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Corona/Documents/"/>
    </mc:Choice>
  </mc:AlternateContent>
  <xr:revisionPtr revIDLastSave="0" documentId="8_{4CF45B2E-C0C0-7541-A639-F53EE07E8868}" xr6:coauthVersionLast="45" xr6:coauthVersionMax="45" xr10:uidLastSave="{00000000-0000-0000-0000-000000000000}"/>
  <bookViews>
    <workbookView xWindow="0" yWindow="440" windowWidth="24920" windowHeight="15100" activeTab="5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  <sheet name="Bonus Stats" sheetId="6" r:id="rId6"/>
  </sheets>
  <definedNames>
    <definedName name="_xlnm._FilterDatabase" localSheetId="0" hidden="1">Data!$A$1:$T$4115</definedName>
  </definedNames>
  <calcPr calcId="191029"/>
  <pivotCaches>
    <pivotCache cacheId="18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6" i="6" l="1"/>
  <c r="I7" i="6"/>
  <c r="I5" i="6"/>
  <c r="I4" i="6"/>
  <c r="I3" i="6"/>
  <c r="I2" i="6"/>
  <c r="H7" i="6"/>
  <c r="H6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2" i="5"/>
  <c r="B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5" l="1"/>
  <c r="G2" i="5" s="1"/>
  <c r="E10" i="5"/>
  <c r="H10" i="5" s="1"/>
  <c r="E6" i="5"/>
  <c r="G6" i="5" s="1"/>
  <c r="E13" i="5"/>
  <c r="F13" i="5" s="1"/>
  <c r="E9" i="5"/>
  <c r="G9" i="5" s="1"/>
  <c r="E5" i="5"/>
  <c r="G5" i="5" s="1"/>
  <c r="E12" i="5"/>
  <c r="G12" i="5" s="1"/>
  <c r="E8" i="5"/>
  <c r="G8" i="5" s="1"/>
  <c r="E4" i="5"/>
  <c r="H4" i="5" s="1"/>
  <c r="E11" i="5"/>
  <c r="H11" i="5" s="1"/>
  <c r="E7" i="5"/>
  <c r="H7" i="5" s="1"/>
  <c r="E3" i="5"/>
  <c r="F3" i="5" s="1"/>
  <c r="F6" i="5" l="1"/>
  <c r="F12" i="5"/>
  <c r="F2" i="5"/>
  <c r="F4" i="5"/>
  <c r="H9" i="5"/>
  <c r="F9" i="5"/>
  <c r="H6" i="5"/>
  <c r="G11" i="5"/>
  <c r="H2" i="5"/>
  <c r="G4" i="5"/>
  <c r="H3" i="5"/>
  <c r="G7" i="5"/>
  <c r="H12" i="5"/>
  <c r="G10" i="5"/>
  <c r="F5" i="5"/>
  <c r="G13" i="5"/>
  <c r="F8" i="5"/>
  <c r="F11" i="5"/>
  <c r="H13" i="5"/>
  <c r="H5" i="5"/>
  <c r="G3" i="5"/>
  <c r="H8" i="5"/>
  <c r="F7" i="5"/>
  <c r="F10" i="5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<sst xmlns="http://schemas.openxmlformats.org/spreadsheetml/2006/main" count="28550" uniqueCount="8412">
  <si>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</si>
  <si>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</si>
  <si>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</si>
  <si>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</si>
  <si>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</si>
  <si>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</si>
  <si>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</si>
  <si>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</si>
  <si>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</si>
  <si>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</si>
  <si>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</si>
  <si>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</si>
  <si>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</si>
  <si>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</si>
  <si>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</si>
  <si>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</si>
  <si>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</si>
  <si>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</si>
  <si>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</si>
  <si>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</si>
  <si>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</si>
  <si>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</si>
  <si>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</si>
  <si>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</si>
  <si>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</si>
  <si>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</si>
  <si>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</si>
  <si>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</si>
  <si>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</si>
  <si>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</si>
  <si>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</si>
  <si>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</si>
  <si>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</si>
  <si>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</si>
  <si>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</si>
  <si>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</si>
  <si>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</si>
  <si>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</si>
  <si>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</si>
  <si>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</si>
  <si>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</si>
  <si>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</si>
  <si>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</si>
  <si>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</si>
  <si>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</si>
  <si>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</si>
  <si>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</si>
  <si>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</si>
  <si>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</si>
  <si>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</si>
  <si>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</si>
  <si>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</si>
  <si>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</si>
  <si>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</si>
  <si>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</si>
  <si>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</si>
  <si>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</si>
  <si>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</si>
  <si>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</si>
  <si>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</si>
  <si>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</si>
  <si>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</si>
  <si>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</si>
  <si>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</si>
  <si>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</si>
  <si>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</si>
  <si>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</si>
  <si>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</si>
  <si>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</si>
  <si>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</si>
  <si>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</si>
  <si>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</si>
  <si>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</si>
  <si>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</si>
  <si>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</si>
  <si>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</si>
  <si>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</si>
  <si>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</si>
  <si>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</si>
  <si>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</si>
  <si>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</si>
  <si>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</si>
  <si>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</si>
  <si>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</si>
  <si>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</si>
  <si>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</si>
  <si>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</si>
  <si>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</si>
  <si>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</si>
  <si>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</si>
  <si>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</si>
  <si>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</si>
  <si>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</si>
  <si>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</si>
  <si>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</si>
  <si>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</si>
  <si>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</si>
  <si>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</si>
  <si>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</si>
  <si>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</si>
  <si>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</si>
  <si>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</si>
  <si>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</si>
  <si>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</si>
  <si>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</si>
  <si>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</si>
  <si>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</si>
  <si>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</si>
  <si>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</si>
  <si>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</si>
  <si>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</si>
  <si>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</si>
  <si>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</si>
  <si>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</si>
  <si>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</si>
  <si>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</si>
  <si>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</si>
  <si>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</si>
  <si>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</si>
  <si>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</si>
  <si>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</si>
  <si>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</si>
  <si>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</si>
  <si>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</si>
  <si>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</si>
  <si>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</si>
  <si>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</si>
  <si>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</si>
  <si>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</si>
  <si>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</si>
  <si>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</si>
  <si>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</si>
  <si>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</si>
  <si>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</si>
  <si>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</si>
  <si>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</si>
  <si>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</si>
  <si>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</si>
  <si>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</si>
  <si>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</si>
  <si>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</si>
  <si>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</si>
  <si>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</si>
  <si>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</si>
  <si>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</si>
  <si>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</si>
  <si>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</si>
  <si>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</si>
  <si>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</si>
  <si>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</si>
  <si>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</si>
  <si>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</si>
  <si>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</si>
  <si>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</si>
  <si>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</si>
  <si>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</si>
  <si>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</si>
  <si>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</si>
  <si>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</si>
  <si>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</si>
  <si>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</si>
  <si>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</si>
  <si>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</si>
  <si>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</si>
  <si>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</si>
  <si>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</si>
  <si>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</si>
  <si>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</si>
  <si>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</si>
  <si>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</si>
  <si>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</si>
  <si>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</si>
  <si>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</si>
  <si>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</si>
  <si>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</si>
  <si>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</si>
  <si>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</si>
  <si>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</si>
  <si>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</si>
  <si>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</si>
  <si>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</si>
  <si>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</si>
  <si>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</si>
  <si>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</si>
  <si>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</si>
  <si>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</si>
  <si>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</si>
  <si>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</si>
  <si>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</si>
  <si>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</si>
  <si>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</si>
  <si>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</si>
  <si>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</si>
  <si>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</si>
  <si>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</si>
  <si>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</si>
  <si>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</si>
  <si>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</si>
  <si>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</si>
  <si>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</si>
  <si>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</si>
  <si>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</si>
  <si>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</si>
  <si>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</si>
  <si>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</si>
  <si>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</si>
  <si>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</si>
  <si>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</si>
  <si>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</si>
  <si>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</si>
  <si>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</si>
  <si>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</si>
  <si>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</si>
  <si>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</si>
  <si>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</si>
  <si>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</si>
  <si>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</si>
  <si>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</si>
  <si>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</si>
  <si>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</si>
  <si>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</si>
  <si>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</si>
  <si>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</si>
  <si>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</si>
  <si>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</si>
  <si>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</si>
  <si>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</si>
  <si>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</si>
  <si>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</si>
  <si>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</si>
  <si>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</si>
  <si>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</si>
  <si>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</si>
  <si>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</si>
  <si>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</si>
  <si>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</si>
  <si>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</si>
  <si>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</si>
  <si>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</si>
  <si>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</si>
  <si>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</si>
  <si>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</si>
  <si>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</si>
  <si>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</si>
  <si>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</si>
  <si>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</si>
  <si>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</si>
  <si>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</si>
  <si>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</si>
  <si>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</si>
  <si>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</si>
  <si>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</si>
  <si>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</si>
  <si>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</si>
  <si>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</si>
  <si>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</si>
  <si>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</si>
  <si>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</si>
  <si>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</si>
  <si>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</si>
  <si>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</si>
  <si>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</si>
  <si>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</si>
  <si>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</si>
  <si>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</si>
  <si>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</si>
  <si>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</si>
  <si>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</si>
  <si>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</si>
  <si>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</si>
  <si>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</si>
  <si>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</si>
  <si>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</si>
  <si>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</si>
  <si>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</si>
  <si>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</si>
  <si>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</si>
  <si>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</si>
  <si>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</si>
  <si>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</si>
  <si>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</si>
  <si>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</si>
  <si>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</si>
  <si>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</si>
  <si>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</si>
  <si>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</si>
  <si>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</si>
  <si>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</si>
  <si>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</si>
  <si>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</si>
  <si>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</si>
  <si>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</si>
  <si>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</si>
  <si>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</si>
  <si>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</si>
  <si>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</si>
  <si>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</si>
  <si>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</si>
  <si>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</si>
  <si>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</si>
  <si>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</si>
  <si>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</si>
  <si>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</si>
  <si>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</si>
  <si>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</si>
  <si>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</si>
  <si>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</si>
  <si>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</si>
  <si>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</si>
  <si>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</si>
  <si>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</si>
  <si>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</si>
  <si>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</si>
  <si>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</si>
  <si>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</si>
  <si>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</si>
  <si>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</si>
  <si>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</si>
  <si>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</si>
  <si>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</si>
  <si>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</si>
  <si>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</si>
  <si>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</si>
  <si>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</si>
  <si>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</si>
  <si>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</si>
  <si>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</si>
  <si>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</si>
  <si>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</si>
  <si>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</si>
  <si>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</si>
  <si>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</si>
  <si>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</si>
  <si>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</si>
  <si>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</si>
  <si>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</si>
  <si>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</si>
  <si>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</si>
  <si>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</si>
  <si>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</si>
  <si>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</si>
  <si>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</si>
  <si>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</si>
  <si>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</si>
  <si>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</si>
  <si>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</si>
  <si>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</si>
  <si>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</si>
  <si>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</si>
  <si>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</si>
  <si>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</si>
  <si>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</si>
  <si>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</si>
  <si>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</si>
  <si>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</si>
  <si>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</si>
  <si>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</si>
  <si>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</si>
  <si>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</si>
  <si>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</si>
  <si>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</si>
  <si>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</si>
  <si>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</si>
  <si>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</si>
  <si>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</si>
  <si>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</si>
  <si>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</si>
  <si>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</si>
  <si>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</si>
  <si>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</si>
  <si>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</si>
  <si>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</si>
  <si>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</si>
  <si>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</si>
  <si>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</si>
  <si>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</si>
  <si>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</si>
  <si>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</si>
  <si>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</si>
  <si>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</si>
  <si>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</si>
  <si>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</si>
  <si>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</si>
  <si>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</si>
  <si>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</si>
  <si>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</si>
  <si>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</si>
  <si>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</si>
  <si>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</si>
  <si>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</si>
  <si>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</si>
  <si>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</si>
  <si>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</si>
  <si>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</si>
  <si>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</si>
  <si>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</si>
  <si>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</si>
  <si>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</si>
  <si>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</si>
  <si>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</si>
  <si>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</si>
  <si>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</si>
  <si>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</si>
  <si>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</si>
  <si>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</si>
  <si>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</si>
  <si>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</si>
  <si>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</si>
  <si>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</si>
  <si>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</si>
  <si>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</si>
  <si>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</si>
  <si>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</si>
  <si>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</si>
  <si>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</si>
  <si>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</si>
  <si>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</si>
  <si>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</si>
  <si>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</si>
  <si>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</si>
  <si>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</si>
  <si>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</si>
  <si>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</si>
  <si>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</si>
  <si>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</si>
  <si>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</si>
  <si>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</si>
  <si>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</si>
  <si>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</si>
  <si>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</si>
  <si>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</si>
  <si>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</si>
  <si>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</si>
  <si>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</si>
  <si>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</si>
  <si>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</si>
  <si>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</si>
  <si>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</si>
  <si>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</si>
  <si>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</si>
  <si>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</si>
  <si>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</si>
  <si>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</si>
  <si>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</si>
  <si>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</si>
  <si>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</si>
  <si>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</si>
  <si>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</si>
  <si>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</si>
  <si>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</si>
  <si>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</si>
  <si>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</si>
  <si>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</si>
  <si>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</si>
  <si>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</si>
  <si>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</si>
  <si>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</si>
  <si>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</si>
  <si>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</si>
  <si>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</si>
  <si>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</si>
  <si>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</si>
  <si>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</si>
  <si>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</si>
  <si>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</si>
  <si>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</si>
  <si>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</si>
  <si>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</si>
  <si>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</si>
  <si>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</si>
  <si>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</si>
  <si>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</si>
  <si>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</si>
  <si>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</si>
  <si>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</si>
  <si>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</si>
  <si>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</si>
  <si>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</si>
  <si>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</si>
  <si>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</si>
  <si>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</si>
  <si>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</si>
  <si>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</si>
  <si>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</si>
  <si>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</si>
  <si>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</si>
  <si>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</si>
  <si>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</si>
  <si>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</si>
  <si>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</si>
  <si>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</si>
  <si>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</si>
  <si>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</si>
  <si>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</si>
  <si>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</si>
  <si>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</si>
  <si>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</si>
  <si>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</si>
  <si>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</si>
  <si>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</si>
  <si>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</si>
  <si>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</si>
  <si>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</si>
  <si>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</si>
  <si>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</si>
  <si>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</si>
  <si>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</si>
  <si>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</si>
  <si>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</si>
  <si>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</si>
  <si>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</si>
  <si>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</si>
  <si>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</si>
  <si>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</si>
  <si>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</si>
  <si>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</si>
  <si>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</si>
  <si>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</si>
  <si>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</si>
  <si>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</si>
  <si>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</si>
  <si>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</si>
  <si>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</si>
  <si>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</si>
  <si>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</si>
  <si>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</si>
  <si>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</si>
  <si>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</si>
  <si>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</si>
  <si>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</si>
  <si>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</si>
  <si>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</si>
  <si>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</si>
  <si>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</si>
  <si>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</si>
  <si>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</si>
  <si>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</si>
  <si>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</si>
  <si>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</si>
  <si>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</si>
  <si>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</si>
  <si>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</si>
  <si>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</si>
  <si>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</si>
  <si>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</si>
  <si>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</si>
  <si>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</si>
  <si>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</si>
  <si>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</si>
  <si>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</si>
  <si>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</si>
  <si>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</si>
  <si>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</si>
  <si>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</si>
  <si>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</si>
  <si>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</si>
  <si>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</si>
  <si>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</si>
  <si>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</si>
  <si>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</si>
  <si>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</si>
  <si>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</si>
  <si>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</si>
  <si>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</si>
  <si>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</si>
  <si>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</si>
  <si>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</si>
  <si>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</si>
  <si>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</si>
  <si>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</si>
  <si>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</si>
  <si>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</si>
  <si>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</si>
  <si>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</si>
  <si>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</si>
  <si>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</si>
  <si>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</si>
  <si>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</si>
  <si>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</si>
  <si>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</si>
  <si>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</si>
  <si>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</si>
  <si>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</si>
  <si>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</si>
  <si>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</si>
  <si>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</si>
  <si>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</si>
  <si>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</si>
  <si>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</si>
  <si>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</si>
  <si>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</si>
  <si>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</si>
  <si>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</si>
  <si>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</si>
  <si>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</si>
  <si>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</si>
  <si>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</si>
  <si>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</si>
  <si>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</si>
  <si>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</si>
  <si>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</si>
  <si>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</si>
  <si>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</si>
  <si>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</si>
  <si>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</si>
  <si>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</si>
  <si>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</si>
  <si>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</si>
  <si>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</si>
  <si>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</si>
  <si>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</si>
  <si>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</si>
  <si>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</si>
  <si>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</si>
  <si>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</si>
  <si>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</si>
  <si>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</si>
  <si>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</si>
  <si>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</si>
  <si>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</si>
  <si>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</si>
  <si>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</si>
  <si>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</si>
  <si>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</si>
  <si>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</si>
  <si>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</si>
  <si>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</si>
  <si>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</si>
  <si>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</si>
  <si>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</si>
  <si>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</si>
  <si>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</si>
  <si>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</si>
  <si>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</si>
  <si>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</si>
  <si>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</si>
  <si>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</si>
  <si>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</si>
  <si>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</si>
  <si>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</si>
  <si>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</si>
  <si>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</si>
  <si>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</si>
  <si>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</si>
  <si>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</si>
  <si>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</si>
  <si>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</si>
  <si>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</si>
  <si>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</si>
  <si>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</si>
  <si>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</si>
  <si>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</si>
  <si>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</si>
  <si>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</si>
  <si>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</si>
  <si>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</si>
  <si>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</si>
  <si>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</si>
  <si>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</si>
  <si>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</si>
  <si>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</si>
  <si>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</si>
  <si>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</si>
  <si>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</si>
  <si>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</si>
  <si>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</si>
  <si>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</si>
  <si>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</si>
  <si>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</si>
  <si>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</si>
  <si>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</si>
  <si>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</si>
  <si>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</si>
  <si>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</si>
  <si>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</si>
  <si>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</si>
  <si>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</si>
  <si>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</si>
  <si>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</si>
  <si>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</si>
  <si>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</si>
  <si>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</si>
  <si>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</si>
  <si>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</si>
  <si>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</si>
  <si>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</si>
  <si>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</si>
  <si>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</si>
  <si>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</si>
  <si>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</si>
  <si>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</si>
  <si>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</si>
  <si>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</si>
  <si>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</si>
  <si>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</si>
  <si>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</si>
  <si>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</si>
  <si>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</si>
  <si>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</si>
  <si>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</si>
  <si>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</si>
  <si>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</si>
  <si>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</si>
  <si>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</si>
  <si>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</si>
  <si>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</si>
  <si>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</si>
  <si>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</si>
  <si>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</si>
  <si>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</si>
  <si>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</si>
  <si>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</si>
  <si>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</si>
  <si>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</si>
  <si>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</si>
  <si>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</si>
  <si>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</si>
  <si>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</si>
  <si>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</si>
  <si>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</si>
  <si>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</si>
  <si>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</si>
  <si>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</si>
  <si>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</si>
  <si>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</si>
  <si>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</si>
  <si>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</si>
  <si>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</si>
  <si>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</si>
  <si>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</si>
  <si>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</si>
  <si>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</si>
  <si>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</si>
  <si>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</si>
  <si>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</si>
  <si>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</si>
  <si>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</si>
  <si>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</si>
  <si>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</si>
  <si>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</si>
  <si>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</si>
  <si>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</si>
  <si>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</si>
  <si>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</si>
  <si>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</si>
  <si>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</si>
  <si>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</si>
  <si>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</si>
  <si>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</si>
  <si>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</si>
  <si>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</si>
  <si>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</si>
  <si>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</si>
  <si>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</si>
  <si>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</si>
  <si>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</si>
  <si>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</si>
  <si>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</si>
  <si>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</si>
  <si>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</si>
  <si>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</si>
  <si>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</si>
  <si>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</si>
  <si>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</si>
  <si>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</si>
  <si>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</si>
  <si>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</si>
  <si>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</si>
  <si>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</si>
  <si>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</si>
  <si>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</si>
  <si>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</si>
  <si>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</si>
  <si>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</si>
  <si>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</si>
  <si>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</si>
  <si>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</si>
  <si>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</si>
  <si>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</si>
  <si>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</si>
  <si>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</si>
  <si>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</si>
  <si>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</si>
  <si>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</si>
  <si>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</si>
  <si>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</si>
  <si>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</si>
  <si>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</si>
  <si>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</si>
  <si>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</si>
  <si>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</si>
  <si>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</si>
  <si>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</si>
  <si>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</si>
  <si>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</si>
  <si>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</si>
  <si>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</si>
  <si>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</si>
  <si>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</si>
  <si>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</si>
  <si>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</si>
  <si>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</si>
  <si>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</si>
  <si>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</si>
  <si>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</si>
  <si>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</si>
  <si>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</si>
  <si>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</si>
  <si>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</si>
  <si>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</si>
  <si>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</si>
  <si>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</si>
  <si>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</si>
  <si>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</si>
  <si>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</si>
  <si>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</si>
  <si>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</si>
  <si>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</si>
  <si>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</si>
  <si>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</si>
  <si>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</si>
  <si>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</si>
  <si>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</si>
  <si>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</si>
  <si>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</si>
  <si>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</si>
  <si>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</si>
  <si>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</si>
  <si>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</si>
  <si>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</si>
  <si>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</si>
  <si>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</si>
  <si>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</si>
  <si>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</si>
  <si>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</si>
  <si>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</si>
  <si>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</si>
  <si>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</si>
  <si>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</si>
  <si>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</si>
  <si>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</si>
  <si>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</si>
  <si>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</si>
  <si>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</si>
  <si>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</si>
  <si>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</si>
  <si>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</si>
  <si>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</si>
  <si>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</si>
  <si>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</si>
  <si>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</si>
  <si>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</si>
  <si>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</si>
  <si>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</si>
  <si>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</si>
  <si>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</si>
  <si>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</si>
  <si>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</si>
  <si>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</si>
  <si>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</si>
  <si>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</si>
  <si>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</si>
  <si>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</si>
  <si>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</si>
  <si>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</si>
  <si>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</si>
  <si>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</si>
  <si>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</si>
  <si>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</si>
  <si>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</si>
  <si>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</si>
  <si>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</si>
  <si>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</si>
  <si>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</si>
  <si>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</si>
  <si>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</si>
  <si>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</si>
  <si>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</si>
  <si>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</si>
  <si>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</si>
  <si>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</si>
  <si>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</si>
  <si>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</si>
  <si>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</si>
  <si>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</si>
  <si>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</si>
  <si>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</si>
  <si>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</si>
  <si>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</si>
  <si>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</si>
  <si>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</si>
  <si>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</si>
  <si>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</si>
  <si>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</si>
  <si>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</si>
  <si>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</si>
  <si>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</si>
  <si>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</si>
  <si>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</si>
  <si>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</si>
  <si>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</si>
  <si>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</si>
  <si>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</si>
  <si>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</si>
  <si>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</si>
  <si>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</si>
  <si>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</si>
  <si>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</si>
  <si>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</si>
  <si>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</si>
  <si>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</si>
  <si>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</si>
  <si>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</si>
  <si>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</si>
  <si>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</si>
  <si>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</si>
  <si>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</si>
  <si>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</si>
  <si>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</si>
  <si>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</si>
  <si>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</si>
  <si>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</si>
  <si>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</si>
  <si>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</si>
  <si>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</si>
  <si>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</si>
  <si>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</si>
  <si>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</si>
  <si>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</si>
  <si>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</si>
  <si>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</si>
  <si>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</si>
  <si>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</si>
  <si>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</si>
  <si>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</si>
  <si>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</si>
  <si>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</si>
  <si>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</si>
  <si>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</si>
  <si>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</si>
  <si>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</si>
  <si>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</si>
  <si>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</si>
  <si>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</si>
  <si>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</si>
  <si>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</si>
  <si>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</si>
  <si>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</si>
  <si>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</si>
  <si>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</si>
  <si>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</si>
  <si>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</si>
  <si>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</si>
  <si>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</si>
  <si>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</si>
  <si>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</si>
  <si>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</si>
  <si>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</si>
  <si>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</si>
  <si>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</si>
  <si>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</si>
  <si>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</si>
  <si>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</si>
  <si>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</si>
  <si>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</si>
  <si>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</si>
  <si>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</si>
  <si>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</si>
  <si>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</si>
  <si>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</si>
  <si>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</si>
  <si>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</si>
  <si>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</si>
  <si>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</si>
  <si>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</si>
  <si>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</si>
  <si>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</si>
  <si>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</si>
  <si>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</si>
  <si>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</si>
  <si>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</si>
  <si>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</si>
  <si>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</si>
  <si>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</si>
  <si>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</si>
  <si>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</si>
  <si>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</si>
  <si>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</si>
  <si>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</si>
  <si>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</si>
  <si>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</si>
  <si>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</si>
  <si>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</si>
  <si>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</si>
  <si>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</si>
  <si>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</si>
  <si>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</si>
  <si>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</si>
  <si>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</si>
  <si>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</si>
  <si>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</si>
  <si>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</si>
  <si>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</si>
  <si>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</si>
  <si>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</si>
  <si>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</si>
  <si>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</si>
  <si>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</si>
  <si>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</si>
  <si>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</si>
  <si>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</si>
  <si>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</si>
  <si>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</si>
  <si>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</si>
  <si>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</si>
  <si>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</si>
  <si>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</si>
  <si>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</si>
  <si>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</si>
  <si>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</si>
  <si>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</si>
  <si>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</si>
  <si>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</si>
  <si>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</si>
  <si>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</si>
  <si>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</si>
  <si>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</si>
  <si>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</si>
  <si>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</si>
  <si>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</si>
  <si>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</si>
  <si>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</si>
  <si>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</si>
  <si>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</si>
  <si>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</si>
  <si>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</si>
  <si>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</si>
  <si>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</si>
  <si>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</si>
  <si>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</si>
  <si>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</si>
  <si>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</si>
  <si>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</si>
  <si>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</si>
  <si>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</si>
  <si>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</si>
  <si>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</si>
  <si>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</si>
  <si>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</si>
  <si>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</si>
  <si>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</si>
  <si>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</si>
  <si>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</si>
  <si>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</si>
  <si>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</si>
  <si>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</si>
  <si>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</si>
  <si>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</si>
  <si>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</si>
  <si>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</si>
  <si>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</si>
  <si>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</si>
  <si>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</si>
  <si>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</si>
  <si>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</si>
  <si>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</si>
  <si>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</si>
  <si>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</si>
  <si>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</si>
  <si>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</si>
  <si>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</si>
  <si>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</si>
  <si>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</si>
  <si>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</si>
  <si>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</si>
  <si>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</si>
  <si>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</si>
  <si>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</si>
  <si>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</si>
  <si>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</si>
  <si>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</si>
  <si>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</si>
  <si>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</si>
  <si>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</si>
  <si>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</si>
  <si>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</si>
  <si>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</si>
  <si>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</si>
  <si>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</si>
  <si>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</si>
  <si>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</si>
  <si>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</si>
  <si>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</si>
  <si>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</si>
  <si>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</si>
  <si>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</si>
  <si>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</si>
  <si>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</si>
  <si>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</si>
  <si>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</si>
  <si>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</si>
  <si>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</si>
  <si>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</si>
  <si>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</si>
  <si>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</si>
  <si>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</si>
  <si>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</si>
  <si>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</si>
  <si>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</si>
  <si>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</si>
  <si>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</si>
  <si>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</si>
  <si>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</si>
  <si>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</si>
  <si>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</si>
  <si>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</si>
  <si>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</si>
  <si>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</si>
  <si>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</si>
  <si>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</si>
  <si>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</si>
  <si>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</si>
  <si>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</si>
  <si>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</si>
  <si>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</si>
  <si>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</si>
  <si>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</si>
  <si>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</si>
  <si>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</si>
  <si>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</si>
  <si>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</si>
  <si>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</si>
  <si>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</si>
  <si>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</si>
  <si>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</si>
  <si>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</si>
  <si>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</si>
  <si>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</si>
  <si>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</si>
  <si>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</si>
  <si>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</si>
  <si>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</si>
  <si>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</si>
  <si>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</si>
  <si>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</si>
  <si>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</si>
  <si>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</si>
  <si>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</si>
  <si>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</si>
  <si>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</si>
  <si>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</si>
  <si>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</si>
  <si>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</si>
  <si>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</si>
  <si>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</si>
  <si>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</si>
  <si>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</si>
  <si>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</si>
  <si>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</si>
  <si>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</si>
  <si>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</si>
  <si>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</si>
  <si>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</si>
  <si>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</si>
  <si>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</si>
  <si>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</si>
  <si>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</si>
  <si>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</si>
  <si>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</si>
  <si>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</si>
  <si>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</si>
  <si>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</si>
  <si>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</si>
  <si>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</si>
  <si>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</si>
  <si>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</si>
  <si>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</si>
  <si>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</si>
  <si>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</si>
  <si>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</si>
  <si>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</si>
  <si>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</si>
  <si>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</si>
  <si>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</si>
  <si>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</si>
  <si>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</si>
  <si>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</si>
  <si>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</si>
  <si>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</si>
  <si>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</si>
  <si>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</si>
  <si>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</si>
  <si>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</si>
  <si>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</si>
  <si>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</si>
  <si>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</si>
  <si>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</si>
  <si>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</si>
  <si>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</si>
  <si>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</si>
  <si>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</si>
  <si>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</si>
  <si>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</si>
  <si>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</si>
  <si>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</si>
  <si>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</si>
  <si>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</si>
  <si>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</si>
  <si>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</si>
  <si>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</si>
  <si>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</si>
  <si>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</si>
  <si>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</si>
  <si>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</si>
  <si>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</si>
  <si>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</si>
  <si>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</si>
  <si>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</si>
  <si>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</si>
  <si>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</si>
  <si>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</si>
  <si>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</si>
  <si>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</si>
  <si>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</si>
  <si>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</si>
  <si>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</si>
  <si>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</si>
  <si>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</si>
  <si>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</si>
  <si>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</si>
  <si>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</si>
  <si>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</si>
  <si>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</si>
  <si>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</si>
  <si>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</si>
  <si>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</si>
  <si>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</si>
  <si>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</si>
  <si>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</si>
  <si>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</si>
  <si>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</si>
  <si>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</si>
  <si>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</si>
  <si>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</si>
  <si>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</si>
  <si>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</si>
  <si>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</si>
  <si>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</si>
  <si>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</si>
  <si>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</si>
  <si>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</si>
  <si>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</si>
  <si>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</si>
  <si>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</si>
  <si>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</si>
  <si>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</si>
  <si>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</si>
  <si>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</si>
  <si>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</si>
  <si>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</si>
  <si>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</si>
  <si>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</si>
  <si>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</si>
  <si>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</si>
  <si>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</si>
  <si>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</si>
  <si>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</si>
  <si>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</si>
  <si>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</si>
  <si>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</si>
  <si>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</si>
  <si>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</si>
  <si>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</si>
  <si>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</si>
  <si>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</si>
  <si>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</si>
  <si>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</si>
  <si>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</si>
  <si>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</si>
  <si>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</si>
  <si>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</si>
  <si>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</si>
  <si>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</si>
  <si>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</si>
  <si>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</si>
  <si>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</si>
  <si>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</si>
  <si>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</si>
  <si>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</si>
  <si>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</si>
  <si>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</si>
  <si>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</si>
  <si>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</si>
  <si>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</si>
  <si>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</si>
  <si>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</si>
  <si>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</si>
  <si>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</si>
  <si>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</si>
  <si>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</si>
  <si>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</si>
  <si>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</si>
  <si>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</si>
  <si>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</si>
  <si>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</si>
  <si>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</si>
  <si>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</si>
  <si>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</si>
  <si>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</si>
  <si>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</si>
  <si>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</si>
  <si>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</si>
  <si>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</si>
  <si>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</si>
  <si>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</si>
  <si>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</si>
  <si>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</si>
  <si>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</si>
  <si>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</si>
  <si>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</si>
  <si>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</si>
  <si>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</si>
  <si>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</si>
  <si>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</si>
  <si>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</si>
  <si>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</si>
  <si>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</si>
  <si>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</si>
  <si>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</si>
  <si>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</si>
  <si>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</si>
  <si>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</si>
  <si>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</si>
  <si>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</si>
  <si>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</si>
  <si>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</si>
  <si>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</si>
  <si>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</si>
  <si>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</si>
  <si>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</si>
  <si>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</si>
  <si>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</si>
  <si>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</si>
  <si>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</si>
  <si>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</si>
  <si>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</si>
  <si>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</si>
  <si>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</si>
  <si>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</si>
  <si>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</si>
  <si>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</si>
  <si>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</si>
  <si>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</si>
  <si>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</si>
  <si>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</si>
  <si>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</si>
  <si>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</si>
  <si>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</si>
  <si>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</si>
  <si>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</si>
  <si>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</si>
  <si>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</si>
  <si>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</si>
  <si>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</si>
  <si>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</si>
  <si>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</si>
  <si>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</si>
  <si>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</si>
  <si>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</si>
  <si>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</si>
  <si>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</si>
  <si>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</si>
  <si>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</si>
  <si>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</si>
  <si>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</si>
  <si>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</si>
  <si>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</si>
  <si>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</si>
  <si>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</si>
  <si>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</si>
  <si>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</si>
  <si>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</si>
  <si>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</si>
  <si>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</si>
  <si>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</si>
  <si>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</si>
  <si>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</si>
  <si>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</si>
  <si>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</si>
  <si>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</si>
  <si>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</si>
  <si>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</si>
  <si>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</si>
  <si>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</si>
  <si>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</si>
  <si>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</si>
  <si>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</si>
  <si>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</si>
  <si>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</si>
  <si>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</si>
  <si>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</si>
  <si>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</si>
  <si>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</si>
  <si>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</si>
  <si>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</si>
  <si>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</si>
  <si>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</si>
  <si>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</si>
  <si>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</si>
  <si>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</si>
  <si>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</si>
  <si>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</si>
  <si>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</si>
  <si>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</si>
  <si>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</si>
  <si>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</si>
  <si>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</si>
  <si>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</si>
  <si>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</si>
  <si>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</si>
  <si>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</si>
  <si>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</si>
  <si>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</si>
  <si>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</si>
  <si>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</si>
  <si>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</si>
  <si>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</si>
  <si>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</si>
  <si>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</si>
  <si>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</si>
  <si>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</si>
  <si>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</si>
  <si>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</si>
  <si>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</si>
  <si>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</si>
  <si>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</si>
  <si>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</si>
  <si>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</si>
  <si>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</si>
  <si>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</si>
  <si>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</si>
  <si>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</si>
  <si>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</si>
  <si>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</si>
  <si>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</si>
  <si>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</si>
  <si>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</si>
  <si>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</si>
  <si>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</si>
  <si>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</si>
  <si>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</si>
  <si>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</si>
  <si>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</si>
  <si>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</si>
  <si>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</si>
  <si>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</si>
  <si>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</si>
  <si>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</si>
  <si>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</si>
  <si>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</si>
  <si>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</si>
  <si>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</si>
  <si>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</si>
  <si>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</si>
  <si>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</si>
  <si>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</si>
  <si>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</si>
  <si>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</si>
  <si>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</si>
  <si>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</si>
  <si>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</si>
  <si>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</si>
  <si>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</si>
  <si>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</si>
  <si>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</si>
  <si>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</si>
  <si>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</si>
  <si>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</si>
  <si>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</si>
  <si>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</si>
  <si>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</si>
  <si>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</si>
  <si>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</si>
  <si>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</si>
  <si>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</si>
  <si>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</si>
  <si>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</si>
  <si>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</si>
  <si>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</si>
  <si>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</si>
  <si>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</si>
  <si>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</si>
  <si>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</si>
  <si>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</si>
  <si>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</si>
  <si>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</si>
  <si>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</si>
  <si>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</si>
  <si>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</si>
  <si>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</si>
  <si>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</si>
  <si>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</si>
  <si>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</si>
  <si>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</si>
  <si>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</si>
  <si>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</si>
  <si>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</si>
  <si>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</si>
  <si>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</si>
  <si>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</si>
  <si>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</si>
  <si>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</si>
  <si>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</si>
  <si>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</si>
  <si>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</si>
  <si>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</si>
  <si>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</si>
  <si>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</si>
  <si>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</si>
  <si>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</si>
  <si>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</si>
  <si>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</si>
  <si>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</si>
  <si>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</si>
  <si>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</si>
  <si>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</si>
  <si>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</si>
  <si>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</si>
  <si>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</si>
  <si>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</si>
  <si>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</si>
  <si>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</si>
  <si>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</si>
  <si>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</si>
  <si>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</si>
  <si>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</si>
  <si>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</si>
  <si>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</si>
  <si>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</si>
  <si>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</si>
  <si>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</si>
  <si>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</si>
  <si>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</si>
  <si>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</si>
  <si>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</si>
  <si>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</si>
  <si>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</si>
  <si>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</si>
  <si>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</si>
  <si>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</si>
  <si>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</si>
  <si>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</si>
  <si>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</si>
  <si>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</si>
  <si>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</si>
  <si>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</si>
  <si>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</si>
  <si>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</si>
  <si>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</si>
  <si>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</si>
  <si>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</si>
  <si>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</si>
  <si>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</si>
  <si>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</si>
  <si>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</si>
  <si>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</si>
  <si>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</si>
  <si>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</si>
  <si>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</si>
  <si>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</si>
  <si>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</si>
  <si>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</si>
  <si>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</si>
  <si>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</si>
  <si>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</si>
  <si>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</si>
  <si>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</si>
  <si>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</si>
  <si>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</si>
  <si>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</si>
  <si>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</si>
  <si>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</si>
  <si>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</si>
  <si>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</si>
  <si>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</si>
  <si>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</si>
  <si>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</si>
  <si>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</si>
  <si>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</si>
  <si>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</si>
  <si>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</si>
  <si>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</si>
  <si>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</si>
  <si>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</si>
  <si>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</si>
  <si>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</si>
  <si>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</si>
  <si>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</si>
  <si>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</si>
  <si>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</si>
  <si>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</si>
  <si>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</si>
  <si>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</si>
  <si>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</si>
  <si>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</si>
  <si>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</si>
  <si>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</si>
  <si>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</si>
  <si>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</si>
  <si>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</si>
  <si>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</si>
  <si>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</si>
  <si>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</si>
  <si>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</si>
  <si>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</si>
  <si>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</si>
  <si>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</si>
  <si>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</si>
  <si>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</si>
  <si>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</si>
  <si>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</si>
  <si>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</si>
  <si>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</si>
  <si>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</si>
  <si>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</si>
  <si>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</si>
  <si>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</si>
  <si>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</si>
  <si>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</si>
  <si>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</si>
  <si>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</si>
  <si>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</si>
  <si>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</si>
  <si>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</si>
  <si>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</si>
  <si>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</si>
  <si>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</si>
  <si>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</si>
  <si>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</si>
  <si>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</si>
  <si>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</si>
  <si>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</si>
  <si>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</si>
  <si>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</si>
  <si>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</si>
  <si>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</si>
  <si>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</si>
  <si>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</si>
  <si>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</si>
  <si>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</si>
  <si>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</si>
  <si>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</si>
  <si>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</si>
  <si>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</si>
  <si>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</si>
  <si>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</si>
  <si>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</si>
  <si>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</si>
  <si>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</si>
  <si>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</si>
  <si>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</si>
  <si>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</si>
  <si>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</si>
  <si>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</si>
  <si>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</si>
  <si>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</si>
  <si>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</si>
  <si>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</si>
  <si>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</si>
  <si>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</si>
  <si>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</si>
  <si>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</si>
  <si>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</si>
  <si>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</si>
  <si>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</si>
  <si>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</si>
  <si>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</si>
  <si>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</si>
  <si>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</si>
  <si>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</si>
  <si>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</si>
  <si>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</si>
  <si>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</si>
  <si>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</si>
  <si>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</si>
  <si>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</si>
  <si>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</si>
  <si>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</si>
  <si>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</si>
  <si>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</si>
  <si>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</si>
  <si>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</si>
  <si>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</si>
  <si>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</si>
  <si>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</si>
  <si>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</si>
  <si>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</si>
  <si>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</si>
  <si>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</si>
  <si>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</si>
  <si>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</si>
  <si>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</si>
  <si>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</si>
  <si>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</si>
  <si>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</si>
  <si>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</si>
  <si>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</si>
  <si>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</si>
  <si>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</si>
  <si>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</si>
  <si>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</si>
  <si>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</si>
  <si>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</si>
  <si>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</si>
  <si>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</si>
  <si>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</si>
  <si>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</si>
  <si>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</si>
  <si>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</si>
  <si>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</si>
  <si>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</si>
  <si>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</si>
  <si>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</si>
  <si>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</si>
  <si>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</si>
  <si>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</si>
  <si>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</si>
  <si>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</si>
  <si>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</si>
  <si>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</si>
  <si>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</si>
  <si>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</si>
  <si>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</si>
  <si>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</si>
  <si>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</si>
  <si>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</si>
  <si>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</si>
  <si>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</si>
  <si>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</si>
  <si>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</si>
  <si>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</si>
  <si>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</si>
  <si>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</si>
  <si>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</si>
  <si>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</si>
  <si>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</si>
  <si>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</si>
  <si>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</si>
  <si>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</si>
  <si>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</si>
  <si>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</si>
  <si>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</si>
  <si>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</si>
  <si>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</si>
  <si>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</si>
  <si>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</si>
  <si>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</si>
  <si>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</si>
  <si>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</si>
  <si>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</si>
  <si>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</si>
  <si>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</si>
  <si>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</si>
  <si>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</si>
  <si>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</si>
  <si>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</si>
  <si>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</si>
  <si>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</si>
  <si>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</si>
  <si>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</si>
  <si>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</si>
  <si>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</si>
  <si>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</si>
  <si>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</si>
  <si>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</si>
  <si>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</si>
  <si>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</si>
  <si>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</si>
  <si>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</si>
  <si>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</si>
  <si>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</si>
  <si>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</si>
  <si>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</si>
  <si>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</si>
  <si>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</si>
  <si>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</si>
  <si>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</si>
  <si>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</si>
  <si>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</si>
  <si>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</si>
  <si>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</si>
  <si>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</si>
  <si>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</si>
  <si>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</si>
  <si>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</si>
  <si>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</si>
  <si>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</si>
  <si>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</si>
  <si>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</si>
  <si>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</si>
  <si>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</si>
  <si>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</si>
  <si>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</si>
  <si>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</si>
  <si>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</si>
  <si>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</si>
  <si>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</si>
  <si>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</si>
  <si>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</si>
  <si>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</si>
  <si>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</si>
  <si>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</si>
  <si>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</si>
  <si>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</si>
  <si>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</si>
  <si>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</si>
  <si>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</si>
  <si>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</si>
  <si>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</si>
  <si>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</si>
  <si>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</si>
  <si>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</si>
  <si>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</si>
  <si>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</si>
  <si>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</si>
  <si>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</si>
  <si>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</si>
  <si>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</si>
  <si>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</si>
  <si>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</si>
  <si>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</si>
  <si>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</si>
  <si>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</si>
  <si>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</si>
  <si>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</si>
  <si>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</si>
  <si>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</si>
  <si>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</si>
  <si>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</si>
  <si>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</si>
  <si>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</si>
  <si>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</si>
  <si>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</si>
  <si>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</si>
  <si>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</si>
  <si>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</si>
  <si>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</si>
  <si>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</si>
  <si>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</si>
  <si>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</si>
  <si>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</si>
  <si>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</si>
  <si>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</si>
  <si>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</si>
  <si>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</si>
  <si>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</si>
  <si>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</si>
  <si>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</si>
  <si>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</si>
  <si>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</si>
  <si>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</si>
  <si>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</si>
  <si>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</si>
  <si>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</si>
  <si>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</si>
  <si>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</si>
  <si>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</si>
  <si>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</si>
  <si>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</si>
  <si>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</si>
  <si>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</si>
  <si>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</si>
  <si>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</si>
  <si>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</si>
  <si>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</si>
  <si>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</si>
  <si>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</si>
  <si>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</si>
  <si>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</si>
  <si>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</si>
  <si>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</si>
  <si>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</si>
  <si>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</si>
  <si>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</si>
  <si>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</si>
  <si>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</si>
  <si>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</si>
  <si>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</si>
  <si>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</si>
  <si>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</si>
  <si>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</si>
  <si>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</si>
  <si>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</si>
  <si>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</si>
  <si>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</si>
  <si>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</si>
  <si>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</si>
  <si>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</si>
  <si>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</si>
  <si>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</si>
  <si>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</si>
  <si>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</si>
  <si>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</si>
  <si>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</si>
  <si>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</si>
  <si>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</si>
  <si>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</si>
  <si>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</si>
  <si>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</si>
  <si>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</si>
  <si>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</si>
  <si>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</si>
  <si>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</si>
  <si>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</si>
  <si>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</si>
  <si>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</si>
  <si>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</si>
  <si>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</si>
  <si>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</si>
  <si>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</si>
  <si>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</si>
  <si>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</si>
  <si>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</si>
  <si>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</si>
  <si>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</si>
  <si>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</si>
  <si>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</si>
  <si>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</si>
  <si>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</si>
  <si>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</si>
  <si>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</si>
  <si>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</si>
  <si>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</si>
  <si>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</si>
  <si>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</si>
  <si>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</si>
  <si>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</si>
  <si>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</si>
  <si>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</si>
  <si>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</si>
  <si>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</si>
  <si>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</si>
  <si>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</si>
  <si>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</si>
  <si>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</si>
  <si>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</si>
  <si>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</si>
  <si>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</si>
  <si>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</si>
  <si>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</si>
  <si>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</si>
  <si>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</si>
  <si>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</si>
  <si>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</si>
  <si>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</si>
  <si>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</si>
  <si>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</si>
  <si>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</si>
  <si>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</si>
  <si>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</si>
  <si>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</si>
  <si>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</si>
  <si>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</si>
  <si>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</si>
  <si>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</si>
  <si>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</si>
  <si>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</si>
  <si>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</si>
  <si>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</si>
  <si>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</si>
  <si>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</si>
  <si>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</si>
  <si>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</si>
  <si>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</si>
  <si>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</si>
  <si>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</si>
  <si>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</si>
  <si>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</si>
  <si>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</si>
  <si>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</si>
  <si>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</si>
  <si>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</si>
  <si>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</si>
  <si>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</si>
  <si>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</si>
  <si>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</si>
  <si>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</si>
  <si>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</si>
  <si>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</si>
  <si>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</si>
  <si>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</si>
  <si>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</si>
  <si>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</si>
  <si>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</si>
  <si>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</si>
  <si>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</si>
  <si>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</si>
  <si>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</si>
  <si>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</si>
  <si>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</si>
  <si>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</si>
  <si>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</si>
  <si>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</si>
  <si>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</si>
  <si>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</si>
  <si>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</si>
  <si>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</si>
  <si>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</si>
  <si>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</si>
  <si>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</si>
  <si>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</si>
  <si>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</si>
  <si>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</si>
  <si>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</si>
  <si>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</si>
  <si>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</si>
  <si>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</si>
  <si>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</si>
  <si>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</si>
  <si>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</si>
  <si>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</si>
  <si>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</si>
  <si>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</si>
  <si>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</si>
  <si>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</si>
  <si>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</si>
  <si>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</si>
  <si>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</si>
  <si>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</si>
  <si>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</si>
  <si>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</si>
  <si>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</si>
  <si>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</si>
  <si>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</si>
  <si>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</si>
  <si>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</si>
  <si>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</si>
  <si>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</si>
  <si>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</si>
  <si>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</si>
  <si>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</si>
  <si>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</si>
  <si>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</si>
  <si>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</si>
  <si>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</si>
  <si>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</si>
  <si>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</si>
  <si>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</si>
  <si>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</si>
  <si>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</si>
  <si>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</si>
  <si>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</si>
  <si>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</si>
  <si>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</si>
  <si>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</si>
  <si>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</si>
  <si>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</si>
  <si>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</si>
  <si>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</si>
  <si>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</si>
  <si>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</si>
  <si>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</si>
  <si>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</si>
  <si>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</si>
  <si>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</si>
  <si>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</si>
  <si>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</si>
  <si>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</si>
  <si>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</si>
  <si>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</si>
  <si>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</si>
  <si>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</si>
  <si>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</si>
  <si>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</si>
  <si>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</si>
  <si>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</si>
  <si>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</si>
  <si>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</si>
  <si>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</si>
  <si>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</si>
  <si>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</si>
  <si>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</si>
  <si>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</si>
  <si>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</si>
  <si>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</si>
  <si>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</si>
  <si>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</si>
  <si>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</si>
  <si>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</si>
  <si>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</si>
  <si>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</si>
  <si>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</si>
  <si>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</si>
  <si>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</si>
  <si>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</si>
  <si>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</si>
  <si>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</si>
  <si>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</si>
  <si>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</si>
  <si>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</si>
  <si>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</si>
  <si>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</si>
  <si>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</si>
  <si>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</si>
  <si>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</si>
  <si>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</si>
  <si>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</si>
  <si>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</si>
  <si>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</si>
  <si>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</si>
  <si>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</si>
  <si>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</si>
  <si>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</si>
  <si>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</si>
  <si>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</si>
  <si>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</si>
  <si>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</si>
  <si>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</si>
  <si>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</si>
  <si>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</si>
  <si>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</si>
  <si>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</si>
  <si>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</si>
  <si>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</si>
  <si>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</si>
  <si>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</si>
  <si>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</si>
  <si>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</si>
  <si>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</si>
  <si>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</si>
  <si>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</si>
  <si>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</si>
  <si>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</si>
  <si>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</si>
  <si>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</si>
  <si>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</si>
  <si>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</si>
  <si>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</si>
  <si>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</si>
  <si>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</si>
  <si>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</si>
  <si>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</si>
  <si>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</si>
  <si>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</si>
  <si>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</si>
  <si>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</si>
  <si>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</si>
  <si>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</si>
  <si>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</si>
  <si>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</si>
  <si>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</si>
  <si>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</si>
  <si>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</si>
  <si>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</si>
  <si>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</si>
  <si>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</si>
  <si>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</si>
  <si>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</si>
  <si>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</si>
  <si>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</si>
  <si>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</si>
  <si>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</si>
  <si>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</si>
  <si>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</si>
  <si>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</si>
  <si>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</si>
  <si>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</si>
  <si>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</si>
  <si>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</si>
  <si>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</si>
  <si>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</si>
  <si>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</si>
  <si>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</si>
  <si>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</si>
  <si>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</si>
  <si>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</si>
  <si>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</si>
  <si>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</si>
  <si>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</si>
  <si>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</si>
  <si>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</si>
  <si>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</si>
  <si>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</si>
  <si>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</si>
  <si>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</si>
  <si>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</si>
  <si>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</si>
  <si>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</si>
  <si>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</si>
  <si>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</si>
  <si>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</si>
  <si>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</si>
  <si>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</si>
  <si>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</si>
  <si>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</si>
  <si>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</si>
  <si>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</si>
  <si>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</si>
  <si>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</si>
  <si>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</si>
  <si>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</si>
  <si>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</si>
  <si>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</si>
  <si>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</si>
  <si>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</si>
  <si>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</si>
  <si>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</si>
  <si>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</si>
  <si>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</si>
  <si>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</si>
  <si>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</si>
  <si>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</si>
  <si>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</si>
  <si>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</si>
  <si>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</si>
  <si>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</si>
  <si>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</si>
  <si>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</si>
  <si>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</si>
  <si>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</si>
  <si>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</si>
  <si>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</si>
  <si>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</si>
  <si>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</si>
  <si>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</si>
  <si>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</si>
  <si>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</si>
  <si>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</si>
  <si>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</si>
  <si>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</si>
  <si>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</si>
  <si>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</si>
  <si>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</si>
  <si>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</si>
  <si>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</si>
  <si>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</si>
  <si>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</si>
  <si>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</si>
  <si>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</si>
  <si>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</si>
  <si>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</si>
  <si>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</si>
  <si>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</si>
  <si>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</si>
  <si>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</si>
  <si>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</si>
  <si>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</si>
  <si>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</si>
  <si>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</si>
  <si>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</si>
  <si>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</si>
  <si>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</si>
  <si>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</si>
  <si>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</si>
  <si>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</si>
  <si>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</si>
  <si>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</si>
  <si>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</si>
  <si>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</si>
  <si>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</si>
  <si>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</si>
  <si>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</si>
  <si>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</si>
  <si>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</si>
  <si>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</si>
  <si>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</si>
  <si>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</si>
  <si>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</si>
  <si>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</si>
  <si>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</si>
  <si>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</si>
  <si>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</si>
  <si>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</si>
  <si>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</si>
  <si>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</si>
  <si>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</si>
  <si>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</si>
  <si>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</si>
  <si>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</si>
  <si>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</si>
  <si>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</si>
  <si>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</si>
  <si>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</si>
  <si>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</si>
  <si>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</si>
  <si>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</si>
  <si>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</si>
  <si>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</si>
  <si>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</si>
  <si>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</si>
  <si>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</si>
  <si>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</si>
  <si>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</si>
  <si>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</si>
  <si>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</si>
  <si>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</si>
  <si>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</si>
  <si>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</si>
  <si>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</si>
  <si>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</si>
  <si>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</si>
  <si>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</si>
  <si>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</si>
  <si>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</si>
  <si>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</si>
  <si>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</si>
  <si>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</si>
  <si>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</si>
  <si>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</si>
  <si>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</si>
  <si>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</si>
  <si>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</si>
  <si>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</si>
  <si>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</si>
  <si>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</si>
  <si>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</si>
  <si>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</si>
  <si>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</si>
  <si>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</si>
  <si>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</si>
  <si>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</si>
  <si>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</si>
  <si>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</si>
  <si>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</si>
  <si>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</si>
  <si>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</si>
  <si>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</si>
  <si>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</si>
  <si>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</si>
  <si>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</si>
  <si>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</si>
  <si>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</si>
  <si>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</si>
  <si>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</si>
  <si>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</si>
  <si>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</si>
  <si>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</si>
  <si>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</si>
  <si>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</si>
  <si>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</si>
  <si>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</si>
  <si>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</si>
  <si>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</si>
  <si>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</si>
  <si>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</si>
  <si>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</si>
  <si>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</si>
  <si>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</si>
  <si>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</si>
  <si>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</si>
  <si>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</si>
  <si>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</si>
  <si>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</si>
  <si>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</si>
  <si>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</si>
  <si>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</si>
  <si>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</si>
  <si>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</si>
  <si>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</si>
  <si>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</si>
  <si>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</si>
  <si>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</si>
  <si>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</si>
  <si>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</si>
  <si>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</si>
  <si>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</si>
  <si>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</si>
  <si>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</si>
  <si>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</si>
  <si>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</si>
  <si>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</si>
  <si>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</si>
  <si>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</si>
  <si>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</si>
  <si>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</si>
  <si>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</si>
  <si>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</si>
  <si>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</si>
  <si>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</si>
  <si>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</si>
  <si>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</si>
  <si>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</si>
  <si>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</si>
  <si>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</si>
  <si>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</si>
  <si>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</si>
  <si>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</si>
  <si>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</si>
  <si>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</si>
  <si>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</si>
  <si>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</si>
  <si>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</si>
  <si>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</si>
  <si>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</si>
  <si>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</si>
  <si>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</si>
  <si>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</si>
  <si>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</si>
  <si>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</si>
  <si>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</si>
  <si>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</si>
  <si>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</si>
  <si>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</si>
  <si>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</si>
  <si>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</si>
  <si>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</si>
  <si>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</si>
  <si>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</si>
  <si>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</si>
  <si>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</si>
  <si>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</si>
  <si>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</si>
  <si>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</si>
  <si>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</si>
  <si>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</si>
  <si>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</si>
  <si>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</si>
  <si>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</si>
  <si>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</si>
  <si>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</si>
  <si>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</si>
  <si>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</si>
  <si>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</si>
  <si>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</si>
  <si>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</si>
  <si>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</si>
  <si>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</si>
  <si>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</si>
  <si>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</si>
  <si>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</si>
  <si>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</si>
  <si>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</si>
  <si>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</si>
  <si>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</si>
  <si>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</si>
  <si>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</si>
  <si>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</si>
  <si>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</si>
  <si>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</si>
  <si>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</si>
  <si>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</si>
  <si>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</si>
  <si>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</si>
  <si>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</si>
  <si>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</si>
  <si>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</si>
  <si>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</si>
  <si>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</si>
  <si>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</si>
  <si>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</si>
  <si>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</si>
  <si>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</si>
  <si>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</si>
  <si>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</si>
  <si>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</si>
  <si>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</si>
  <si>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</si>
  <si>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</si>
  <si>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</si>
  <si>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</si>
  <si>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</si>
  <si>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</si>
  <si>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</si>
  <si>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</si>
  <si>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</si>
  <si>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</si>
  <si>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</si>
  <si>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</si>
  <si>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</si>
  <si>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</si>
  <si>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</si>
  <si>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</si>
  <si>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</si>
  <si>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</si>
  <si>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</si>
  <si>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</si>
  <si>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</si>
  <si>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</si>
  <si>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</si>
  <si>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</si>
  <si>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</si>
  <si>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</si>
  <si>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</si>
  <si>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</si>
  <si>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</si>
  <si>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</si>
  <si>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</si>
  <si>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</si>
  <si>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</si>
  <si>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</si>
  <si>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</si>
  <si>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</si>
  <si>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</si>
  <si>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</si>
  <si>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</si>
  <si>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</si>
  <si>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</si>
  <si>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</si>
  <si>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</si>
  <si>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</si>
  <si>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</si>
  <si>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</si>
  <si>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</si>
  <si>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</si>
  <si>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</si>
  <si>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</si>
  <si>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</si>
  <si>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</si>
  <si>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</si>
  <si>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</si>
  <si>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</si>
  <si>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</si>
  <si>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</si>
  <si>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</si>
  <si>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</si>
  <si>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</si>
  <si>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</si>
  <si>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</si>
  <si>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</si>
  <si>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</si>
  <si>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</si>
  <si>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</si>
  <si>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</si>
  <si>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</si>
  <si>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</si>
  <si>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</si>
  <si>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</si>
  <si>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</si>
  <si>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</si>
  <si>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</si>
  <si>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</si>
  <si>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</si>
  <si>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</si>
  <si>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</si>
  <si>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</si>
  <si>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</si>
  <si>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</si>
  <si>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</si>
  <si>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</si>
  <si>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</si>
  <si>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</si>
  <si>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</si>
  <si>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</si>
  <si>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</si>
  <si>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</si>
  <si>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</si>
  <si>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</si>
  <si>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</si>
  <si>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</si>
  <si>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</si>
  <si>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</si>
  <si>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</si>
  <si>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</si>
  <si>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</si>
  <si>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</si>
  <si>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</si>
  <si>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</si>
  <si>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</si>
  <si>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</si>
  <si>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</si>
  <si>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</si>
  <si>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</si>
  <si>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</si>
  <si>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</si>
  <si>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</si>
  <si>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</si>
  <si>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</si>
  <si>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</si>
  <si>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</si>
  <si>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</si>
  <si>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</si>
  <si>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</si>
  <si>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</si>
  <si>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</si>
  <si>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</si>
  <si>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</si>
  <si>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</si>
  <si>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</si>
  <si>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</si>
  <si>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</si>
  <si>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</si>
  <si>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</si>
  <si>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</si>
  <si>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</si>
  <si>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</si>
  <si>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</si>
  <si>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</si>
  <si>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</si>
  <si>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</si>
  <si>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</si>
  <si>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</si>
  <si>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</si>
  <si>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</si>
  <si>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</si>
  <si>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</si>
  <si>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</si>
  <si>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</si>
  <si>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</si>
  <si>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</si>
  <si>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</si>
  <si>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</si>
  <si>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</si>
  <si>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</si>
  <si>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</si>
  <si>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</si>
  <si>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</si>
  <si>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</si>
  <si>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</si>
  <si>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</si>
  <si>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</si>
  <si>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</si>
  <si>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</si>
  <si>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</si>
  <si>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</si>
  <si>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</si>
  <si>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</si>
  <si>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</si>
  <si>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</si>
  <si>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</si>
  <si>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</si>
  <si>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</si>
  <si>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</si>
  <si>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</si>
  <si>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</si>
  <si>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</si>
  <si>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</si>
  <si>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</si>
  <si>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</si>
  <si>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</si>
  <si>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</si>
  <si>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</si>
  <si>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</si>
  <si>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</si>
  <si>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</si>
  <si>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</si>
  <si>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</si>
  <si>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</si>
  <si>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</si>
  <si>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</si>
  <si>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</si>
  <si>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</si>
  <si>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</si>
  <si>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</si>
  <si>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</si>
  <si>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</si>
  <si>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</si>
  <si>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</si>
  <si>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</si>
  <si>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</si>
  <si>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</si>
  <si>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</si>
  <si>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</si>
  <si>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</si>
  <si>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</si>
  <si>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</si>
  <si>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</si>
  <si>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</si>
  <si>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</si>
  <si>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</si>
  <si>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</si>
  <si>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</si>
  <si>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</si>
  <si>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</si>
  <si>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</si>
  <si>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</si>
  <si>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</si>
  <si>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</si>
  <si>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</si>
  <si>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</si>
  <si>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</si>
  <si>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</si>
  <si>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</si>
  <si>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</si>
  <si>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</si>
  <si>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</si>
  <si>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</si>
  <si>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</si>
  <si>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</si>
  <si>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</si>
  <si>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</si>
  <si>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</si>
  <si>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</si>
  <si>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</si>
  <si>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</si>
  <si>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</si>
  <si>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</si>
  <si>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</si>
  <si>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</si>
  <si>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</si>
  <si>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</si>
  <si>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</si>
  <si>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</si>
  <si>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</si>
  <si>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</si>
  <si>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</si>
  <si>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</si>
  <si>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</si>
  <si>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</si>
  <si>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</si>
  <si>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</si>
  <si>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</si>
  <si>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</si>
  <si>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</si>
  <si>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</si>
  <si>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</si>
  <si>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</si>
  <si>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</si>
  <si>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</si>
  <si>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</si>
  <si>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</si>
  <si>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</si>
  <si>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</si>
  <si>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</si>
  <si>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</si>
  <si>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</si>
  <si>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</si>
  <si>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</si>
  <si>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</si>
  <si>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</si>
  <si>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</si>
  <si>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</si>
  <si>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</si>
  <si>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</si>
  <si>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</si>
  <si>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</si>
  <si>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</si>
  <si>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</si>
  <si>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</si>
  <si>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</si>
  <si>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</si>
  <si>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</si>
  <si>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</si>
  <si>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</si>
  <si>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</si>
  <si>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</si>
  <si>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</si>
  <si>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</si>
  <si>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</si>
  <si>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</si>
  <si>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</si>
  <si>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</si>
  <si>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</si>
  <si>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</si>
  <si>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</si>
  <si>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</si>
  <si>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</si>
  <si>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</si>
  <si>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</si>
  <si>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</si>
  <si>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</si>
  <si>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</si>
  <si>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</si>
  <si>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</si>
  <si>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</si>
  <si>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</si>
  <si>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</si>
  <si>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</si>
  <si>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</si>
  <si>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</si>
  <si>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</si>
  <si>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</si>
  <si>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</si>
  <si>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</si>
  <si>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</si>
  <si>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</si>
  <si>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</si>
  <si>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</si>
  <si>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</si>
  <si>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</si>
  <si>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</si>
  <si>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</si>
  <si>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</si>
  <si>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</si>
  <si>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</si>
  <si>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</si>
  <si>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</si>
  <si>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</si>
  <si>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</si>
  <si>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</si>
  <si>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</si>
  <si>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</si>
  <si>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</si>
  <si>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</si>
  <si>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</si>
  <si>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</si>
  <si>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</si>
  <si>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</si>
  <si>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</si>
  <si>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</si>
  <si>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</si>
  <si>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</si>
  <si>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</si>
  <si>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</si>
  <si>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</si>
  <si>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</si>
  <si>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</si>
  <si>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</si>
  <si>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</si>
  <si>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</si>
  <si>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</si>
  <si>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</si>
  <si>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</si>
  <si>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</si>
  <si>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</si>
  <si>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</si>
  <si>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</si>
  <si>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</si>
  <si>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</si>
  <si>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</si>
  <si>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</si>
  <si>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</si>
  <si>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</si>
  <si>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</si>
  <si>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</si>
  <si>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</si>
  <si>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</si>
  <si>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</si>
  <si>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</si>
  <si>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</si>
  <si>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</si>
  <si>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</si>
  <si>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</si>
  <si>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</si>
  <si>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</si>
  <si>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</si>
  <si>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</si>
  <si>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</si>
  <si>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</si>
  <si>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</si>
  <si>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</si>
  <si>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</si>
  <si>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</si>
  <si>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</si>
  <si>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</si>
  <si>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</si>
  <si>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</si>
  <si>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</si>
  <si>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</si>
  <si>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</si>
  <si>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</si>
  <si>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</si>
  <si>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</si>
  <si>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</si>
  <si>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</si>
  <si>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</si>
  <si>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</si>
  <si>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</si>
  <si>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</si>
  <si>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</si>
  <si>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</si>
  <si>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</si>
  <si>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</si>
  <si>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</si>
  <si>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</si>
  <si>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</si>
  <si>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</si>
  <si>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</si>
  <si>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</si>
  <si>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</si>
  <si>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</si>
  <si>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</si>
  <si>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</si>
  <si>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</si>
  <si>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</si>
  <si>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</si>
  <si>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</si>
  <si>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</si>
  <si>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</si>
  <si>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</si>
  <si>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</si>
  <si>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</si>
  <si>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</si>
  <si>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</si>
  <si>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</si>
  <si>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</si>
  <si>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</si>
  <si>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</si>
  <si>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</si>
  <si>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</si>
  <si>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</si>
  <si>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</si>
  <si>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</si>
  <si>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</si>
  <si>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</si>
  <si>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</si>
  <si>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</si>
  <si>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</si>
  <si>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</si>
  <si>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</si>
  <si>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</si>
  <si>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</si>
  <si>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</si>
  <si>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</si>
  <si>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</si>
  <si>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</si>
  <si>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</si>
  <si>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</si>
  <si>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</si>
  <si>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</si>
  <si>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</si>
  <si>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</si>
  <si>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</si>
  <si>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</si>
  <si>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</si>
  <si>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</si>
  <si>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</si>
  <si>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</si>
  <si>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</si>
  <si>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</si>
  <si>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</si>
  <si>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</si>
  <si>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</si>
  <si>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</si>
  <si>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</si>
  <si>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</si>
  <si>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</si>
  <si>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</si>
  <si>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</si>
  <si>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</si>
  <si>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</si>
  <si>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</si>
  <si>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</si>
  <si>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</si>
  <si>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</si>
  <si>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</si>
  <si>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</si>
  <si>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</si>
  <si>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</si>
  <si>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</si>
  <si>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</si>
  <si>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</si>
  <si>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</si>
  <si>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</si>
  <si>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</si>
  <si>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</si>
  <si>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</si>
  <si>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</si>
  <si>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</si>
  <si>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</si>
  <si>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</si>
  <si>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</si>
  <si>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</si>
  <si>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</si>
  <si>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</si>
  <si>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</si>
  <si>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</si>
  <si>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</si>
  <si>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</si>
  <si>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</si>
  <si>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</si>
  <si>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</si>
  <si>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</si>
  <si>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</si>
  <si>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</si>
  <si>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</si>
  <si>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</si>
  <si>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</si>
  <si>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</si>
  <si>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</si>
  <si>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</si>
  <si>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</si>
  <si>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</si>
  <si>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</si>
  <si>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</si>
  <si>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</si>
  <si>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</si>
  <si>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</si>
  <si>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</si>
  <si>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</si>
  <si>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</si>
  <si>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</si>
  <si>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</si>
  <si>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</si>
  <si>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</si>
  <si>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</si>
  <si>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</si>
  <si>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</si>
  <si>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</si>
  <si>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</si>
  <si>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</si>
  <si>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</si>
  <si>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</si>
  <si>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</si>
  <si>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</si>
  <si>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</si>
  <si>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</si>
  <si>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</si>
  <si>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</si>
  <si>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</si>
  <si>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</si>
  <si>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</si>
  <si>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</si>
  <si>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</si>
  <si>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</si>
  <si>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</si>
  <si>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</si>
  <si>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</si>
  <si>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</si>
  <si>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</si>
  <si>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</si>
  <si>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</si>
  <si>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</si>
  <si>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</si>
  <si>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</si>
  <si>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</si>
  <si>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</si>
  <si>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</si>
  <si>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</si>
  <si>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</si>
  <si>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</si>
  <si>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</si>
  <si>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</si>
  <si>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</si>
  <si>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</si>
  <si>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</si>
  <si>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</si>
  <si>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</si>
  <si>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</si>
  <si>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</si>
  <si>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</si>
  <si>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</si>
  <si>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</si>
  <si>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</si>
  <si>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</si>
  <si>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</si>
  <si>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</si>
  <si>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</si>
  <si>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</si>
  <si>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</si>
  <si>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</si>
  <si>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</si>
  <si>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</si>
  <si>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</si>
  <si>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</si>
  <si>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</si>
  <si>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</si>
  <si>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</si>
  <si>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</si>
  <si>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</si>
  <si>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</si>
  <si>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</si>
  <si>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</si>
  <si>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</si>
  <si>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</si>
  <si>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</si>
  <si>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</si>
  <si>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</si>
  <si>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</si>
  <si>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</si>
  <si>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</si>
  <si>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</si>
  <si>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</si>
  <si>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</si>
  <si>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</si>
  <si>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</si>
  <si>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</si>
  <si>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</si>
  <si>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</si>
  <si>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</si>
  <si>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</si>
  <si>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</si>
  <si>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</si>
  <si>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</si>
  <si>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</si>
  <si>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</si>
  <si>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</si>
  <si>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</si>
  <si>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</si>
  <si>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</si>
  <si>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</si>
  <si>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</si>
  <si>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</si>
  <si>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</si>
  <si>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</si>
  <si>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</si>
  <si>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</si>
  <si>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</si>
  <si>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</si>
  <si>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</si>
  <si>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</si>
  <si>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</si>
  <si>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</si>
  <si>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</si>
  <si>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</si>
  <si>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</si>
  <si>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</si>
  <si>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</si>
  <si>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</si>
  <si>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</si>
  <si>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</si>
  <si>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</si>
  <si>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</si>
  <si>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</si>
  <si>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</si>
  <si>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</si>
  <si>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</si>
  <si>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</si>
  <si>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</si>
  <si>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</si>
  <si>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</si>
  <si>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</si>
  <si>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</si>
  <si>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</si>
  <si>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</si>
  <si>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</si>
  <si>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</si>
  <si>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</si>
  <si>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</si>
  <si>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</si>
  <si>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</si>
  <si>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</si>
  <si>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</si>
  <si>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</si>
  <si>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</si>
  <si>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</si>
  <si>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</si>
  <si>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</si>
  <si>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</si>
  <si>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</si>
  <si>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</si>
  <si>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</si>
  <si>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</si>
  <si>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</si>
  <si>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</si>
  <si>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</si>
  <si>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</si>
  <si>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</si>
  <si>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</si>
  <si>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</si>
  <si>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</si>
  <si>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</si>
  <si>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</si>
  <si>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</si>
  <si>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</si>
  <si>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</si>
  <si>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</si>
  <si>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</si>
  <si>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</si>
  <si>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</si>
  <si>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</si>
  <si>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</si>
  <si>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</si>
  <si>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</si>
  <si>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</si>
  <si>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</si>
  <si>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</si>
  <si>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</si>
  <si>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</si>
  <si>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</si>
  <si>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</si>
  <si>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</si>
  <si>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</si>
  <si>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</si>
  <si>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</si>
  <si>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</si>
  <si>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</si>
  <si>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</si>
  <si>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</si>
  <si>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</si>
  <si>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</si>
  <si>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</si>
  <si>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</si>
  <si>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</si>
  <si>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</si>
  <si>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</si>
  <si>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</si>
  <si>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</si>
  <si>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</si>
  <si>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</si>
  <si>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</si>
  <si>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</si>
  <si>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</si>
  <si>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</si>
  <si>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</si>
  <si>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</si>
  <si>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</si>
  <si>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</si>
  <si>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</si>
  <si>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</si>
  <si>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</si>
  <si>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</si>
  <si>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</si>
  <si>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</si>
  <si>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</si>
  <si>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</si>
  <si>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</si>
  <si>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</si>
  <si>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</si>
  <si>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</si>
  <si>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</si>
  <si>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</si>
  <si>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</si>
  <si>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</si>
  <si>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</si>
  <si>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</si>
  <si>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</si>
  <si>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</si>
  <si>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</si>
  <si>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</si>
  <si>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</si>
  <si>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</si>
  <si>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</si>
  <si>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</si>
  <si>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</si>
  <si>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</si>
  <si>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</si>
  <si>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</si>
  <si>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</si>
  <si>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</si>
  <si>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</si>
  <si>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</si>
  <si>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</si>
  <si>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</si>
  <si>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</si>
  <si>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</si>
  <si>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</si>
  <si>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</si>
  <si>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</si>
  <si>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</si>
  <si>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</si>
  <si>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</si>
  <si>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</si>
  <si>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</si>
  <si>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</si>
  <si>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</si>
  <si>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</si>
  <si>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</si>
  <si>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</si>
  <si>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</si>
  <si>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</si>
  <si>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</si>
  <si>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</si>
  <si>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</si>
  <si>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</si>
  <si>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</si>
  <si>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</si>
  <si>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</si>
  <si>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</si>
  <si>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</si>
  <si>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</si>
  <si>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</si>
  <si>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</si>
  <si>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</si>
  <si>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</si>
  <si>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</si>
  <si>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</si>
  <si>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</si>
  <si>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</si>
  <si>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</si>
  <si>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</si>
  <si>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</si>
  <si>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</si>
  <si>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</si>
  <si>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</si>
  <si>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</si>
  <si>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</si>
  <si>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</si>
  <si>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</si>
  <si>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</si>
  <si>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</si>
  <si>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</si>
  <si>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</si>
  <si>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</si>
  <si>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</si>
  <si>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</si>
  <si>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</si>
  <si>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</si>
  <si>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</si>
  <si>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</si>
  <si>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</si>
  <si>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</si>
  <si>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</si>
  <si>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</si>
  <si>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</si>
  <si>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</si>
  <si>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</si>
  <si>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</si>
  <si>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</si>
  <si>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</si>
  <si>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</si>
  <si>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</si>
  <si>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</si>
  <si>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</si>
  <si>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</si>
  <si>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</si>
  <si>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</si>
  <si>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</si>
  <si>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</si>
  <si>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</si>
  <si>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</si>
  <si>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</si>
  <si>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</si>
  <si>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</si>
  <si>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</si>
  <si>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</si>
  <si>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</si>
  <si>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</si>
  <si>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</si>
  <si>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</si>
  <si>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</si>
  <si>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</si>
  <si>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</si>
  <si>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</si>
  <si>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</si>
  <si>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</si>
  <si>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</si>
  <si>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</si>
  <si>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</si>
  <si>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</si>
  <si>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</si>
  <si>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</si>
  <si>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</si>
  <si>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</si>
  <si>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</si>
  <si>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</si>
  <si>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</si>
  <si>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</si>
  <si>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</si>
  <si>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</si>
  <si>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</si>
  <si>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</si>
  <si>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</si>
  <si>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</si>
  <si>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</si>
  <si>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</si>
  <si>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</si>
  <si>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</si>
  <si>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</si>
  <si>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</si>
  <si>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</si>
  <si>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</si>
  <si>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</si>
  <si>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</si>
  <si>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</si>
  <si>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</si>
  <si>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</si>
  <si>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</si>
  <si>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</si>
  <si>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</si>
  <si>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</si>
  <si>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</si>
  <si>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</si>
  <si>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</si>
  <si>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</si>
  <si>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</si>
  <si>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</si>
  <si>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</si>
  <si>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</si>
  <si>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</si>
  <si>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</si>
  <si>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</si>
  <si>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</si>
  <si>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</si>
  <si>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</si>
  <si>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</si>
  <si>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</si>
  <si>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</si>
  <si>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</si>
  <si>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</si>
  <si>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</si>
  <si>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</si>
  <si>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</si>
  <si>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</si>
  <si>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</si>
  <si>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</si>
  <si>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</si>
  <si>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</si>
  <si>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</si>
  <si>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</si>
  <si>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</si>
  <si>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</si>
  <si>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</si>
  <si>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</si>
  <si>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</si>
  <si>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</si>
  <si>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</si>
  <si>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</si>
  <si>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</si>
  <si>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</si>
  <si>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</si>
  <si>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</si>
  <si>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</si>
  <si>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</si>
  <si>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</si>
  <si>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</si>
  <si>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</si>
  <si>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</si>
  <si>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</si>
  <si>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</si>
  <si>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</si>
  <si>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</si>
  <si>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</si>
  <si>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</si>
  <si>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</si>
  <si>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</si>
  <si>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</si>
  <si>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</si>
  <si>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</si>
  <si>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</si>
  <si>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</si>
  <si>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</si>
  <si>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</si>
  <si>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</si>
  <si>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</si>
  <si>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</si>
  <si>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</si>
  <si>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</si>
  <si>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</si>
  <si>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</si>
  <si>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</si>
  <si>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</si>
  <si>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</si>
  <si>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</si>
  <si>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</si>
  <si>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</si>
  <si>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</si>
  <si>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</si>
  <si>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</si>
  <si>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</si>
  <si>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</si>
  <si>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</si>
  <si>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</si>
  <si>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</si>
  <si>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</si>
  <si>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</si>
  <si>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</si>
  <si>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</si>
  <si>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</si>
  <si>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</si>
  <si>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</si>
  <si>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</si>
  <si>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</si>
  <si>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</si>
  <si>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</si>
  <si>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</si>
  <si>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</si>
  <si>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</si>
  <si>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</si>
  <si>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</si>
  <si>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</si>
  <si>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</si>
  <si>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</si>
  <si>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</si>
  <si>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</si>
  <si>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</si>
  <si>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</si>
  <si>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</si>
  <si>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</si>
  <si>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</si>
  <si>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</si>
  <si>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</si>
  <si>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</si>
  <si>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</si>
  <si>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</si>
  <si>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</si>
  <si>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</si>
  <si>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</si>
  <si>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</si>
  <si>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</si>
  <si>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</si>
  <si>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</si>
  <si>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</si>
  <si>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</si>
  <si>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</si>
  <si>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</si>
  <si>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</si>
  <si>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</si>
  <si>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</si>
  <si>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</si>
  <si>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</si>
  <si>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</si>
  <si>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</si>
  <si>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</si>
  <si>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</si>
  <si>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</si>
  <si>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</si>
  <si>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</si>
  <si>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</si>
  <si>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</si>
  <si>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</si>
  <si>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</si>
  <si>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</si>
  <si>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</si>
  <si>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</si>
  <si>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</si>
  <si>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</si>
  <si>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</si>
  <si>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</si>
  <si>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</si>
  <si>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</si>
  <si>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</si>
  <si>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</si>
  <si>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</si>
  <si>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</si>
  <si>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</si>
  <si>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</si>
  <si>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</si>
  <si>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</si>
  <si>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</si>
  <si>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</si>
  <si>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</si>
  <si>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</si>
  <si>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</si>
  <si>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</si>
  <si>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</si>
  <si>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</si>
  <si>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</si>
  <si>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</si>
  <si>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</si>
  <si>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</si>
  <si>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</si>
  <si>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</si>
  <si>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</si>
  <si>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</si>
  <si>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</si>
  <si>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</si>
  <si>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</si>
  <si>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</si>
  <si>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</si>
  <si>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</si>
  <si>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</si>
  <si>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</si>
  <si>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</si>
  <si>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</si>
  <si>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</si>
  <si>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</si>
  <si>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</si>
  <si>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</si>
  <si>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</si>
  <si>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</si>
  <si>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</si>
  <si>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</si>
  <si>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</si>
  <si>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</si>
  <si>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</si>
  <si>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</si>
  <si>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</si>
  <si>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</si>
  <si>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</si>
  <si>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</si>
  <si>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</si>
  <si>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</si>
  <si>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</si>
  <si>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</si>
  <si>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</si>
  <si>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</si>
  <si>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</si>
  <si>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</si>
  <si>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</si>
  <si>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</si>
  <si>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</si>
  <si>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</si>
  <si>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</si>
  <si>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</si>
  <si>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</si>
  <si>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</si>
  <si>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</si>
  <si>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</si>
  <si>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</si>
  <si>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</si>
  <si>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</si>
  <si>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</si>
  <si>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</si>
  <si>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</si>
  <si>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</si>
  <si>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</si>
  <si>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</si>
  <si>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</si>
  <si>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</si>
  <si>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</si>
  <si>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</si>
  <si>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</si>
  <si>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</si>
  <si>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</si>
  <si>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</si>
  <si>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</si>
  <si>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</si>
  <si>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</si>
  <si>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</si>
  <si>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</si>
  <si>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</si>
  <si>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</si>
  <si>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</si>
  <si>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</si>
  <si>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</si>
  <si>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</si>
  <si>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</si>
  <si>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</si>
  <si>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</si>
  <si>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</si>
  <si>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</si>
  <si>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</si>
  <si>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</si>
  <si>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</si>
  <si>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</si>
  <si>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</si>
  <si>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</si>
  <si>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</si>
  <si>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</si>
  <si>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</si>
  <si>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</si>
  <si>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</si>
  <si>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</si>
  <si>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</si>
  <si>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</si>
  <si>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</si>
  <si>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</si>
  <si>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</si>
  <si>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</si>
  <si>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</si>
  <si>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</si>
  <si>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</si>
  <si>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</si>
  <si>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</si>
  <si>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</si>
  <si>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</si>
  <si>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</si>
  <si>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</si>
  <si>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</si>
  <si>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</si>
  <si>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</si>
  <si>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</si>
  <si>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</si>
  <si>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</si>
  <si>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</si>
  <si>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</si>
  <si>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</si>
  <si>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</si>
  <si>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</si>
  <si>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</si>
  <si>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</si>
  <si>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</si>
  <si>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</si>
  <si>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</si>
  <si>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</si>
  <si>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</si>
  <si>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</si>
  <si>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</si>
  <si>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</si>
  <si>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</si>
  <si>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</si>
  <si>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</si>
  <si>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</si>
  <si>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</si>
  <si>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</si>
  <si>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</si>
  <si>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</si>
  <si>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</si>
  <si>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</si>
  <si>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</si>
  <si>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</si>
  <si>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</si>
  <si>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</si>
  <si>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</si>
  <si>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</si>
  <si>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</si>
  <si>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</si>
  <si>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</si>
  <si>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</si>
  <si>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</si>
  <si>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</si>
  <si>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</si>
  <si>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</si>
  <si>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</si>
  <si>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</si>
  <si>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</si>
  <si>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</si>
  <si>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</si>
  <si>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</si>
  <si>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</si>
  <si>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</si>
  <si>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</si>
  <si>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</si>
  <si>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</si>
  <si>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</si>
  <si>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</si>
  <si>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</si>
  <si>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</si>
  <si>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</si>
  <si>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</si>
  <si>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</si>
  <si>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</si>
  <si>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</si>
  <si>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</si>
  <si>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</si>
  <si>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</si>
  <si>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</si>
  <si>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</si>
  <si>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</si>
  <si>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</si>
  <si>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</si>
  <si>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</si>
  <si>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</si>
  <si>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</si>
  <si>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</si>
  <si>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</si>
  <si>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</si>
  <si>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</si>
  <si>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</si>
  <si>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</si>
  <si>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</si>
  <si>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</si>
  <si>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</si>
  <si>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</si>
  <si>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</si>
  <si>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</si>
  <si>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</si>
  <si>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</si>
  <si>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</si>
  <si>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</si>
  <si>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</si>
  <si>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</si>
  <si>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</si>
  <si>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</si>
  <si>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</si>
  <si>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</si>
  <si>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</si>
  <si>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</si>
  <si>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</si>
  <si>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</si>
  <si>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</si>
  <si>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</si>
  <si>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</si>
  <si>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</si>
  <si>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</si>
  <si>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</si>
  <si>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</si>
  <si>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</si>
  <si>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</si>
  <si>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</si>
  <si>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</si>
  <si>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</si>
  <si>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</si>
  <si>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</si>
  <si>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</si>
  <si>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</si>
  <si>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</si>
  <si>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</si>
  <si>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</si>
  <si>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</si>
  <si>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</si>
  <si>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</si>
  <si>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</si>
  <si>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</si>
  <si>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</si>
  <si>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</si>
  <si>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</si>
  <si>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</si>
  <si>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</si>
  <si>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</si>
  <si>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</si>
  <si>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</si>
  <si>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</si>
  <si>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</si>
  <si>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</si>
  <si>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</si>
  <si>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</si>
  <si>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</si>
  <si>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</si>
  <si>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</si>
  <si>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</si>
  <si>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</si>
  <si>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</si>
  <si>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</si>
  <si>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</si>
  <si>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</si>
  <si>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</si>
  <si>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</si>
  <si>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</si>
  <si>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</si>
  <si>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</si>
  <si>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</si>
  <si>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</si>
  <si>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</si>
  <si>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</si>
  <si>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</si>
  <si>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</si>
  <si>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</si>
  <si>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</si>
  <si>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</si>
  <si>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</si>
  <si>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</si>
  <si>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</si>
  <si>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</si>
  <si>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</si>
  <si>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</si>
  <si>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</si>
  <si>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</si>
  <si>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</si>
  <si>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</si>
  <si>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</si>
  <si>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</si>
  <si>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</si>
  <si>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</si>
  <si>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</si>
  <si>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</si>
  <si>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</si>
  <si>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</si>
  <si>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</si>
  <si>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</si>
  <si>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</si>
  <si>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</si>
  <si>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</si>
  <si>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</si>
  <si>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</si>
  <si>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</si>
  <si>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</si>
  <si>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</si>
  <si>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</si>
  <si>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</si>
  <si>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</si>
  <si>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</si>
  <si>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</si>
  <si>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</si>
  <si>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</si>
  <si>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</si>
  <si>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</si>
  <si>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</si>
  <si>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</si>
  <si>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</si>
  <si>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</si>
  <si>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</si>
  <si>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</si>
  <si>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</si>
  <si>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</si>
  <si>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</si>
  <si>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</si>
  <si>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</si>
  <si>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</si>
  <si>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</si>
  <si>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</si>
  <si>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</si>
  <si>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</si>
  <si>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</si>
  <si>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</si>
  <si>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</si>
  <si>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</si>
  <si>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</si>
  <si>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</si>
  <si>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</si>
  <si>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</si>
  <si>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</si>
  <si>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</si>
  <si>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</si>
  <si>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</si>
  <si>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</si>
  <si>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</si>
  <si>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</si>
  <si>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</si>
  <si>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</si>
  <si>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</si>
  <si>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</si>
  <si>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</si>
  <si>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</si>
  <si>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</si>
  <si>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</si>
  <si>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</si>
  <si>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</si>
  <si>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</si>
  <si>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</si>
  <si>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</si>
  <si>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</si>
  <si>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</si>
  <si>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</si>
  <si>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</si>
  <si>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</si>
  <si>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</si>
  <si>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</si>
  <si>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</si>
  <si>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</si>
  <si>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</si>
  <si>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</si>
  <si>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</si>
  <si>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</si>
  <si>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</si>
  <si>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</si>
  <si>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</si>
  <si>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</si>
  <si>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</si>
  <si>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</si>
  <si>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</si>
  <si>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</si>
  <si>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</si>
  <si>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</si>
  <si>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</si>
  <si>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</si>
  <si>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</si>
  <si>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</si>
  <si>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</si>
  <si>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</si>
  <si>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</si>
  <si>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</si>
  <si>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</si>
  <si>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</si>
  <si>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</si>
  <si>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</si>
  <si>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</si>
  <si>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</si>
  <si>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</si>
  <si>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</si>
  <si>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</si>
  <si>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</si>
  <si>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</si>
  <si>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</si>
  <si>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</si>
  <si>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</si>
  <si>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</si>
  <si>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</si>
  <si>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</si>
  <si>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</si>
  <si>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</si>
  <si>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</si>
  <si>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</si>
  <si>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</si>
  <si>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</si>
  <si>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</si>
  <si>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</si>
  <si>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</si>
  <si>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</si>
  <si>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</si>
  <si>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</si>
  <si>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</si>
  <si>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</si>
  <si>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</si>
  <si>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</si>
  <si>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</si>
  <si>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</si>
  <si>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</si>
  <si>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</si>
  <si>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</si>
  <si>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</si>
  <si>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</si>
  <si>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</si>
  <si>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</si>
  <si>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</si>
  <si>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</si>
  <si>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</si>
  <si>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</si>
  <si>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</si>
  <si>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</si>
  <si>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</si>
  <si>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</si>
  <si>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</si>
  <si>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</si>
  <si>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</si>
  <si>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</si>
  <si>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</si>
  <si>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</si>
  <si>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</si>
  <si>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</si>
  <si>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</si>
  <si>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</si>
  <si>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</si>
  <si>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</si>
  <si>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</si>
  <si>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</si>
  <si>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</si>
  <si>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</si>
  <si>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</si>
  <si>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</si>
  <si>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</si>
  <si>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</si>
  <si>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</si>
  <si>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</si>
  <si>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</si>
  <si>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</si>
  <si>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</si>
  <si>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</si>
  <si>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</si>
  <si>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</si>
  <si>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</si>
  <si>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</si>
  <si>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</si>
  <si>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</si>
  <si>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</si>
  <si>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</si>
  <si>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</si>
  <si>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</si>
  <si>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</si>
  <si>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</si>
  <si>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</si>
  <si>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</si>
  <si>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</si>
  <si>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</si>
  <si>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</si>
  <si>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</si>
  <si>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</si>
  <si>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</si>
  <si>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</si>
  <si>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</si>
  <si>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</si>
  <si>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</si>
  <si>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</si>
  <si>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</si>
  <si>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</si>
  <si>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</si>
  <si>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</si>
  <si>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</si>
  <si>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</si>
  <si>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</si>
  <si>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</si>
  <si>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</si>
  <si>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</si>
  <si>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</si>
  <si>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</si>
  <si>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</si>
  <si>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</si>
  <si>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</si>
  <si>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</si>
  <si>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</si>
  <si>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</si>
  <si>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</si>
  <si>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</si>
  <si>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</si>
  <si>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</si>
  <si>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</si>
  <si>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</si>
  <si>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</si>
  <si>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</si>
  <si>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</si>
  <si>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</si>
  <si>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</si>
  <si>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</si>
  <si>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</si>
  <si>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</si>
  <si>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</si>
  <si>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</si>
  <si>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</si>
  <si>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</si>
  <si>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</si>
  <si>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</si>
  <si>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</si>
  <si>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</si>
  <si>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</si>
  <si>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</si>
  <si>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</si>
  <si>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</si>
  <si>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</si>
  <si>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</si>
  <si>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</si>
  <si>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</si>
  <si>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</si>
  <si>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</si>
  <si>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</si>
  <si>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</si>
  <si>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</si>
  <si>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</si>
  <si>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</si>
  <si>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</si>
  <si>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</si>
  <si>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</si>
  <si>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</si>
  <si>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</si>
  <si>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</si>
  <si>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</si>
  <si>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</si>
  <si>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</si>
  <si>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</si>
  <si>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</si>
  <si>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</si>
  <si>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</si>
  <si>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</si>
  <si>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</si>
  <si>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</si>
  <si>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</si>
  <si>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</si>
  <si>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</si>
  <si>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</si>
  <si>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</si>
  <si>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</si>
  <si>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</si>
  <si>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</si>
  <si>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</si>
  <si>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</si>
  <si>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</si>
  <si>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</si>
  <si>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</si>
  <si>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</si>
  <si>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</si>
  <si>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</si>
  <si>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</si>
  <si>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</si>
  <si>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</si>
  <si>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</si>
  <si>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</si>
  <si>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</si>
  <si>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</si>
  <si>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</si>
  <si>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</si>
  <si>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</si>
  <si>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</si>
  <si>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</si>
  <si>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</si>
  <si>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</si>
  <si>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</si>
  <si>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</si>
  <si>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</si>
  <si>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</si>
  <si>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</si>
  <si>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</si>
  <si>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</si>
  <si>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</si>
  <si>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</si>
  <si>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</si>
  <si>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</si>
  <si>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</si>
  <si>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</si>
  <si>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</si>
  <si>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</si>
  <si>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</si>
  <si>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</si>
  <si>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</si>
  <si>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</si>
  <si>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</si>
  <si>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</si>
  <si>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</si>
  <si>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</si>
  <si>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</si>
  <si>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</si>
  <si>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</si>
  <si>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</si>
  <si>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</si>
  <si>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</si>
  <si>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</si>
  <si>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</si>
  <si>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</si>
  <si>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</si>
  <si>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</si>
  <si>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</si>
  <si>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</si>
  <si>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</si>
  <si>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</si>
  <si>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</si>
  <si>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</si>
  <si>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</si>
  <si>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</si>
  <si>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</si>
  <si>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</si>
  <si>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</si>
  <si>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</si>
  <si>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</si>
  <si>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</si>
  <si>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</si>
  <si>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</si>
  <si>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</si>
  <si>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</si>
  <si>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</si>
  <si>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</si>
  <si>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</si>
  <si>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</si>
  <si>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</si>
  <si>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</si>
  <si>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</si>
  <si>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</si>
  <si>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</si>
  <si>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</si>
  <si>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</si>
  <si>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</si>
  <si>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</si>
  <si>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</si>
  <si>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</si>
  <si>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</si>
  <si>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</si>
  <si>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</si>
  <si>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</si>
  <si>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</si>
  <si>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</si>
  <si>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</si>
  <si>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</si>
  <si>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</si>
  <si>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</si>
  <si>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</si>
  <si>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</si>
  <si>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</si>
  <si>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</si>
  <si>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</si>
  <si>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</si>
  <si>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</si>
  <si>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</si>
  <si>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</si>
  <si>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</si>
  <si>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</si>
  <si>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</si>
  <si>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</si>
  <si>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</si>
  <si>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</si>
  <si>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</si>
  <si>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</si>
  <si>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</si>
  <si>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</si>
  <si>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</si>
  <si>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</si>
  <si>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</si>
  <si>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</si>
  <si>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</si>
  <si>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</si>
  <si>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</si>
  <si>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</si>
  <si>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</si>
  <si>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</si>
  <si>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</si>
  <si>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</si>
  <si>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</si>
  <si>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</si>
  <si>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</si>
  <si>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</si>
  <si>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</si>
  <si>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</si>
  <si>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</si>
  <si>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</si>
  <si>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</si>
  <si>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</si>
  <si>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</si>
  <si>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</si>
  <si>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</si>
  <si>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</si>
  <si>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</si>
  <si>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</si>
  <si>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</si>
  <si>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</si>
  <si>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</si>
  <si>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</si>
  <si>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</si>
  <si>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</si>
  <si>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</si>
  <si>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</si>
  <si>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</si>
  <si>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</si>
  <si>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</si>
  <si>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</si>
  <si>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</si>
  <si>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</si>
  <si>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</si>
  <si>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</si>
  <si>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</si>
  <si>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</si>
  <si>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</si>
  <si>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</si>
  <si>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</si>
  <si>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</si>
  <si>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</si>
  <si>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</si>
  <si>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</si>
  <si>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</si>
  <si>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</si>
  <si>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</si>
  <si>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</si>
  <si>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</si>
  <si>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</si>
  <si>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</si>
  <si>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</si>
  <si>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</si>
  <si>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</si>
  <si>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</si>
  <si>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</si>
  <si>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</si>
  <si>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</si>
  <si>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</si>
  <si>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</si>
  <si>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</si>
  <si>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</si>
  <si>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</si>
  <si>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</si>
  <si>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</si>
  <si>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</si>
  <si>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</si>
  <si>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</si>
  <si>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</si>
  <si>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</si>
  <si>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</si>
  <si>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</si>
  <si>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</si>
  <si>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</si>
  <si>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</si>
  <si>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</si>
  <si>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</si>
  <si>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</si>
  <si>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</si>
  <si>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</si>
  <si>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</si>
  <si>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</si>
  <si>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</si>
  <si>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</si>
  <si>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</si>
  <si>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</si>
  <si>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</si>
  <si>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</si>
  <si>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</si>
  <si>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</si>
  <si>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</si>
  <si>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</si>
  <si>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</si>
  <si>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</si>
  <si>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</si>
  <si>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</si>
  <si>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</si>
  <si>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</si>
  <si>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</si>
  <si>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</si>
  <si>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</si>
  <si>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</si>
  <si>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</si>
  <si>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</si>
  <si>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</si>
  <si>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</si>
  <si>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</si>
  <si>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</si>
  <si>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</si>
  <si>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</si>
  <si>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</si>
  <si>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</si>
  <si>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</si>
  <si>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</si>
  <si>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</si>
  <si>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</si>
  <si>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</si>
  <si>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</si>
  <si>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</si>
  <si>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</si>
  <si>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</si>
  <si>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</si>
  <si>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</si>
  <si>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</si>
  <si>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</si>
  <si>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</si>
  <si>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</si>
  <si>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</si>
  <si>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</si>
  <si>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</si>
  <si>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</si>
  <si>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</si>
  <si>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</si>
  <si>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</si>
  <si>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</si>
  <si>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</si>
  <si>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</si>
  <si>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</si>
  <si>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</si>
  <si>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</si>
  <si>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</si>
  <si>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</si>
  <si>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</si>
  <si>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</si>
  <si>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</si>
  <si>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</si>
  <si>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</si>
  <si>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</si>
  <si>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</si>
  <si>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</si>
  <si>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</si>
  <si>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</si>
  <si>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</si>
  <si>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</si>
  <si>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</si>
  <si>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</si>
  <si>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</si>
  <si>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</si>
  <si>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</si>
  <si>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</si>
  <si>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</si>
  <si>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</si>
  <si>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</si>
  <si>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</si>
  <si>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</si>
  <si>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</si>
  <si>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</si>
  <si>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</si>
  <si>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</si>
  <si>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</si>
  <si>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</si>
  <si>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</si>
  <si>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</si>
  <si>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</si>
  <si>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</si>
  <si>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</si>
  <si>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</si>
  <si>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</si>
  <si>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</si>
  <si>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</si>
  <si>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</si>
  <si>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</si>
  <si>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</si>
  <si>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</si>
  <si>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</si>
  <si>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</si>
  <si>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</si>
  <si>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</si>
  <si>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</si>
  <si>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</si>
  <si>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</si>
  <si>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</si>
  <si>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</si>
  <si>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</si>
  <si>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</si>
  <si>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</si>
  <si>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</si>
  <si>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</si>
  <si>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</si>
  <si>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</si>
  <si>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</si>
  <si>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</si>
  <si>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</si>
  <si>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</si>
  <si>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</si>
  <si>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</si>
  <si>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</si>
  <si>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</si>
  <si>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</si>
  <si>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</si>
  <si>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</si>
  <si>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</si>
  <si>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</si>
  <si>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</si>
  <si>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</si>
  <si>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</si>
  <si>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</si>
  <si>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</si>
  <si>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</si>
  <si>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</si>
  <si>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</si>
  <si>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</si>
  <si>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</si>
  <si>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</si>
  <si>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</si>
  <si>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</si>
  <si>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</si>
  <si>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</si>
  <si>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</si>
  <si>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</si>
  <si>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</si>
  <si>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</si>
  <si>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</si>
  <si>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</si>
  <si>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</si>
  <si>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</si>
  <si>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</si>
  <si>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</si>
  <si>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</si>
  <si>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</si>
  <si>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</si>
  <si>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</si>
  <si>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</si>
  <si>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</si>
  <si>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</si>
  <si>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</si>
  <si>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</si>
  <si>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</si>
  <si>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</si>
  <si>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</si>
  <si>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</si>
  <si>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</si>
  <si>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</si>
  <si>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</si>
  <si>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</si>
  <si>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</si>
  <si>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</si>
  <si>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</si>
  <si>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</si>
  <si>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</si>
  <si>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</si>
  <si>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</si>
  <si>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</si>
  <si>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</si>
  <si>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</si>
  <si>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</si>
  <si>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</si>
  <si>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</si>
  <si>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</si>
  <si>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</si>
  <si>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</si>
  <si>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</si>
  <si>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</si>
  <si>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</si>
  <si>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</si>
  <si>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</si>
  <si>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</si>
  <si>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</si>
  <si>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</si>
  <si>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</si>
  <si>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</si>
  <si>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</si>
  <si>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</si>
  <si>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</si>
  <si>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</si>
  <si>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</si>
  <si>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</si>
  <si>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</si>
  <si>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</si>
  <si>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</si>
  <si>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</si>
  <si>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</si>
  <si>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</si>
  <si>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</si>
  <si>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</si>
  <si>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</si>
  <si>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</si>
  <si>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</si>
  <si>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</si>
  <si>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</si>
  <si>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</si>
  <si>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</si>
  <si>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</si>
  <si>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</si>
  <si>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</si>
  <si>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</si>
  <si>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</si>
  <si>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</si>
  <si>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</si>
  <si>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</si>
  <si>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</si>
  <si>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</si>
  <si>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</si>
  <si>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</si>
  <si>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</si>
  <si>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</si>
  <si>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</si>
  <si>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</si>
  <si>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</si>
  <si>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</si>
  <si>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</si>
  <si>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</si>
  <si>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</si>
  <si>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</si>
  <si>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</si>
  <si>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</si>
  <si>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</si>
  <si>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</si>
  <si>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</si>
  <si>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</si>
  <si>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</si>
  <si>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</si>
  <si>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</si>
  <si>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</si>
  <si>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</si>
  <si>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</si>
  <si>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</si>
  <si>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</si>
  <si>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</si>
  <si>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</si>
  <si>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</si>
  <si>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</si>
  <si>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</si>
  <si>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</si>
  <si>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</si>
  <si>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</si>
  <si>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</si>
  <si>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</si>
  <si>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</si>
  <si>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</si>
  <si>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</si>
  <si>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</si>
  <si>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</si>
  <si>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</si>
  <si>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</si>
  <si>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</si>
  <si>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</si>
  <si>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</si>
  <si>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</si>
  <si>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</si>
  <si>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</si>
  <si>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</si>
  <si>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</si>
  <si>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</si>
  <si>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</si>
  <si>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</si>
  <si>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</si>
  <si>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</si>
  <si>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</si>
  <si>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</si>
  <si>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</si>
  <si>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</si>
  <si>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</si>
  <si>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</si>
  <si>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</si>
  <si>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</si>
  <si>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</si>
  <si>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</si>
  <si>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</si>
  <si>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</si>
  <si>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</si>
  <si>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</si>
  <si>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</si>
  <si>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</si>
  <si>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</si>
  <si>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</si>
  <si>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</si>
  <si>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</si>
  <si>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</si>
  <si>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</si>
  <si>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</si>
  <si>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</si>
  <si>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</si>
  <si>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</si>
  <si>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</si>
  <si>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</si>
  <si>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</si>
  <si>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</si>
  <si>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</si>
  <si>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</si>
  <si>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</si>
  <si>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</si>
  <si>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</si>
  <si>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</si>
  <si>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</si>
  <si>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</si>
  <si>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</si>
  <si>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</si>
  <si>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</si>
  <si>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</si>
  <si>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</si>
  <si>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</si>
  <si>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</si>
  <si>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</si>
  <si>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</si>
  <si>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</si>
  <si>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</si>
  <si>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</si>
  <si>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</si>
  <si>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</si>
  <si>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</si>
  <si>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</si>
  <si>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</si>
  <si>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</si>
  <si>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</si>
  <si>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</si>
  <si>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</si>
  <si>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</si>
  <si>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</si>
  <si>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</si>
  <si>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</si>
  <si>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</si>
  <si>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</si>
  <si>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</si>
  <si>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</si>
  <si>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</si>
  <si>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</si>
  <si>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</si>
  <si>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</si>
  <si>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</si>
  <si>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</si>
  <si>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</si>
  <si>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</si>
  <si>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</si>
  <si>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</si>
  <si>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</si>
  <si>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</si>
  <si>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</si>
  <si>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</si>
  <si>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</si>
  <si>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</si>
  <si>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</si>
  <si>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</si>
  <si>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</si>
  <si>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</si>
  <si>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</si>
  <si>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</si>
  <si>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</si>
  <si>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</si>
  <si>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</si>
  <si>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</si>
  <si>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</si>
  <si>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</si>
  <si>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</si>
  <si>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</si>
  <si>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</si>
  <si>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</si>
  <si>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</si>
  <si>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</si>
  <si>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</si>
  <si>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</si>
  <si>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</si>
  <si>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</si>
  <si>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</si>
  <si>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</si>
  <si>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</si>
  <si>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</si>
  <si>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</si>
  <si>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</si>
  <si>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</si>
  <si>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</si>
  <si>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</si>
  <si>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</si>
  <si>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</si>
  <si>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</si>
  <si>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</si>
  <si>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</si>
  <si>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</si>
  <si>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</si>
  <si>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</si>
  <si>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</si>
  <si>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</si>
  <si>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</si>
  <si>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</si>
  <si>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</si>
  <si>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</si>
  <si>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</si>
  <si>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</si>
  <si>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</si>
  <si>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</si>
  <si>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</si>
  <si>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</si>
  <si>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</si>
  <si>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</si>
  <si>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</si>
  <si>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</si>
  <si>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</si>
  <si>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</si>
  <si>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</si>
  <si>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</si>
  <si>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</si>
  <si>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</si>
  <si>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</si>
  <si>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</si>
  <si>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</si>
  <si>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</si>
  <si>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</si>
  <si>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</si>
  <si>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</si>
  <si>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</si>
  <si>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</si>
  <si>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</si>
  <si>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</si>
  <si>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</si>
  <si>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</si>
  <si>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</si>
  <si>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</si>
  <si>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</si>
  <si>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</si>
  <si>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</si>
  <si>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</si>
  <si>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</si>
  <si>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</si>
  <si>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</si>
  <si>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</si>
  <si>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</si>
  <si>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</si>
  <si>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</si>
  <si>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</si>
  <si>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</si>
  <si>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</si>
  <si>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</si>
  <si>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</si>
  <si>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</si>
  <si>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</si>
  <si>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</si>
  <si>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</si>
  <si>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</si>
  <si>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</si>
  <si>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</si>
  <si>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</si>
  <si>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</si>
  <si>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</si>
  <si>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</si>
  <si>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</si>
  <si>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</si>
  <si>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</si>
  <si>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</si>
  <si>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</si>
  <si>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</si>
  <si>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</si>
  <si>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</si>
  <si>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</si>
  <si>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</si>
  <si>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</si>
  <si>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</si>
  <si>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</si>
  <si>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</si>
  <si>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</si>
  <si>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</si>
  <si>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</si>
  <si>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</si>
  <si>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</si>
  <si>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</si>
  <si>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</si>
  <si>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</si>
  <si>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</si>
  <si>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</si>
  <si>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</si>
  <si>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</si>
  <si>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</si>
  <si>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</si>
  <si>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</si>
  <si>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</si>
  <si>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</si>
  <si>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</si>
  <si>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</si>
  <si>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</si>
  <si>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</si>
  <si>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</si>
  <si>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</si>
  <si>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</si>
  <si>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</si>
  <si>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</si>
  <si>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</si>
  <si>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</si>
  <si>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</si>
  <si>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</si>
  <si>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</si>
  <si>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</si>
  <si>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</si>
  <si>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</si>
  <si>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</si>
  <si>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</si>
  <si>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</si>
  <si>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</si>
  <si>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</si>
  <si>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</si>
  <si>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</si>
  <si>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</si>
  <si>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</si>
  <si>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</si>
  <si>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</si>
  <si>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</si>
  <si>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</si>
  <si>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</si>
  <si>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</si>
  <si>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</si>
  <si>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</si>
  <si>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</si>
  <si>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</si>
  <si>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</si>
  <si>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</si>
  <si>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</si>
  <si>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</si>
  <si>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</si>
  <si>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</si>
  <si>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</si>
  <si>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</si>
  <si>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</si>
  <si>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</si>
  <si>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</si>
  <si>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</si>
  <si>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</si>
  <si>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</si>
  <si>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</si>
  <si>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</si>
  <si>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</si>
  <si>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</si>
  <si>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</si>
  <si>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</si>
  <si>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</si>
  <si>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</si>
  <si>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</si>
  <si>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</si>
  <si>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</si>
  <si>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</si>
  <si>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</si>
  <si>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</si>
  <si>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</si>
  <si>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</si>
  <si>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</si>
  <si>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</si>
  <si>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</si>
  <si>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</si>
  <si>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</si>
  <si>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</si>
  <si>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</si>
  <si>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</si>
  <si>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</si>
  <si>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</si>
  <si>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</si>
  <si>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</si>
  <si>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</si>
  <si>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</si>
  <si>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</si>
  <si>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</si>
  <si>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</si>
  <si>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</si>
  <si>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</si>
  <si>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</si>
  <si>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</si>
  <si>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</si>
  <si>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</si>
  <si>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</si>
  <si>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</si>
  <si>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</si>
  <si>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</si>
  <si>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</si>
  <si>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</si>
  <si>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</si>
  <si>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</si>
  <si>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</si>
  <si>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</si>
  <si>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</si>
  <si>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</si>
  <si>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</si>
  <si>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</si>
  <si>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</si>
  <si>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</si>
  <si>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</si>
  <si>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</si>
  <si>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</si>
  <si>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</si>
  <si>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</si>
  <si>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</si>
  <si>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</si>
  <si>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</si>
  <si>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</si>
  <si>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</si>
  <si>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</si>
  <si>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</si>
  <si>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</si>
  <si>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</si>
  <si>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</si>
  <si>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</si>
  <si>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</si>
  <si>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</si>
  <si>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</si>
  <si>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</si>
  <si>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</si>
  <si>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</si>
  <si>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</si>
  <si>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</si>
  <si>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</si>
  <si>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</si>
  <si>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</si>
  <si>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</si>
  <si>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</si>
  <si>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</si>
  <si>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</si>
  <si>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</si>
  <si>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</si>
  <si>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</si>
  <si>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</si>
  <si>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</si>
  <si>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</si>
  <si>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</si>
  <si>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</si>
  <si>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</si>
  <si>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</si>
  <si>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</si>
  <si>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</si>
  <si>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</si>
  <si>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</si>
  <si>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</si>
  <si>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</si>
  <si>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</si>
  <si>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</si>
  <si>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</si>
  <si>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</si>
  <si>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</si>
  <si>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</si>
  <si>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</si>
  <si>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</si>
  <si>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</si>
  <si>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</si>
  <si>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</si>
  <si>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</si>
  <si>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</si>
  <si>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</si>
  <si>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</si>
  <si>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</si>
  <si>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</si>
  <si>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</si>
  <si>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</si>
  <si>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</si>
  <si>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</si>
  <si>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</si>
  <si>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</si>
  <si>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</si>
  <si>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</si>
  <si>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</si>
  <si>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</si>
  <si>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</si>
  <si>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</si>
  <si>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</si>
  <si>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</si>
  <si>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</si>
  <si>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</si>
  <si>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</si>
  <si>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</si>
  <si>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</si>
  <si>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</si>
  <si>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</si>
  <si>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</si>
  <si>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</si>
  <si>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</si>
  <si>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</si>
  <si>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</si>
  <si>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</si>
  <si>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</si>
  <si>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</si>
  <si>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</si>
  <si>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</si>
  <si>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</si>
  <si>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</si>
  <si>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</si>
  <si>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</si>
  <si>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</si>
  <si>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</si>
  <si>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</si>
  <si>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</si>
  <si>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</si>
  <si>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</si>
  <si>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</si>
  <si>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</si>
  <si>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</si>
  <si>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</si>
  <si>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</si>
  <si>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</si>
  <si>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</si>
  <si>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</si>
  <si>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</si>
  <si>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</si>
  <si>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</si>
  <si>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</si>
  <si>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</si>
  <si>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</si>
  <si>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</si>
  <si>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</si>
  <si>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</si>
  <si>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</si>
  <si>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</si>
  <si>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</si>
  <si>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</si>
  <si>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</si>
  <si>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</si>
  <si>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</si>
  <si>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</si>
  <si>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</si>
  <si>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</si>
  <si>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</si>
  <si>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</si>
  <si>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</si>
  <si>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</si>
  <si>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</si>
  <si>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</si>
  <si>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</si>
  <si>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</si>
  <si>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</si>
  <si>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</si>
  <si>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</si>
  <si>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</si>
  <si>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</si>
  <si>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</si>
  <si>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</si>
  <si>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</si>
  <si>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</si>
  <si>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</si>
  <si>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</si>
  <si>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</si>
  <si>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</si>
  <si>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</si>
  <si>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</si>
  <si>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</si>
  <si>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</si>
  <si>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</si>
  <si>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</si>
  <si>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</si>
  <si>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</si>
  <si>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</si>
  <si>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</si>
  <si>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</si>
  <si>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</si>
  <si>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</si>
  <si>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</si>
  <si>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</si>
  <si>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</si>
  <si>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</si>
  <si>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</si>
  <si>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</si>
  <si>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</si>
  <si>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</si>
  <si>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</si>
  <si>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</si>
  <si>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</si>
  <si>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</si>
  <si>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</si>
  <si>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</si>
  <si>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</si>
  <si>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</si>
  <si>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</si>
  <si>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</si>
  <si>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</si>
  <si>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</si>
  <si>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</si>
  <si>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</si>
  <si>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</si>
  <si>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</si>
  <si>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</si>
  <si>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</si>
  <si>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</si>
  <si>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</si>
  <si>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</si>
  <si>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</si>
  <si>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</si>
  <si>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</si>
  <si>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</si>
  <si>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</si>
  <si>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</si>
  <si>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</si>
  <si>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</si>
  <si>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</si>
  <si>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</si>
  <si>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</si>
  <si>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</si>
  <si>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</si>
  <si>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</si>
  <si>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</si>
  <si>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</si>
  <si>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</si>
  <si>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</si>
  <si>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</si>
  <si>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</si>
  <si>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</si>
  <si>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</si>
  <si>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</si>
  <si>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</si>
  <si>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</si>
  <si>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</si>
  <si>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</si>
  <si>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</si>
  <si>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</si>
  <si>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</si>
  <si>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</si>
  <si>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</si>
  <si>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</si>
  <si>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</si>
  <si>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</si>
  <si>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</si>
  <si>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</si>
  <si>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</si>
  <si>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</si>
  <si>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</si>
  <si>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</si>
  <si>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</si>
  <si>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</si>
  <si>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</si>
  <si>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</si>
  <si>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</si>
  <si>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</si>
  <si>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</si>
  <si>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</si>
  <si>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</si>
  <si>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</si>
  <si>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</si>
  <si>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</si>
  <si>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</si>
  <si>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</si>
  <si>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</si>
  <si>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</si>
  <si>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</si>
  <si>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</si>
  <si>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</si>
  <si>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</si>
  <si>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</si>
  <si>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</si>
  <si>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</si>
  <si>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</si>
  <si>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</si>
  <si>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</si>
  <si>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</si>
  <si>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</si>
  <si>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</si>
  <si>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</si>
  <si>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</si>
  <si>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</si>
  <si>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</si>
  <si>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</si>
  <si>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</si>
  <si>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</si>
  <si>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</si>
  <si>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</si>
  <si>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</si>
  <si>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</si>
  <si>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</si>
  <si>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</si>
  <si>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</si>
  <si>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</si>
  <si>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</si>
  <si>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</si>
  <si>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</si>
  <si>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</si>
  <si>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</si>
  <si>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</si>
  <si>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</si>
  <si>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</si>
  <si>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</si>
  <si>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</si>
  <si>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</si>
  <si>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</si>
  <si>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</si>
  <si>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</si>
  <si>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</si>
  <si>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</si>
  <si>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</si>
  <si>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</si>
  <si>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</si>
  <si>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</si>
  <si>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</si>
  <si>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</si>
  <si>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</si>
  <si>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</si>
  <si>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</si>
  <si>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</si>
  <si>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</si>
  <si>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</si>
  <si>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</si>
  <si>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</si>
  <si>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</si>
  <si>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</si>
  <si>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</si>
  <si>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</si>
  <si>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</si>
  <si>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</si>
  <si>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</si>
  <si>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</si>
  <si>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</si>
  <si>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</si>
  <si>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</si>
  <si>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</si>
  <si>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</si>
  <si>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</si>
  <si>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</si>
  <si>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</si>
  <si>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</si>
  <si>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</si>
  <si>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</si>
  <si>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</si>
  <si>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</si>
  <si>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</si>
  <si>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</si>
  <si>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</si>
  <si>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</si>
  <si>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</si>
  <si>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</si>
  <si>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</si>
  <si>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</si>
  <si>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</si>
  <si>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</si>
  <si>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</si>
  <si>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</si>
  <si>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</si>
  <si>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</si>
  <si>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</si>
  <si>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</si>
  <si>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</si>
  <si>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</si>
  <si>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</si>
  <si>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</si>
  <si>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</si>
  <si>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</si>
  <si>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</si>
  <si>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</si>
  <si>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</si>
  <si>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</si>
  <si>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</si>
  <si>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</si>
  <si>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</si>
  <si>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</si>
  <si>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</si>
  <si>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</si>
  <si>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</si>
  <si>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</si>
  <si>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</si>
  <si>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</si>
  <si>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</si>
  <si>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</si>
  <si>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</si>
  <si>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</si>
  <si>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</si>
  <si>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</si>
  <si>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</si>
  <si>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</si>
  <si>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</si>
  <si>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</si>
  <si>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</si>
  <si>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</si>
  <si>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</si>
  <si>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</si>
  <si>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</si>
  <si>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</si>
  <si>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</si>
  <si>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</si>
  <si>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</si>
  <si>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</si>
  <si>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</si>
  <si>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</si>
  <si>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</si>
  <si>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</si>
  <si>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</si>
  <si>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</si>
  <si>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</si>
  <si>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</si>
  <si>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</si>
  <si>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</si>
  <si>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</si>
  <si>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</si>
  <si>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</si>
  <si>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</si>
  <si>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</si>
  <si>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</si>
  <si>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</si>
  <si>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</si>
  <si>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</si>
  <si>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</si>
  <si>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</si>
  <si>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</si>
  <si>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</si>
  <si>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</si>
  <si>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</si>
  <si>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</si>
  <si>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</si>
  <si>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</si>
  <si>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</si>
  <si>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</si>
  <si>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</si>
  <si>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</si>
  <si>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</si>
  <si>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</si>
  <si>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</si>
  <si>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</si>
  <si>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</si>
  <si>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</si>
  <si>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</si>
  <si>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</si>
  <si>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</si>
  <si>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</si>
  <si>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</si>
  <si>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</si>
  <si>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</si>
  <si>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</si>
  <si>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</si>
  <si>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</si>
  <si>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</si>
  <si>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</si>
  <si>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</si>
  <si>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</si>
  <si>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</si>
  <si>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</si>
  <si>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</si>
  <si>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</si>
  <si>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</si>
  <si>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</si>
  <si>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</si>
  <si>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</si>
  <si>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</si>
  <si>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</si>
  <si>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</si>
  <si>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</si>
  <si>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</si>
  <si>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</si>
  <si>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</si>
  <si>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</si>
  <si>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</si>
  <si>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</si>
  <si>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</si>
  <si>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</si>
  <si>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</si>
  <si>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</si>
  <si>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</si>
  <si>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</si>
  <si>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</si>
  <si>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</si>
  <si>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</si>
  <si>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</si>
  <si>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</si>
  <si>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</si>
  <si>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</si>
  <si>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</si>
  <si>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</si>
  <si>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</si>
  <si>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</si>
  <si>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</si>
  <si>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</si>
  <si>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</si>
  <si>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</si>
  <si>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</si>
  <si>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</si>
  <si>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</si>
  <si>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</si>
  <si>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</si>
  <si>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</si>
  <si>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</si>
  <si>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</si>
  <si>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</si>
  <si>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</si>
  <si>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</si>
  <si>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</si>
  <si>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</si>
  <si>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</si>
  <si>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</si>
  <si>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</si>
  <si>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</si>
  <si>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</si>
  <si>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</si>
  <si>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</si>
  <si>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</si>
  <si>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</si>
  <si>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</si>
  <si>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</si>
  <si>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</si>
  <si>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</si>
  <si>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</si>
  <si>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</si>
  <si>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</si>
  <si>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</si>
  <si>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</si>
  <si>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</si>
  <si>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</si>
  <si>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</si>
  <si>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</si>
  <si>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</si>
  <si>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</si>
  <si>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</si>
  <si>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</si>
  <si>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</si>
  <si>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</si>
  <si>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</si>
  <si>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</si>
  <si>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</si>
  <si>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</si>
  <si>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</si>
  <si>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</si>
  <si>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</si>
  <si>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</si>
  <si>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</si>
  <si>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</si>
  <si>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</si>
  <si>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</si>
  <si>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</si>
  <si>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</si>
  <si>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</si>
  <si>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</si>
  <si>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</si>
  <si>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</si>
  <si>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</si>
  <si>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</si>
  <si>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</si>
  <si>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</si>
  <si>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</si>
  <si>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</si>
  <si>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</si>
  <si>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</si>
  <si>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</si>
  <si>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</si>
  <si>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</si>
  <si>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</si>
  <si>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</si>
  <si>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</si>
  <si>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</si>
  <si>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</si>
  <si>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</si>
  <si>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</si>
  <si>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</si>
  <si>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</si>
  <si>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</si>
  <si>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</si>
  <si>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</si>
  <si>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</si>
  <si>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</si>
  <si>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</si>
  <si>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</si>
  <si>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</si>
  <si>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</si>
  <si>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</si>
  <si>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</si>
  <si>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</si>
  <si>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</si>
  <si>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</si>
  <si>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</si>
  <si>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</si>
  <si>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</si>
  <si>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</si>
  <si>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</si>
  <si>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</si>
  <si>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</si>
  <si>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</si>
  <si>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</si>
  <si>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</si>
  <si>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</si>
  <si>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</si>
  <si>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</si>
  <si>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</si>
  <si>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</si>
  <si>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</si>
  <si>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</si>
  <si>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</si>
  <si>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</si>
  <si>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</si>
  <si>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</si>
  <si>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</si>
  <si>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</si>
  <si>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</si>
  <si>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</si>
  <si>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</si>
  <si>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</si>
  <si>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</si>
  <si>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</si>
  <si>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</si>
  <si>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</si>
  <si>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</si>
  <si>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</si>
  <si>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</si>
  <si>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</si>
  <si>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</si>
  <si>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</si>
  <si>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</si>
  <si>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</si>
  <si>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</si>
  <si>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</si>
  <si>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</si>
  <si>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</si>
  <si>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</si>
  <si>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</si>
  <si>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</si>
  <si>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</si>
  <si>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</si>
  <si>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</si>
  <si>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</si>
  <si>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</si>
  <si>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</si>
  <si>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</si>
  <si>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</si>
  <si>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</si>
  <si>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</si>
  <si>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</si>
  <si>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</si>
  <si>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</si>
  <si>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</si>
  <si>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</si>
  <si>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</si>
  <si>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</si>
  <si>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</si>
  <si>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</si>
  <si>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</si>
  <si>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</si>
  <si>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</si>
  <si>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</si>
  <si>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</si>
  <si>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</si>
  <si>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</si>
  <si>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</si>
  <si>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</si>
  <si>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</si>
  <si>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</si>
  <si>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</si>
  <si>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</si>
  <si>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</si>
  <si>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</si>
  <si>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</si>
  <si>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</si>
  <si>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</si>
  <si>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</si>
  <si>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</si>
  <si>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</si>
  <si>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</si>
  <si>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</si>
  <si>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</si>
  <si>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</si>
  <si>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</si>
  <si>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</si>
  <si>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</si>
  <si>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</si>
  <si>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</si>
  <si>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</si>
  <si>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</si>
  <si>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</si>
  <si>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</si>
  <si>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</si>
  <si>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</si>
  <si>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</si>
  <si>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</si>
  <si>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</si>
  <si>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</si>
  <si>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</si>
  <si>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</si>
  <si>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</si>
  <si>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</si>
  <si>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</si>
  <si>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</si>
  <si>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</si>
  <si>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</si>
  <si>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</si>
  <si>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</si>
  <si>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</si>
  <si>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</si>
  <si>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</si>
  <si>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</si>
  <si>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</si>
  <si>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</si>
  <si>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</si>
  <si>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</si>
  <si>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</si>
  <si>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</si>
  <si>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</si>
  <si>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</si>
  <si>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</si>
  <si>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</si>
  <si>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</si>
  <si>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</si>
  <si>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</si>
  <si>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</si>
  <si>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</si>
  <si>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</si>
  <si>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</si>
  <si>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</si>
  <si>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</si>
  <si>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</si>
  <si>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</si>
  <si>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</si>
  <si>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</si>
  <si>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</si>
  <si>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</si>
  <si>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</si>
  <si>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</si>
  <si>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</si>
  <si>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</si>
  <si>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</si>
  <si>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</si>
  <si>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</si>
  <si>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</si>
  <si>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</si>
  <si>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</si>
  <si>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</si>
  <si>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</si>
  <si>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</si>
  <si>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</si>
  <si>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</si>
  <si>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</si>
  <si>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</si>
  <si>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</si>
  <si>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</si>
  <si>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</si>
  <si>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</si>
  <si>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</si>
  <si>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</si>
  <si>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</si>
  <si>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</si>
  <si>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</si>
  <si>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</si>
  <si>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</si>
  <si>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</si>
  <si>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</si>
  <si>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</si>
  <si>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</si>
  <si>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</si>
  <si>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</si>
  <si>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</si>
  <si>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</si>
  <si>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</si>
  <si>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</si>
  <si>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</si>
  <si>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</si>
  <si>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</si>
  <si>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</si>
  <si>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</si>
  <si>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</si>
  <si>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</si>
  <si>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</si>
  <si>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</si>
  <si>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</si>
  <si>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</si>
  <si>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</si>
  <si>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</si>
  <si>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</si>
  <si>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</si>
  <si>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</si>
  <si>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</si>
  <si>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</si>
  <si>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</si>
  <si>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</si>
  <si>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</si>
  <si>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</si>
  <si>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</si>
  <si>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</si>
  <si>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</si>
  <si>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</si>
  <si>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</si>
  <si>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</si>
  <si>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</si>
  <si>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</si>
  <si>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</si>
  <si>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</si>
  <si>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</si>
  <si>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</si>
  <si>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</si>
  <si>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</si>
  <si>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</si>
  <si>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</si>
  <si>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</si>
  <si>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</si>
  <si>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</si>
  <si>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</si>
  <si>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</si>
  <si>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</si>
  <si>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</si>
  <si>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</si>
  <si>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</si>
  <si>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</si>
  <si>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</si>
  <si>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</si>
  <si>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</si>
  <si>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</si>
  <si>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</si>
  <si>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</si>
  <si>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</si>
  <si>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</si>
  <si>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</si>
  <si>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</si>
  <si>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</si>
  <si>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</si>
  <si>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</si>
  <si>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</si>
  <si>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</si>
  <si>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</si>
  <si>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</si>
  <si>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</si>
  <si>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</si>
  <si>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</si>
  <si>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</si>
  <si>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</si>
  <si>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</si>
  <si>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</si>
  <si>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</si>
  <si>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</si>
  <si>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</si>
  <si>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</si>
  <si>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</si>
  <si>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</si>
  <si>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</si>
  <si>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</si>
  <si>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</si>
  <si>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</si>
  <si>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</si>
  <si>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</si>
  <si>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</si>
  <si>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</si>
  <si>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</si>
  <si>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</si>
  <si>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</si>
  <si>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</si>
  <si>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</si>
  <si>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</si>
  <si>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</si>
  <si>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</si>
  <si>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</si>
  <si>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</si>
  <si>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</si>
  <si>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</si>
  <si>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</si>
  <si>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</si>
  <si>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</si>
  <si>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</si>
  <si>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</si>
  <si>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</si>
  <si>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</si>
  <si>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</si>
  <si>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</si>
  <si>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</si>
  <si>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</si>
  <si>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</si>
  <si>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</si>
  <si>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</si>
  <si>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</si>
  <si>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</si>
  <si>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</si>
  <si>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</si>
  <si>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</si>
  <si>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</si>
  <si>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</si>
  <si>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</si>
  <si>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</si>
  <si>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</si>
  <si>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</si>
  <si>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</si>
  <si>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</si>
  <si>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</si>
  <si>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</si>
  <si>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</si>
  <si>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</si>
  <si>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</si>
  <si>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</si>
  <si>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</si>
  <si>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</si>
  <si>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</si>
  <si>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</si>
  <si>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</si>
  <si>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</si>
  <si>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</si>
  <si>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</si>
  <si>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</si>
  <si>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</si>
  <si>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</si>
  <si>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</si>
  <si>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</si>
  <si>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</si>
  <si>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</si>
  <si>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</si>
  <si>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</si>
  <si>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</si>
  <si>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</si>
  <si>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</si>
  <si>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</si>
  <si>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</si>
  <si>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</si>
  <si>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</si>
  <si>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</si>
  <si>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</si>
  <si>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</si>
  <si>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</si>
  <si>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</si>
  <si>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</si>
  <si>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</si>
  <si>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</si>
  <si>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</si>
  <si>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</si>
  <si>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</si>
  <si>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</si>
  <si>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</si>
  <si>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</si>
  <si>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</si>
  <si>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</si>
  <si>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</si>
  <si>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</si>
  <si>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</si>
  <si>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</si>
  <si>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</si>
  <si>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</si>
  <si>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</si>
  <si>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</si>
  <si>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</si>
  <si>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</si>
  <si>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</si>
  <si>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</si>
  <si>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</si>
  <si>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</si>
  <si>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</si>
  <si>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</si>
  <si>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</si>
  <si>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</si>
  <si>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</si>
  <si>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</si>
  <si>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</si>
  <si>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</si>
  <si>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</si>
  <si>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</si>
  <si>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</si>
  <si>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</si>
  <si>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</si>
  <si>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</si>
  <si>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</si>
  <si>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</si>
  <si>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</si>
  <si>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</si>
  <si>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</si>
  <si>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</si>
  <si>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</si>
  <si>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</si>
  <si>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</si>
  <si>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</si>
  <si>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</si>
  <si>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</si>
  <si>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</si>
  <si>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</si>
  <si>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</si>
  <si>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</si>
  <si>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</si>
  <si>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</si>
  <si>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</si>
  <si>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</si>
  <si>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</si>
  <si>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</si>
  <si>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</si>
  <si>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</si>
  <si>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</si>
  <si>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</si>
  <si>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</si>
  <si>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</si>
  <si>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</si>
  <si>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</si>
  <si>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</si>
  <si>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</si>
  <si>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</si>
  <si>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</si>
  <si>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</si>
  <si>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</si>
  <si>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</si>
  <si>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</si>
  <si>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</si>
  <si>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</si>
  <si>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</si>
  <si>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</si>
  <si>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</si>
  <si>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</si>
  <si>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</si>
  <si>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</si>
  <si>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</si>
  <si>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</si>
  <si>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</si>
  <si>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</si>
  <si>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</si>
  <si>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</si>
  <si>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</si>
  <si>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</si>
  <si>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</si>
  <si>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</si>
  <si>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</si>
  <si>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</si>
  <si>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</si>
  <si>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</si>
  <si>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</si>
  <si>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</si>
  <si>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</si>
  <si>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</si>
  <si>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</si>
  <si>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</si>
  <si>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</si>
  <si>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</si>
  <si>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</si>
  <si>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</si>
  <si>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</si>
  <si>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</si>
  <si>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</si>
  <si>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</si>
  <si>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</si>
  <si>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</si>
  <si>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</si>
  <si>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</si>
  <si>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</si>
  <si>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</si>
  <si>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</si>
  <si>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</si>
  <si>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</si>
  <si>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</si>
  <si>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</si>
  <si>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</si>
  <si>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</si>
  <si>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</si>
  <si>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</si>
  <si>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</si>
  <si>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</si>
  <si>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</si>
  <si>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</si>
  <si>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</si>
  <si>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</si>
  <si>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</si>
  <si>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</si>
  <si>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</si>
  <si>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</si>
  <si>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</si>
  <si>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</si>
  <si>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</si>
  <si>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</si>
  <si>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</si>
  <si>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</si>
  <si>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</si>
  <si>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</si>
  <si>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</si>
  <si>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</si>
  <si>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</si>
  <si>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</si>
  <si>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</si>
  <si>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</si>
  <si>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</si>
  <si>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</si>
  <si>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</si>
  <si>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</si>
  <si>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</si>
  <si>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</si>
  <si>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</si>
  <si>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</si>
  <si>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</si>
  <si>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</si>
  <si>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</si>
  <si>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</si>
  <si>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</si>
  <si>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</si>
  <si>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</si>
  <si>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</si>
  <si>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</si>
  <si>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</si>
  <si>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</si>
  <si>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</si>
  <si>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</si>
  <si>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</si>
  <si>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</si>
  <si>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</si>
  <si>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</si>
  <si>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</si>
  <si>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</si>
  <si>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</si>
  <si>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</si>
  <si>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</si>
  <si>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</si>
  <si>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</si>
  <si>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</si>
  <si>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</si>
  <si>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</si>
  <si>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</si>
  <si>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</si>
  <si>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</si>
  <si>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</si>
  <si>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</si>
  <si>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</si>
  <si>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</si>
  <si>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</si>
  <si>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</si>
  <si>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</si>
  <si>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</si>
  <si>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</si>
  <si>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</si>
  <si>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</si>
  <si>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</si>
  <si>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</si>
  <si>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</si>
  <si>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</si>
  <si>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</si>
  <si>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</si>
  <si>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</si>
  <si>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</si>
  <si>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</si>
  <si>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</si>
  <si>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</si>
  <si>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</si>
  <si>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</si>
  <si>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</si>
  <si>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</si>
  <si>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</si>
  <si>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</si>
  <si>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</si>
  <si>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</si>
  <si>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</si>
  <si>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</si>
  <si>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</si>
  <si>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</si>
  <si>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</si>
  <si>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</si>
  <si>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</si>
  <si>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</si>
  <si>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</si>
  <si>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</si>
  <si>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</si>
  <si>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</si>
  <si>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</si>
  <si>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</si>
  <si>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</si>
  <si>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</si>
  <si>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</si>
  <si>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</si>
  <si>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</si>
  <si>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</si>
  <si>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</si>
  <si>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</si>
  <si>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</si>
  <si>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</si>
  <si>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</si>
  <si>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</si>
  <si>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</si>
  <si>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</si>
  <si>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</si>
  <si>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</si>
  <si>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</si>
  <si>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</si>
  <si>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</si>
  <si>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</si>
  <si>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</si>
  <si>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</si>
  <si>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</si>
  <si>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</si>
  <si>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</si>
  <si>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</si>
  <si>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</si>
  <si>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</si>
  <si>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</si>
  <si>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</si>
  <si>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</si>
  <si>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</si>
  <si>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</si>
  <si>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</si>
  <si>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</si>
  <si>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</si>
  <si>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</si>
  <si>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</si>
  <si>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</si>
  <si>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</si>
  <si>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</si>
  <si>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</si>
  <si>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</si>
  <si>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</si>
  <si>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</si>
  <si>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</si>
  <si>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</si>
  <si>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</si>
  <si>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</si>
  <si>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</si>
  <si>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</si>
  <si>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</si>
  <si>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</si>
  <si>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</si>
  <si>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</si>
  <si>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</si>
  <si>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</si>
  <si>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</si>
  <si>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</si>
  <si>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</si>
  <si>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</si>
  <si>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</si>
  <si>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</si>
  <si>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</si>
  <si>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</si>
  <si>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</si>
  <si>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</si>
  <si>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</si>
  <si>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</si>
  <si>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</si>
  <si>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</si>
  <si>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</si>
  <si>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</si>
  <si>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</si>
  <si>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</si>
  <si>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</si>
  <si>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</si>
  <si>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</si>
  <si>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</si>
  <si>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</si>
  <si>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</si>
  <si>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</si>
  <si>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</si>
  <si>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</si>
  <si>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</si>
  <si>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</si>
  <si>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</si>
  <si>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</si>
  <si>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</si>
  <si>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</si>
  <si>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</si>
  <si>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</si>
  <si>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</si>
  <si>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</si>
  <si>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</si>
  <si>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</si>
  <si>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</si>
  <si>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</si>
  <si>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</si>
  <si>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</si>
  <si>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</si>
  <si>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</si>
  <si>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</si>
  <si>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</si>
  <si>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</si>
  <si>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</si>
  <si>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</si>
  <si>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</si>
  <si>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</si>
  <si>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</si>
  <si>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</si>
  <si>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</si>
  <si>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</si>
  <si>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</si>
  <si>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</si>
  <si>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</si>
  <si>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</si>
  <si>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</si>
  <si>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</si>
  <si>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</si>
  <si>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</si>
  <si>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</si>
  <si>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</si>
  <si>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</si>
  <si>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</si>
  <si>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</si>
  <si>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</si>
  <si>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</si>
  <si>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</si>
  <si>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</si>
  <si>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</si>
  <si>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</si>
  <si>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</si>
  <si>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</si>
  <si>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</si>
  <si>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</si>
  <si>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</si>
  <si>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</si>
  <si>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</si>
  <si>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</si>
  <si>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</si>
  <si>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</si>
  <si>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</si>
  <si>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</si>
  <si>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</si>
  <si>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</si>
  <si>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</si>
  <si>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</si>
  <si>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</si>
  <si>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</si>
  <si>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</si>
  <si>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</si>
  <si>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</si>
  <si>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</si>
  <si>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</si>
  <si>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</si>
  <si>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</si>
  <si>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</si>
  <si>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</si>
  <si>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</si>
  <si>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</si>
  <si>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</si>
  <si>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</si>
  <si>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</si>
  <si>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</si>
  <si>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</si>
  <si>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</si>
  <si>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</si>
  <si>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</si>
  <si>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</si>
  <si>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</si>
  <si>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</si>
  <si>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</si>
  <si>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</si>
  <si>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</si>
  <si>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</si>
  <si>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</si>
  <si>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</si>
  <si>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</si>
  <si>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</si>
  <si>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</si>
  <si>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</si>
  <si>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</si>
  <si>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</si>
  <si>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</si>
  <si>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</si>
  <si>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</si>
  <si>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</si>
  <si>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</si>
  <si>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</si>
  <si>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</si>
  <si>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</si>
  <si>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</si>
  <si>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</si>
  <si>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</si>
  <si>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</si>
  <si>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</si>
  <si>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</si>
  <si>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</si>
  <si>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</si>
  <si>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</si>
  <si>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</si>
  <si>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</si>
  <si>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</si>
  <si>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</si>
  <si>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</si>
  <si>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</si>
  <si>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</si>
  <si>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</si>
  <si>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</si>
  <si>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</si>
  <si>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</si>
  <si>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</si>
  <si>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</si>
  <si>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</si>
  <si>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</si>
  <si>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</si>
  <si>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</si>
  <si>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</si>
  <si>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</si>
  <si>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</si>
  <si>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</si>
  <si>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</si>
  <si>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</si>
  <si>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</si>
  <si>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</si>
  <si>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</si>
  <si>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</si>
  <si>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</si>
  <si>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</si>
  <si>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</si>
  <si>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</si>
  <si>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</si>
  <si>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</si>
  <si>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</si>
  <si>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</si>
  <si>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</si>
  <si>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</si>
  <si>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</si>
  <si>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</si>
  <si>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</si>
  <si>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</si>
  <si>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</si>
  <si>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</si>
  <si>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</si>
  <si>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</si>
  <si>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</si>
  <si>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</si>
  <si>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</si>
  <si>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</si>
  <si>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</si>
  <si>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</si>
  <si>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</si>
  <si>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</si>
  <si>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</si>
  <si>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</si>
  <si>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</si>
  <si>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</si>
  <si>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</si>
  <si>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</si>
  <si>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</si>
  <si>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</si>
  <si>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</si>
  <si>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</si>
  <si>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</si>
  <si>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</si>
  <si>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</si>
  <si>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</si>
  <si>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</si>
  <si>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</si>
  <si>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</si>
  <si>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</si>
  <si>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</si>
  <si>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</si>
  <si>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</si>
  <si>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</si>
  <si>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</si>
  <si>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</si>
  <si>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</si>
  <si>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</si>
  <si>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</si>
  <si>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</si>
  <si>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</si>
  <si>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</si>
  <si>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</si>
  <si>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</si>
  <si>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</si>
  <si>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</si>
  <si>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</si>
  <si>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</si>
  <si>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</si>
  <si>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</si>
  <si>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</si>
  <si>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</si>
  <si>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</si>
  <si>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</si>
  <si>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</si>
  <si>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</si>
  <si>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</si>
  <si>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</si>
  <si>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</si>
  <si>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</si>
  <si>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</si>
  <si>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</si>
  <si>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</si>
  <si>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</si>
  <si>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</si>
  <si>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</si>
  <si>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</si>
  <si>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</si>
  <si>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</si>
  <si>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</si>
  <si>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</si>
  <si>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</si>
  <si>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</si>
  <si>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</si>
  <si>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</si>
  <si>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</si>
  <si>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</si>
  <si>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</si>
  <si>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</si>
  <si>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</si>
  <si>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</si>
  <si>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</si>
  <si>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</si>
  <si>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</si>
  <si>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</si>
  <si>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</si>
  <si>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</si>
  <si>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</si>
  <si>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</si>
  <si>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</si>
  <si>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</si>
  <si>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</si>
  <si>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</si>
  <si>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</si>
  <si>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</si>
  <si>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</si>
  <si>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</si>
  <si>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</si>
  <si>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</si>
  <si>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</si>
  <si>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</si>
  <si>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</si>
  <si>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</si>
  <si>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</si>
  <si>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</si>
  <si>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</si>
  <si>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</si>
  <si>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</si>
  <si>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</si>
  <si>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</si>
  <si>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</si>
  <si>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</si>
  <si>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</si>
  <si>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</si>
  <si>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</si>
  <si>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</si>
  <si>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</si>
  <si>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</si>
  <si>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</si>
  <si>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</si>
  <si>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</si>
  <si>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</si>
  <si>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</si>
  <si>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</si>
  <si>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</si>
  <si>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</si>
  <si>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</si>
  <si>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</si>
  <si>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</si>
  <si>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</si>
  <si>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</si>
  <si>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</si>
  <si>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</si>
  <si>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</si>
  <si>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</si>
  <si>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</si>
  <si>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</si>
  <si>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</si>
  <si>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</si>
  <si>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</si>
  <si>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</si>
  <si>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</si>
  <si>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</si>
  <si>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</si>
  <si>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</si>
  <si>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</si>
  <si>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</si>
  <si>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</si>
  <si>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</si>
  <si>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</si>
  <si>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</si>
  <si>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</si>
  <si>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</si>
  <si>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</si>
  <si>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</si>
  <si>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</si>
  <si>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</si>
  <si>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</si>
  <si>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</si>
  <si>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</si>
  <si>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</si>
  <si>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</si>
  <si>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</si>
  <si>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</si>
  <si>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</si>
  <si>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</si>
  <si>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</si>
  <si>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</si>
  <si>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</si>
  <si>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</si>
  <si>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</si>
  <si>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</si>
  <si>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</si>
  <si>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</si>
  <si>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</si>
  <si>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</si>
  <si>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</si>
  <si>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</si>
  <si>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</si>
  <si>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</si>
  <si>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</si>
  <si>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</si>
  <si>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</si>
  <si>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</si>
  <si>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</si>
  <si>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</si>
  <si>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</si>
  <si>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</si>
  <si>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</si>
  <si>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</si>
  <si>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</si>
  <si>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</si>
  <si>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</si>
  <si>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</si>
  <si>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</si>
  <si>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</si>
  <si>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</si>
  <si>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</si>
  <si>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</si>
  <si>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</si>
  <si>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</si>
  <si>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</si>
  <si>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</si>
  <si>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</si>
  <si>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</si>
  <si>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</si>
  <si>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</si>
  <si>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</si>
  <si>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</si>
  <si>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</si>
  <si>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</si>
  <si>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</si>
  <si>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</si>
  <si>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</si>
  <si>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</si>
  <si>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</si>
  <si>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</si>
  <si>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</si>
  <si>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</si>
  <si>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</si>
  <si>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</si>
  <si>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</si>
  <si>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</si>
  <si>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</si>
  <si>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</si>
  <si>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</si>
  <si>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</si>
  <si>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</si>
  <si>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</si>
  <si>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</si>
  <si>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</si>
  <si>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</si>
  <si>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</si>
  <si>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</si>
  <si>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</si>
  <si>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</si>
  <si>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</si>
  <si>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</si>
  <si>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</si>
  <si>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</si>
  <si>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</si>
  <si>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</si>
  <si>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</si>
  <si>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</si>
  <si>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</si>
  <si>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</si>
  <si>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</si>
  <si>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</si>
  <si>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</si>
  <si>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</si>
  <si>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</si>
  <si>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</si>
  <si>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</si>
  <si>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</si>
  <si>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</si>
  <si>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</si>
  <si>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</si>
  <si>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</si>
  <si>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</si>
  <si>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</si>
  <si>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</si>
  <si>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</si>
  <si>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</si>
  <si>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</si>
  <si>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</si>
  <si>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</si>
  <si>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</si>
  <si>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</si>
  <si>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</si>
  <si>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</si>
  <si>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</si>
  <si>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</si>
  <si>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</si>
  <si>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</si>
  <si>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</si>
  <si>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</si>
  <si>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</si>
  <si>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</si>
  <si>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</si>
  <si>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</si>
  <si>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</si>
  <si>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</si>
  <si>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</si>
  <si>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</si>
  <si>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</si>
  <si>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</si>
  <si>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</si>
  <si>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</si>
  <si>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</si>
  <si>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</si>
  <si>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</si>
  <si>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</si>
  <si>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</si>
  <si>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</si>
  <si>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</si>
  <si>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</si>
  <si>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</si>
  <si>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</si>
  <si>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</si>
  <si>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</si>
  <si>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</si>
  <si>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</si>
  <si>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</si>
  <si>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</si>
  <si>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</si>
  <si>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</si>
  <si>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</si>
  <si>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</si>
  <si>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</si>
  <si>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</si>
  <si>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</si>
  <si>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</si>
  <si>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</si>
  <si>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</si>
  <si>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</si>
  <si>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</si>
  <si>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</si>
  <si>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</si>
  <si>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</si>
  <si>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</si>
  <si>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</si>
  <si>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</si>
  <si>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</si>
  <si>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</si>
  <si>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</si>
  <si>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</si>
  <si>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</si>
  <si>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</si>
  <si>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</si>
  <si>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</si>
  <si>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</si>
  <si>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</si>
  <si>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</si>
  <si>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</si>
  <si>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</si>
  <si>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</si>
  <si>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</si>
  <si>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</si>
  <si>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</si>
  <si>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</si>
  <si>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</si>
  <si>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</si>
  <si>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</si>
  <si>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</si>
  <si>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</si>
  <si>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</si>
  <si>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</si>
  <si>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</si>
  <si>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</si>
  <si>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</si>
  <si>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</si>
  <si>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</si>
  <si>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</si>
  <si>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</si>
  <si>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</si>
  <si>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</si>
  <si>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</si>
  <si>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</si>
  <si>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</si>
  <si>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</si>
  <si>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</si>
  <si>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</si>
  <si>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</si>
  <si>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</si>
  <si>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</si>
  <si>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</si>
  <si>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</si>
  <si>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</si>
  <si>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</si>
  <si>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</si>
  <si>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</si>
  <si>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</si>
  <si>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</si>
  <si>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</si>
  <si>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</si>
  <si>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</si>
  <si>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</si>
  <si>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</si>
  <si>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</si>
  <si>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</si>
  <si>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</si>
  <si>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</si>
  <si>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</si>
  <si>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</si>
  <si>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</si>
  <si>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</si>
  <si>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</si>
  <si>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</si>
  <si>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</si>
  <si>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</si>
  <si>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</si>
  <si>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</si>
  <si>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</si>
  <si>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</si>
  <si>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</si>
  <si>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</si>
  <si>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</si>
  <si>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</si>
  <si>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</si>
  <si>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</si>
  <si>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</si>
  <si>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</si>
  <si>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</si>
  <si>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</si>
  <si>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</si>
  <si>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</si>
  <si>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</si>
  <si>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</si>
  <si>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</si>
  <si>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</si>
  <si>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</si>
  <si>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</si>
  <si>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</si>
  <si>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</si>
  <si>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</si>
  <si>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</si>
  <si>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</si>
  <si>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</si>
  <si>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</si>
  <si>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</si>
  <si>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</si>
  <si>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</si>
  <si>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</si>
  <si>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</si>
  <si>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</si>
  <si>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</si>
  <si>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</si>
  <si>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</si>
  <si>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</si>
  <si>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</si>
  <si>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</si>
  <si>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</si>
  <si>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</si>
  <si>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</si>
  <si>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</si>
  <si>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</si>
  <si>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</si>
  <si>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</si>
  <si>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</si>
  <si>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</si>
  <si>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</si>
  <si>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</si>
  <si>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</si>
  <si>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</si>
  <si>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</si>
  <si>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</si>
  <si>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</si>
  <si>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</si>
  <si>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</si>
  <si>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</si>
  <si>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</si>
  <si>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</si>
  <si>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</si>
  <si>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</si>
  <si>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</si>
  <si>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</si>
  <si>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</si>
  <si>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</si>
  <si>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</si>
  <si>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</si>
  <si>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</si>
  <si>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</si>
  <si>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</si>
  <si>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</si>
  <si>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</si>
  <si>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</si>
  <si>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</si>
  <si>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</si>
  <si>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</si>
  <si>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</si>
  <si>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</si>
  <si>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</si>
  <si>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</si>
  <si>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</si>
  <si>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</si>
  <si>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</si>
  <si>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</si>
  <si>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</si>
  <si>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</si>
  <si>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</si>
  <si>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</si>
  <si>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</si>
  <si>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</si>
  <si>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</si>
  <si>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</si>
  <si>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</si>
  <si>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</si>
  <si>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</si>
  <si>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</si>
  <si>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</si>
  <si>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</si>
  <si>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</si>
  <si>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</si>
  <si>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</si>
  <si>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</si>
  <si>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</si>
  <si>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</si>
  <si>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</si>
  <si>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</si>
  <si>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</si>
  <si>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</si>
  <si>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</si>
  <si>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</si>
  <si>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</si>
  <si>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</si>
  <si>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</si>
  <si>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</si>
  <si>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</si>
  <si>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</si>
  <si>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</si>
  <si>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</si>
  <si>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</si>
  <si>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</si>
  <si>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</si>
  <si>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</si>
  <si>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</si>
  <si>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</si>
  <si>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</si>
  <si>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</si>
  <si>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</si>
  <si>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</si>
  <si>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</si>
  <si>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</si>
  <si>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</si>
  <si>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</si>
  <si>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</si>
  <si>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</si>
  <si>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</si>
  <si>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</si>
  <si>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</si>
  <si>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</si>
  <si>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</si>
  <si>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</si>
  <si>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</si>
  <si>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</si>
  <si>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</si>
  <si>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</si>
  <si>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</si>
  <si>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</si>
  <si>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</si>
  <si>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</si>
  <si>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</si>
  <si>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</si>
  <si>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</si>
  <si>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</si>
  <si>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</si>
  <si>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</si>
  <si>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</si>
  <si>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</si>
  <si>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</si>
  <si>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</si>
  <si>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</si>
  <si>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</si>
  <si>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</si>
  <si>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</si>
  <si>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</si>
  <si>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</si>
  <si>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</si>
  <si>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</si>
  <si>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</si>
  <si>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</si>
  <si>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</si>
  <si>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</si>
  <si>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</si>
  <si>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</si>
  <si>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</si>
  <si>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</si>
  <si>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</si>
  <si>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</si>
  <si>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</si>
  <si>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</si>
  <si>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</si>
  <si>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</si>
  <si>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</si>
  <si>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</si>
  <si>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</si>
  <si>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</si>
  <si>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</si>
  <si>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</si>
  <si>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</si>
  <si>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</si>
  <si>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</si>
  <si>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</si>
  <si>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</si>
  <si>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</si>
  <si>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</si>
  <si>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</si>
  <si>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</si>
  <si>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</si>
  <si>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</si>
  <si>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</si>
  <si>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</si>
  <si>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</si>
  <si>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</si>
  <si>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</si>
  <si>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</si>
  <si>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</si>
  <si>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</si>
  <si>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</si>
  <si>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</si>
  <si>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</si>
  <si>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</si>
  <si>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</si>
  <si>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</si>
  <si>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</si>
  <si>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</si>
  <si>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</si>
  <si>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</si>
  <si>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</si>
  <si>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</si>
  <si>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</si>
  <si>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</si>
  <si>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</si>
  <si>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</si>
  <si>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</si>
  <si>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</si>
  <si>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</si>
  <si>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</si>
  <si>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</si>
  <si>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</si>
  <si>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</si>
  <si>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</si>
  <si>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</si>
  <si>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</si>
  <si>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</si>
  <si>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</si>
  <si>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</si>
  <si>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</si>
  <si>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</si>
  <si>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</si>
  <si>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</si>
  <si>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</si>
  <si>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</si>
  <si>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</si>
  <si>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</si>
  <si>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</si>
  <si>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</si>
  <si>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</si>
  <si>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</si>
  <si>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</si>
  <si>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</si>
  <si>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</si>
  <si>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</si>
  <si>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</si>
  <si>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</si>
  <si>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</si>
  <si>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</si>
  <si>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</si>
  <si>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</si>
  <si>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</si>
  <si>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</si>
  <si>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</si>
  <si>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</si>
  <si>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</si>
  <si>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</si>
  <si>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</si>
  <si>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</si>
  <si>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</si>
  <si>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</si>
  <si>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</si>
  <si>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</si>
  <si>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</si>
  <si>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</si>
  <si>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</si>
  <si>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</si>
  <si>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</si>
  <si>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</si>
  <si>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</si>
  <si>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</si>
  <si>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</si>
  <si>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</si>
  <si>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</si>
  <si>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</si>
  <si>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</si>
  <si>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</si>
  <si>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</si>
  <si>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</si>
  <si>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</si>
  <si>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</si>
  <si>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</si>
  <si>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</si>
  <si>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</si>
  <si>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</si>
  <si>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</si>
  <si>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</si>
  <si>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</si>
  <si>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</si>
  <si>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</si>
  <si>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</si>
  <si>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</si>
  <si>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</si>
  <si>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</si>
  <si>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</si>
  <si>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</si>
  <si>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</si>
  <si>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</si>
  <si>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</si>
  <si>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</si>
  <si>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</si>
  <si>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</si>
  <si>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</si>
  <si>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</si>
  <si>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</si>
  <si>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</si>
  <si>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</si>
  <si>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</si>
  <si>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</si>
  <si>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</si>
  <si>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</si>
  <si>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</si>
  <si>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</si>
  <si>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</si>
  <si>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</si>
  <si>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</si>
  <si>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</si>
  <si>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</si>
  <si>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</si>
  <si>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</si>
  <si>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</si>
  <si>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</si>
  <si>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</si>
  <si>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</si>
  <si>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</si>
  <si>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</si>
  <si>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</si>
  <si>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</si>
  <si>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</si>
  <si>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</si>
  <si>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</si>
  <si>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</si>
  <si>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</si>
  <si>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</si>
  <si>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</si>
  <si>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</si>
  <si>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</si>
  <si>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</si>
  <si>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</si>
  <si>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</si>
  <si>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</si>
  <si>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</si>
  <si>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</si>
  <si>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</si>
  <si>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</si>
  <si>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</si>
  <si>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</si>
  <si>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</si>
  <si>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</si>
  <si>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</si>
  <si>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</si>
  <si>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</si>
  <si>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</si>
  <si>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</si>
  <si>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</si>
  <si>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</si>
  <si>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</si>
  <si>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</si>
  <si>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</si>
  <si>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</si>
  <si>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</si>
  <si>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</si>
  <si>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</si>
  <si>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</si>
  <si>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</si>
  <si>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</si>
  <si>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</si>
  <si>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</si>
  <si>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</si>
  <si>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</si>
  <si>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</si>
  <si>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</si>
  <si>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</si>
  <si>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</si>
  <si>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</si>
  <si>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</si>
  <si>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</si>
  <si>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</si>
  <si>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</si>
  <si>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</si>
  <si>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</si>
  <si>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</si>
  <si>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</si>
  <si>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</si>
  <si>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</si>
  <si>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</si>
  <si>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</si>
  <si>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</si>
  <si>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</si>
  <si>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</si>
  <si>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</si>
  <si>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</si>
  <si>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</si>
  <si>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</si>
  <si>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</si>
  <si>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</si>
  <si>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</si>
  <si>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</si>
  <si>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</si>
  <si>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</si>
  <si>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</si>
  <si>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</si>
  <si>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</si>
  <si>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</si>
  <si>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</si>
  <si>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</si>
  <si>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</si>
  <si>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</si>
  <si>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</si>
  <si>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</si>
  <si>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</si>
  <si>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</si>
  <si>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</si>
  <si>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</si>
  <si>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</si>
  <si>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</si>
  <si>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</si>
  <si>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</si>
  <si>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</si>
  <si>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</si>
  <si>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</si>
  <si>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</si>
  <si>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</si>
  <si>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</si>
  <si>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</si>
  <si>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</si>
  <si>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</si>
  <si>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</si>
  <si>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</si>
  <si>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</si>
  <si>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</si>
  <si>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</si>
  <si>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</si>
  <si>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</si>
  <si>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</si>
  <si>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</si>
  <si>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</si>
  <si>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</si>
  <si>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</si>
  <si>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</si>
  <si>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</si>
  <si>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</si>
  <si>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</si>
  <si>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</si>
  <si>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</si>
  <si>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</si>
  <si>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</si>
  <si>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</si>
  <si>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</si>
  <si>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</si>
  <si>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</si>
  <si>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</si>
  <si>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</si>
  <si>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</si>
  <si>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</si>
  <si>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</si>
  <si>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</si>
  <si>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</si>
  <si>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</si>
  <si>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</si>
  <si>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</si>
  <si>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</si>
  <si>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</si>
  <si>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</si>
  <si>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</si>
  <si>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</si>
  <si>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</si>
  <si>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</si>
  <si>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</si>
  <si>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</si>
  <si>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</si>
  <si>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</si>
  <si>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</si>
  <si>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</si>
  <si>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</si>
  <si>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</si>
  <si>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</si>
  <si>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</si>
  <si>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</si>
  <si>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</si>
  <si>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</si>
  <si>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</si>
  <si>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</si>
  <si>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</si>
  <si>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</si>
  <si>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</si>
  <si>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</si>
  <si>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</si>
  <si>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</si>
  <si>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</si>
  <si>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</si>
  <si>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</si>
  <si>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</si>
  <si>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</si>
  <si>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</si>
  <si>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</si>
  <si>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</si>
  <si>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</si>
  <si>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</si>
  <si>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</si>
  <si>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</si>
  <si>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</si>
  <si>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</si>
  <si>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</si>
  <si>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</si>
  <si>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</si>
  <si>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</si>
  <si>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</si>
  <si>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</si>
  <si>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</si>
  <si>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</si>
  <si>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</si>
  <si>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</si>
  <si>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</si>
  <si>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</si>
  <si>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</si>
  <si>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</si>
  <si>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</si>
  <si>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</si>
  <si>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</si>
  <si>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</si>
  <si>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</si>
  <si>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</si>
  <si>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</si>
  <si>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</si>
  <si>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</si>
  <si>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</si>
  <si>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</si>
  <si>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</si>
  <si>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</si>
  <si>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</si>
  <si>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</si>
  <si>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</si>
  <si>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</si>
  <si>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</si>
  <si>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</si>
  <si>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</si>
  <si>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</si>
  <si>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</si>
  <si>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</si>
  <si>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</si>
  <si>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</si>
  <si>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</si>
  <si>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</si>
  <si>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</si>
  <si>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</si>
  <si>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</si>
  <si>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</si>
  <si>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</si>
  <si>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</si>
  <si>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</si>
  <si>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</si>
  <si>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</si>
  <si>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</si>
  <si>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</si>
  <si>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</si>
  <si>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</si>
  <si>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</si>
  <si>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</si>
  <si>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</si>
  <si>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</si>
  <si>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</si>
  <si>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</si>
  <si>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</si>
  <si>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</si>
  <si>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</si>
  <si>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</si>
  <si>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</si>
  <si>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</si>
  <si>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</si>
  <si>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</si>
  <si>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</si>
  <si>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</si>
  <si>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</si>
  <si>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</si>
  <si>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</si>
  <si>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</si>
  <si>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</si>
  <si>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</si>
  <si>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</si>
  <si>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</si>
  <si>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</si>
  <si>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</si>
  <si>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</si>
  <si>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</si>
  <si>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</si>
  <si>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</si>
  <si>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</si>
  <si>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</si>
  <si>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</si>
  <si>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</si>
  <si>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</si>
  <si>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</si>
  <si>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</si>
  <si>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</si>
  <si>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</si>
  <si>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</si>
  <si>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</si>
  <si>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</si>
  <si>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</si>
  <si>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</si>
  <si>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</si>
  <si>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</si>
  <si>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</si>
  <si>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</si>
  <si>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</si>
  <si>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</si>
  <si>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</si>
  <si>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</si>
  <si>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</si>
  <si>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</si>
  <si>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</si>
  <si>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</si>
  <si>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</si>
  <si>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</si>
  <si>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</si>
  <si>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</si>
  <si>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</si>
  <si>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</si>
  <si>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</si>
  <si>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</si>
  <si>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</si>
  <si>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</si>
  <si>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</si>
  <si>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</si>
  <si>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</si>
  <si>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</si>
  <si>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</si>
  <si>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</si>
  <si>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</si>
  <si>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</si>
  <si>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</si>
  <si>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</si>
  <si>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</si>
  <si>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</si>
  <si>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</si>
  <si>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</si>
  <si>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</si>
  <si>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</si>
  <si>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</si>
  <si>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</si>
  <si>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</si>
  <si>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</si>
  <si>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</si>
  <si>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</si>
  <si>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</si>
  <si>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</si>
  <si>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</si>
  <si>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</si>
  <si>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</si>
  <si>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</si>
  <si>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</si>
  <si>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</si>
  <si>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</si>
  <si>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</si>
  <si>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</si>
  <si>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</si>
  <si>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</si>
  <si>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</si>
  <si>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</si>
  <si>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</si>
  <si>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</si>
  <si>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</si>
  <si>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</si>
  <si>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</si>
  <si>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</si>
  <si>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</si>
  <si>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</si>
  <si>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</si>
  <si>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</si>
  <si>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</si>
  <si>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</si>
  <si>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</si>
  <si>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</si>
  <si>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</si>
  <si>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</si>
  <si>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</si>
  <si>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</si>
  <si>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</si>
  <si>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</si>
  <si>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</si>
  <si>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</si>
  <si>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</si>
  <si>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</si>
  <si>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</si>
  <si>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</si>
  <si>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</si>
  <si>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</si>
  <si>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</si>
  <si>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</si>
  <si>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</si>
  <si>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</si>
  <si>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</si>
  <si>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</si>
  <si>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</si>
  <si>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</si>
  <si>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</si>
  <si>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</si>
  <si>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</si>
  <si>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</si>
  <si>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</si>
  <si>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</si>
  <si>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</si>
  <si>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</si>
  <si>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</si>
  <si>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</si>
  <si>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</si>
  <si>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</si>
  <si>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</si>
  <si>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</si>
  <si>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</si>
  <si>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</si>
  <si>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</si>
  <si>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</si>
  <si>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</si>
  <si>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</si>
  <si>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</si>
  <si>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</si>
  <si>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</si>
  <si>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</si>
  <si>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</si>
  <si>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</si>
  <si>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</si>
  <si>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</si>
  <si>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</si>
  <si>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</si>
  <si>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</si>
  <si>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</si>
  <si>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</si>
  <si>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</si>
  <si>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</si>
  <si>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</si>
  <si>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</si>
  <si>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</si>
  <si>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</si>
  <si>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</si>
  <si>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</si>
  <si>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</si>
  <si>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</si>
  <si>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</si>
  <si>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</si>
  <si>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</si>
  <si>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</si>
  <si>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</si>
  <si>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</si>
  <si>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</si>
  <si>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</si>
  <si>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</si>
  <si>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</si>
  <si>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</si>
  <si>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</si>
  <si>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</si>
  <si>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</si>
  <si>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</si>
  <si>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</si>
  <si>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</si>
  <si>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</si>
  <si>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</si>
  <si>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</si>
  <si>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</si>
  <si>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</si>
  <si>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</si>
  <si>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</si>
  <si>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</si>
  <si>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</si>
  <si>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</si>
  <si>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</si>
  <si>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</si>
  <si>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</si>
  <si>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</si>
  <si>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</si>
  <si>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</si>
  <si>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</si>
  <si>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</si>
  <si>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</si>
  <si>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</si>
  <si>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</si>
  <si>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</si>
  <si>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</si>
  <si>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</si>
  <si>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</si>
  <si>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</si>
  <si>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</si>
  <si>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</si>
  <si>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</si>
  <si>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</si>
  <si>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</si>
  <si>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</si>
  <si>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</si>
  <si>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</si>
  <si>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</si>
  <si>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</si>
  <si>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</si>
  <si>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</si>
  <si>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</si>
  <si>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</si>
  <si>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</si>
  <si>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</si>
  <si>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</si>
  <si>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</si>
  <si>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</si>
  <si>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</si>
  <si>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</si>
  <si>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</si>
  <si>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</si>
  <si>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</si>
  <si>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</si>
  <si>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</si>
  <si>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</si>
  <si>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</si>
  <si>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</si>
  <si>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</si>
  <si>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</si>
  <si>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</si>
  <si>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</si>
  <si>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</si>
  <si>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</si>
  <si>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</si>
  <si>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</si>
  <si>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</si>
  <si>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</si>
  <si>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</si>
  <si>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</si>
  <si>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</si>
  <si>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</si>
  <si>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</si>
  <si>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</si>
  <si>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</si>
  <si>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</si>
  <si>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</si>
  <si>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</si>
  <si>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</si>
  <si>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</si>
  <si>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</si>
  <si>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</si>
  <si>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</si>
  <si>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</si>
  <si>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</si>
  <si>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</si>
  <si>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</si>
  <si>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</si>
  <si>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</si>
  <si>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</si>
  <si>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</si>
  <si>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</si>
  <si>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</si>
  <si>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</si>
  <si>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</si>
  <si>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</si>
  <si>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</si>
  <si>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</si>
  <si>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</si>
  <si>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</si>
  <si>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</si>
  <si>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</si>
  <si>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</si>
  <si>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</si>
  <si>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</si>
  <si>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</si>
  <si>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</si>
  <si>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</si>
  <si>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</si>
  <si>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</si>
  <si>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</si>
  <si>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</si>
  <si>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</si>
  <si>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</si>
  <si>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</si>
  <si>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</si>
  <si>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</si>
  <si>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</si>
  <si>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</si>
  <si>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</si>
  <si>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</si>
  <si>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</si>
  <si>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</si>
  <si>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</si>
  <si>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</si>
  <si>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</si>
  <si>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</si>
  <si>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</si>
  <si>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</si>
  <si>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</si>
  <si>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</si>
  <si>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</si>
  <si>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</si>
  <si>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</si>
  <si>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</si>
  <si>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</si>
  <si>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</si>
  <si>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</si>
  <si>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</si>
  <si>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</si>
  <si>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</si>
  <si>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</si>
  <si>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</si>
  <si>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</si>
  <si>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</si>
  <si>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</si>
  <si>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</si>
  <si>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</si>
  <si>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</si>
  <si>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</si>
  <si>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</si>
  <si>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</si>
  <si>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</si>
  <si>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</si>
  <si>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</si>
  <si>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</si>
  <si>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</si>
  <si>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</si>
  <si>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</si>
  <si>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</si>
  <si>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</si>
  <si>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</si>
  <si>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</si>
  <si>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</si>
  <si>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</si>
  <si>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</si>
  <si>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</si>
  <si>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</si>
  <si>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</si>
  <si>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</si>
  <si>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</si>
  <si>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</si>
  <si>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</si>
  <si>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</si>
  <si>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</si>
  <si>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</si>
  <si>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</si>
  <si>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</si>
  <si>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</si>
  <si>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</si>
  <si>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</si>
  <si>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</si>
  <si>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</si>
  <si>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</si>
  <si>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</si>
  <si>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</si>
  <si>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</si>
  <si>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</si>
  <si>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</si>
  <si>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</si>
  <si>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</si>
  <si>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</si>
  <si>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</si>
  <si>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</si>
  <si>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</si>
  <si>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</si>
  <si>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</si>
  <si>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</si>
  <si>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</si>
  <si>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</si>
  <si>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</si>
  <si>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</si>
  <si>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</si>
  <si>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</si>
  <si>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</si>
  <si>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</si>
  <si>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</si>
  <si>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</si>
  <si>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</si>
  <si>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</si>
  <si>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</si>
  <si>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</si>
  <si>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</si>
  <si>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</si>
  <si>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</si>
  <si>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</si>
  <si>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</si>
  <si>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</si>
  <si>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</si>
  <si>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</si>
  <si>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</si>
  <si>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</si>
  <si>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</si>
  <si>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</si>
  <si>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</si>
  <si>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</si>
  <si>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</si>
  <si>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</si>
  <si>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</si>
  <si>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</si>
  <si>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</si>
  <si>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</si>
  <si>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</si>
  <si>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</si>
  <si>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</si>
  <si>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</si>
  <si>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</si>
  <si>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</si>
  <si>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</si>
  <si>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</si>
  <si>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</si>
  <si>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</si>
  <si>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</si>
  <si>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</si>
  <si>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</si>
  <si>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</si>
  <si>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</si>
  <si>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</si>
  <si>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</si>
  <si>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</si>
  <si>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</si>
  <si>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</si>
  <si>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</si>
  <si>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</si>
  <si>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</si>
  <si>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</si>
  <si>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</si>
  <si>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</si>
  <si>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</si>
  <si>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</si>
  <si>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</si>
  <si>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</si>
  <si>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</si>
  <si>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</si>
  <si>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</si>
  <si>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</si>
  <si>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</si>
  <si>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</si>
  <si>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</si>
  <si>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</si>
  <si>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</si>
  <si>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</si>
  <si>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</si>
  <si>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</si>
  <si>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</si>
  <si>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</si>
  <si>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</si>
  <si>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</si>
  <si>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</si>
  <si>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</si>
  <si>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</si>
  <si>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</si>
  <si>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</si>
  <si>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</si>
  <si>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</si>
  <si>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</si>
  <si>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</si>
  <si>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</si>
  <si>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</si>
  <si>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</si>
  <si>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</si>
  <si>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</si>
  <si>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</si>
  <si>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</si>
  <si>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</si>
  <si>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</si>
  <si>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</si>
  <si>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</si>
  <si>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</si>
  <si>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</si>
  <si>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</si>
  <si>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</si>
  <si>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</si>
  <si>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</si>
  <si>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</si>
  <si>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</si>
  <si>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</si>
  <si>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</si>
  <si>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</si>
  <si>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</si>
  <si>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</si>
  <si>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</si>
  <si>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</si>
  <si>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</si>
  <si>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</si>
  <si>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</si>
  <si>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</si>
  <si>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</si>
  <si>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</si>
  <si>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</si>
  <si>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</si>
  <si>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</si>
  <si>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</si>
  <si>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</si>
  <si>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</si>
  <si>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</si>
  <si>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</si>
  <si>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</si>
  <si>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</si>
  <si>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</si>
  <si>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</si>
  <si>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</si>
  <si>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</si>
  <si>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</si>
  <si>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</si>
  <si>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</si>
  <si>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</si>
  <si>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</si>
  <si>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</si>
  <si>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</si>
  <si>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</si>
  <si>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</si>
  <si>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</si>
  <si>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</si>
  <si>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</si>
  <si>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</si>
  <si>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</si>
  <si>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</si>
  <si>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</si>
  <si>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</si>
  <si>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</si>
  <si>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</si>
  <si>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</si>
  <si>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</si>
  <si>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</si>
  <si>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</si>
  <si>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</si>
  <si>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</si>
  <si>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</si>
  <si>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</si>
  <si>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</si>
  <si>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</si>
  <si>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</si>
  <si>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</si>
  <si>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</si>
  <si>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</si>
  <si>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</si>
  <si>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</si>
  <si>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</si>
  <si>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</si>
  <si>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</si>
  <si>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</si>
  <si>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</si>
  <si>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</si>
  <si>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</si>
  <si>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</si>
  <si>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</si>
  <si>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</si>
  <si>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</si>
  <si>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</si>
  <si>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</si>
  <si>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</si>
  <si>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</si>
  <si>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</si>
  <si>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</si>
  <si>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</si>
  <si>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</si>
  <si>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</si>
  <si>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</si>
  <si>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</si>
  <si>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</si>
  <si>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</si>
  <si>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</si>
  <si>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</si>
  <si>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</si>
  <si>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</si>
  <si>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</si>
  <si>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</si>
  <si>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</si>
  <si>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</si>
  <si>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</si>
  <si>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</si>
  <si>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</si>
  <si>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</si>
  <si>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</si>
  <si>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</si>
  <si>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</si>
  <si>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</si>
  <si>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</si>
  <si>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</si>
  <si>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</si>
  <si>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</si>
  <si>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</si>
  <si>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</si>
  <si>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</si>
  <si>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</si>
  <si>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</si>
  <si>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</si>
  <si>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</si>
  <si>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</si>
  <si>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</si>
  <si>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</si>
  <si>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</si>
  <si>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</si>
  <si>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</si>
  <si>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</si>
  <si>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</si>
  <si>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</si>
  <si>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</si>
  <si>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</si>
  <si>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</si>
  <si>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</si>
  <si>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</si>
  <si>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</si>
  <si>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</si>
  <si>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</si>
  <si>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</si>
  <si>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</si>
  <si>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</si>
  <si>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</si>
  <si>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</si>
  <si>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</si>
  <si>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</si>
  <si>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</si>
  <si>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</si>
  <si>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</si>
  <si>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</si>
  <si>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</si>
  <si>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</si>
  <si>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</si>
  <si>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</si>
  <si>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</si>
  <si>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</si>
  <si>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</si>
  <si>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</si>
  <si>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</si>
  <si>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</si>
  <si>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</si>
  <si>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</si>
  <si>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</si>
  <si>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</si>
  <si>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</si>
  <si>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</si>
  <si>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</si>
  <si>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</si>
  <si>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</si>
  <si>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</si>
  <si>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</si>
  <si>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</si>
  <si>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</si>
  <si>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</si>
  <si>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</si>
  <si>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</si>
  <si>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</si>
  <si>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</si>
  <si>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</si>
  <si>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</si>
  <si>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</si>
  <si>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</si>
  <si>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</si>
  <si>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</si>
  <si>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</si>
  <si>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</si>
  <si>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</si>
  <si>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</si>
  <si>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</si>
  <si>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</si>
  <si>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</si>
  <si>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</si>
  <si>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</si>
  <si>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</si>
  <si>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</si>
  <si>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</si>
  <si>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</si>
  <si>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</si>
  <si>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</si>
  <si>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</si>
  <si>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</si>
  <si>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</si>
  <si>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</si>
  <si>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</si>
  <si>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</si>
  <si>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</si>
  <si>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</si>
  <si>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</si>
  <si>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</si>
  <si>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</si>
  <si>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</si>
  <si>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</si>
  <si>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</si>
  <si>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</si>
  <si>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</si>
  <si>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</si>
  <si>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</si>
  <si>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</si>
  <si>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</si>
  <si>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</si>
  <si>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</si>
  <si>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</si>
  <si>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</si>
  <si>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</si>
  <si>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</si>
  <si>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</si>
  <si>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</si>
  <si>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</si>
  <si>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</si>
  <si>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</si>
  <si>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</si>
  <si>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</si>
  <si>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</si>
  <si>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</si>
  <si>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</si>
  <si>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</si>
  <si>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</si>
  <si>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</si>
  <si>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</si>
  <si>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</si>
  <si>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</si>
  <si>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</si>
  <si>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</si>
  <si>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</si>
  <si>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</si>
  <si>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</si>
  <si>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</si>
  <si>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</si>
  <si>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</si>
  <si>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</si>
  <si>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</si>
  <si>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</si>
  <si>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</si>
  <si>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</si>
  <si>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</si>
  <si>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</si>
  <si>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</si>
  <si>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</si>
  <si>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</si>
  <si>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</si>
  <si>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</si>
  <si>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</si>
  <si>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</si>
  <si>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</si>
  <si>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</si>
  <si>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</si>
  <si>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</si>
  <si>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</si>
  <si>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</si>
  <si>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</si>
  <si>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</si>
  <si>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</si>
  <si>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</si>
  <si>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</si>
  <si>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</si>
  <si>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</si>
  <si>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</si>
  <si>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</si>
  <si>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</si>
  <si>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</si>
  <si>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</si>
  <si>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</si>
  <si>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</si>
  <si>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</si>
  <si>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</si>
  <si>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</si>
  <si>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</si>
  <si>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</si>
  <si>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</si>
  <si>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</si>
  <si>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</si>
  <si>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</si>
  <si>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</si>
  <si>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</si>
  <si>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</si>
  <si>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</si>
  <si>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</si>
  <si>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</si>
  <si>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</si>
  <si>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</si>
  <si>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</si>
  <si>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</si>
  <si>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</si>
  <si>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</si>
  <si>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</si>
  <si>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</si>
  <si>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</si>
  <si>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</si>
  <si>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</si>
  <si>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</si>
  <si>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</si>
  <si>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</si>
  <si>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</si>
  <si>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</si>
  <si>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</si>
  <si>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</si>
  <si>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</si>
  <si>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</si>
  <si>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</si>
  <si>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</si>
  <si>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</si>
  <si>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</si>
  <si>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</si>
  <si>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</si>
  <si>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</si>
  <si>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</si>
  <si>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</si>
  <si>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</si>
  <si>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</si>
  <si>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</si>
  <si>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</si>
  <si>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</si>
  <si>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</si>
  <si>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</si>
  <si>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</si>
  <si>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</si>
  <si>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</si>
  <si>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</si>
  <si>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</si>
  <si>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</si>
  <si>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</si>
  <si>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</si>
  <si>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</si>
  <si>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</si>
  <si>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</si>
  <si>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</si>
  <si>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</si>
  <si>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</si>
  <si>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</si>
  <si>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</si>
  <si>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</si>
  <si>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</si>
  <si>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</si>
  <si>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</si>
  <si>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</si>
  <si>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</si>
  <si>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</si>
  <si>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</si>
  <si>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</si>
  <si>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</si>
  <si>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</si>
  <si>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</si>
  <si>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</si>
  <si>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</si>
  <si>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</si>
  <si>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</si>
  <si>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</si>
  <si>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</si>
  <si>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</si>
  <si>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</si>
  <si>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</si>
  <si>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</si>
  <si>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</si>
  <si>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</si>
  <si>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</si>
  <si>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</si>
  <si>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</si>
  <si>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</si>
  <si>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</si>
  <si>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</si>
  <si>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</si>
  <si>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</si>
  <si>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</si>
  <si>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</si>
  <si>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</si>
  <si>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</si>
  <si>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</si>
  <si>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</si>
  <si>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</si>
  <si>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</si>
  <si>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</si>
  <si>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</si>
  <si>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</si>
  <si>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</si>
  <si>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</si>
  <si>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</si>
  <si>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</si>
  <si>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</si>
  <si>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</si>
  <si>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</si>
  <si>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</si>
  <si>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</si>
  <si>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</si>
  <si>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</si>
  <si>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</si>
  <si>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</si>
  <si>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</si>
  <si>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</si>
  <si>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</si>
  <si>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</si>
  <si>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</si>
  <si>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</si>
  <si>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</si>
  <si>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</si>
  <si>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</si>
  <si>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</si>
  <si>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</si>
  <si>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</si>
  <si>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</si>
  <si>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</si>
  <si>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</si>
  <si>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</si>
  <si>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</si>
  <si>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</si>
  <si>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</si>
  <si>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</si>
  <si>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</si>
  <si>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</si>
  <si>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</si>
  <si>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</si>
  <si>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</si>
  <si>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</si>
  <si>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</si>
  <si>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</si>
  <si>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</si>
  <si>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</si>
  <si>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</si>
  <si>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</si>
  <si>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</si>
  <si>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</si>
  <si>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</si>
  <si>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</si>
  <si>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</si>
  <si>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</si>
  <si>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</si>
  <si>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</si>
  <si>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</si>
  <si>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</si>
  <si>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</si>
  <si>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</si>
  <si>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</si>
  <si>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</si>
  <si>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</si>
  <si>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</si>
  <si>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</si>
  <si>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</si>
  <si>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</si>
  <si>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</si>
  <si>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</si>
  <si>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</si>
  <si>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</si>
  <si>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</si>
  <si>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</si>
  <si>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</si>
  <si>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</si>
  <si>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</si>
  <si>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</si>
  <si>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</si>
  <si>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</si>
  <si>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</si>
  <si>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</si>
  <si>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</si>
  <si>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</si>
  <si>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</si>
  <si>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</si>
  <si>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</si>
  <si>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</si>
  <si>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</si>
  <si>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</si>
  <si>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</si>
  <si>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</si>
  <si>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</si>
  <si>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</si>
  <si>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</si>
  <si>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</si>
  <si>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</si>
  <si>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</si>
  <si>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</si>
  <si>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</si>
  <si>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</si>
  <si>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</si>
  <si>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</si>
  <si>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</si>
  <si>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</si>
  <si>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</si>
  <si>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</si>
  <si>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</si>
  <si>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</si>
  <si>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</si>
  <si>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</si>
  <si>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</si>
  <si>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</si>
  <si>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</si>
  <si>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</si>
  <si>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</si>
  <si>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</si>
  <si>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</si>
  <si>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</si>
  <si>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</si>
  <si>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</si>
  <si>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</si>
  <si>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</si>
  <si>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</si>
  <si>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</si>
  <si>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</si>
  <si>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</si>
  <si>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</si>
  <si>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</si>
  <si>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</si>
  <si>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</si>
  <si>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</si>
  <si>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</si>
  <si>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</si>
  <si>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</si>
  <si>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</si>
  <si>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</si>
  <si>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</si>
  <si>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</si>
  <si>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</si>
  <si>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</si>
  <si>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</si>
  <si>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</si>
  <si>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</si>
  <si>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</si>
  <si>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</si>
  <si>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</si>
  <si>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</si>
  <si>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</si>
  <si>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</si>
  <si>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</si>
  <si>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</si>
  <si>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</si>
  <si>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</si>
  <si>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</si>
  <si>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</si>
  <si>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</si>
  <si>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</si>
  <si>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</si>
  <si>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</si>
  <si>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</si>
  <si>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</si>
  <si>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</si>
  <si>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</si>
  <si>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</si>
  <si>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</si>
  <si>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</si>
  <si>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</si>
  <si>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</si>
  <si>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</si>
  <si>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</si>
  <si>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</si>
  <si>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</si>
  <si>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</si>
  <si>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</si>
  <si>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</si>
  <si>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</si>
  <si>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</si>
  <si>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</si>
  <si>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</si>
  <si>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</si>
  <si>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</si>
  <si>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</si>
  <si>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</si>
  <si>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</si>
  <si>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</si>
  <si>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</si>
  <si>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</si>
  <si>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</si>
  <si>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</si>
  <si>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</si>
  <si>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</si>
  <si>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</si>
  <si>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</si>
  <si>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</si>
  <si>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</si>
  <si>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</si>
  <si>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</si>
  <si>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</si>
  <si>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</si>
  <si>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</si>
  <si>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</si>
  <si>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</si>
  <si>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</si>
  <si>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</si>
  <si>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</si>
  <si>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</si>
  <si>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</si>
  <si>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backers_count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</si>
  <si>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</si>
  <si>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</si>
  <si>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</si>
  <si>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</si>
  <si>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</si>
  <si>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</si>
  <si>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</si>
  <si>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</si>
  <si>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</si>
  <si>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</si>
  <si>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</si>
  <si>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</si>
  <si>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</si>
  <si>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</si>
  <si>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</si>
  <si>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</si>
  <si>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</si>
  <si>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</si>
  <si>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</si>
  <si>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</si>
  <si>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</si>
  <si>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</si>
  <si>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</si>
  <si>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</si>
  <si>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</si>
  <si>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</si>
  <si>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</si>
  <si>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</si>
  <si>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</si>
  <si>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</si>
  <si>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</si>
  <si>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</si>
  <si>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</si>
  <si>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</si>
  <si>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</si>
  <si>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</si>
  <si>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</si>
  <si>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</si>
  <si>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</si>
  <si>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</si>
  <si>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</si>
  <si>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Data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</si>
  <si>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</si>
  <si>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</si>
  <si>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</si>
  <si>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</si>
  <si>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</si>
  <si>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</si>
  <si>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</si>
  <si>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</si>
  <si>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</si>
  <si>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</si>
  <si>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</si>
  <si>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</si>
  <si>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</si>
  <si>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</si>
  <si>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</si>
  <si>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</si>
  <si>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</si>
  <si>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</si>
  <si>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</si>
  <si>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</si>
  <si>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</si>
  <si>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</si>
  <si>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</si>
  <si>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</si>
  <si>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</si>
  <si>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</si>
  <si>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</si>
  <si>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</si>
  <si>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</si>
  <si>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</si>
  <si>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</si>
  <si>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</si>
  <si>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</si>
  <si>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</si>
  <si>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</si>
  <si>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</si>
  <si>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</si>
  <si>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</si>
  <si>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</si>
  <si>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</si>
  <si>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</si>
  <si>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stdv</t>
  </si>
  <si>
    <t>Successful</t>
  </si>
  <si>
    <t>Failed</t>
  </si>
  <si>
    <t>Comments: Given the data set I would say the median represents the date more given that high standard deviation. There are many outlyers causing a high mean and stdv.</t>
  </si>
  <si>
    <t>Looking at the variance and standard deviation we can see that the successful campaigns have a higher variabilty as opposed to the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</si>
</sst>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454545"/>
      <name val="Courier New"/>
      <family val="1"/>
    </font>
    <font>
      <sz val="16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[01_Homework_Excel_Corona.xlsx]Pivot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9-924C-B605-51AC32D7523F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9-924C-B605-51AC32D7523F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9-924C-B605-51AC32D7523F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9-924C-B605-51AC32D7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755440"/>
        <c:axId val="549807120"/>
      </c:barChart>
      <c:catAx>
        <c:axId val="5667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07120"/>
        <c:crosses val="autoZero"/>
        <c:auto val="1"/>
        <c:lblAlgn val="ctr"/>
        <c:lblOffset val="100"/>
        <c:noMultiLvlLbl val="0"/>
      </c:catAx>
      <c:valAx>
        <c:axId val="5498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[01_Homework_Excel_Corona.xlsx]pivot 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8842-B1F6-D1157FCDC1C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7D-8842-B1F6-D1157FCDC1C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7D-8842-B1F6-D1157FCDC1C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7D-8842-B1F6-D1157FCDC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257424"/>
        <c:axId val="563270496"/>
      </c:barChart>
      <c:catAx>
        <c:axId val="56325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70496"/>
        <c:crosses val="autoZero"/>
        <c:auto val="1"/>
        <c:lblAlgn val="ctr"/>
        <c:lblOffset val="100"/>
        <c:noMultiLvlLbl val="0"/>
      </c:catAx>
      <c:valAx>
        <c:axId val="5632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[01_Homework_Excel_Corona.xlsx]Pivot 3!PivotTable4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F-A14F-AC51-13B1F19C587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F-A14F-AC51-13B1F19C5879}"/>
            </c:ext>
          </c:extLst>
        </c:ser>
        <c:ser>
          <c:idx val="3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F-A14F-AC51-13B1F19C5879}"/>
            </c:ext>
          </c:extLst>
        </c:ser>
        <c:ser>
          <c:idx val="2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9F-A14F-AC51-13B1F19C5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037808"/>
        <c:axId val="589404752"/>
      </c:lineChart>
      <c:catAx>
        <c:axId val="5660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4752"/>
        <c:crosses val="autoZero"/>
        <c:auto val="1"/>
        <c:lblAlgn val="ctr"/>
        <c:lblOffset val="100"/>
        <c:noMultiLvlLbl val="0"/>
      </c:catAx>
      <c:valAx>
        <c:axId val="5894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9-384F-A4B2-0E3DB3BA34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9-384F-A4B2-0E3DB3BA34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9-384F-A4B2-0E3DB3BA3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405920"/>
        <c:axId val="587898064"/>
      </c:lineChart>
      <c:catAx>
        <c:axId val="5904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98064"/>
        <c:crosses val="autoZero"/>
        <c:auto val="1"/>
        <c:lblAlgn val="ctr"/>
        <c:lblOffset val="100"/>
        <c:noMultiLvlLbl val="0"/>
      </c:catAx>
      <c:valAx>
        <c:axId val="5878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4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0</xdr:row>
      <xdr:rowOff>139700</xdr:rowOff>
    </xdr:from>
    <xdr:to>
      <xdr:col>14</xdr:col>
      <xdr:colOff>76200</xdr:colOff>
      <xdr:row>23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DAA7C-3AF4-6542-A5B3-AD48DCDE2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25400</xdr:rowOff>
    </xdr:from>
    <xdr:to>
      <xdr:col>12</xdr:col>
      <xdr:colOff>317500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EA79C-15BA-A246-AFC4-79F0C6F2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1</xdr:row>
      <xdr:rowOff>165100</xdr:rowOff>
    </xdr:from>
    <xdr:to>
      <xdr:col>13</xdr:col>
      <xdr:colOff>203200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38087-9D09-2042-B86D-E70B9472F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717550</xdr:colOff>
      <xdr:row>13</xdr:row>
      <xdr:rowOff>101600</xdr:rowOff>
    </xdr:from>
    <xdr:to>
      <xdr:col>9</xdr:col>
      <xdr:colOff>647700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421C3-7BCF-8541-A96C-ED5305DE7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orona" refreshedDate="44086.886006944442" createdVersion="6" refreshedVersion="6" minRefreshableVersion="3" recordCount="4114" xr:uid="{55B49A3E-099B-0E4C-BEDE-B5FA1755233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33.2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orona" refreshedDate="44086.893425694441" createdVersion="6" refreshedVersion="6" minRefreshableVersion="3" recordCount="4114" xr:uid="{B00DE2EC-BF72-0F45-BCC1-EE8718E75C0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303833.2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a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38CE4-F1F8-DC4A-B8C0-096C9B71B3A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CE5F7-E1F3-BC45-8765-F690A4DC2221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A57AD-CDD4-214C-982D-32AEAA9A8F22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55" zoomScaleNormal="55" workbookViewId="0">
      <selection activeCell="L1" activeCellId="1" sqref="F1:F1048576 L1:L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6.1640625" bestFit="1" customWidth="1"/>
    <col min="18" max="18" width="13.5" bestFit="1" customWidth="1"/>
    <col min="19" max="19" width="31.33203125" bestFit="1" customWidth="1"/>
    <col min="20" max="20" width="17.16406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8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s="10" t="str">
        <f>LEFT(N2,SEARCH("/",N2,1)-1)</f>
        <v>film &amp; video</v>
      </c>
      <c r="R2" s="10" t="str">
        <f>RIGHT(N2,LEN(N2)-SEARCH("/",N2,1))</f>
        <v>television</v>
      </c>
      <c r="S2" s="14">
        <f>(((J2/60)/60)/24)+DATE(1970,1,1)</f>
        <v>42177.007071759261</v>
      </c>
      <c r="T2" s="15">
        <f>(((I2/60)/60)/24)+DATE(1970,1,1)</f>
        <v>42208.125</v>
      </c>
    </row>
    <row r="3" spans="1:21" ht="32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s="10" t="str">
        <f t="shared" ref="Q3:Q66" si="2">LEFT(N3,SEARCH("/",N3,1)-1)</f>
        <v>film &amp; video</v>
      </c>
      <c r="R3" s="10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5">
        <f>(((I3/60)/60)/24)+DATE(1970,1,1)</f>
        <v>42796.600497685184</v>
      </c>
      <c r="U3" s="14"/>
    </row>
    <row r="4" spans="1:21" ht="48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4">
        <f t="shared" si="4"/>
        <v>42405.702349537038</v>
      </c>
      <c r="T4" s="15">
        <f t="shared" ref="T4:T67" si="5">(((I4/60)/60)/24)+DATE(1970,1,1)</f>
        <v>42415.702349537038</v>
      </c>
    </row>
    <row r="5" spans="1:21" ht="32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s="10" t="str">
        <f t="shared" si="2"/>
        <v>film &amp; video</v>
      </c>
      <c r="R5" s="10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1" ht="64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s="10" t="str">
        <f t="shared" si="2"/>
        <v>film &amp; video</v>
      </c>
      <c r="R6" s="10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1" ht="48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s="10" t="str">
        <f t="shared" si="2"/>
        <v>film &amp; video</v>
      </c>
      <c r="R7" s="10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1" ht="48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s="10" t="str">
        <f t="shared" si="2"/>
        <v>film &amp; video</v>
      </c>
      <c r="R8" s="10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1" ht="4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s="10" t="str">
        <f t="shared" si="2"/>
        <v>film &amp; video</v>
      </c>
      <c r="R9" s="10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</row>
    <row r="10" spans="1:21" ht="20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s="10" t="str">
        <f t="shared" si="2"/>
        <v>film &amp; video</v>
      </c>
      <c r="R10" s="10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1" ht="48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s="10" t="str">
        <f t="shared" si="2"/>
        <v>film &amp; video</v>
      </c>
      <c r="R11" s="10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1" ht="48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s="10" t="str">
        <f t="shared" si="2"/>
        <v>film &amp; video</v>
      </c>
      <c r="R12" s="10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1" ht="4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s="10" t="str">
        <f t="shared" si="2"/>
        <v>film &amp; video</v>
      </c>
      <c r="R13" s="10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1" ht="4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s="10" t="str">
        <f t="shared" si="2"/>
        <v>film &amp; video</v>
      </c>
      <c r="R14" s="10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1" ht="3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s="10" t="str">
        <f t="shared" si="2"/>
        <v>film &amp; video</v>
      </c>
      <c r="R15" s="10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1" ht="32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s="10" t="str">
        <f t="shared" si="2"/>
        <v>film &amp; video</v>
      </c>
      <c r="R16" s="10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s="10" t="str">
        <f t="shared" si="2"/>
        <v>film &amp; video</v>
      </c>
      <c r="R17" s="10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s="10" t="str">
        <f t="shared" si="2"/>
        <v>film &amp; video</v>
      </c>
      <c r="R18" s="10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s="10" t="str">
        <f t="shared" si="2"/>
        <v>film &amp; video</v>
      </c>
      <c r="R19" s="10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s="10" t="str">
        <f t="shared" si="2"/>
        <v>film &amp; video</v>
      </c>
      <c r="R20" s="10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s="10" t="str">
        <f t="shared" si="2"/>
        <v>film &amp; video</v>
      </c>
      <c r="R21" s="10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s="10" t="str">
        <f t="shared" si="2"/>
        <v>film &amp; video</v>
      </c>
      <c r="R23" s="10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s="10" t="str">
        <f t="shared" si="2"/>
        <v>film &amp; video</v>
      </c>
      <c r="R25" s="10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s="10" t="str">
        <f t="shared" si="2"/>
        <v>film &amp; video</v>
      </c>
      <c r="R26" s="10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s="10" t="str">
        <f t="shared" si="2"/>
        <v>film &amp; video</v>
      </c>
      <c r="R27" s="10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s="10" t="str">
        <f t="shared" si="2"/>
        <v>film &amp; video</v>
      </c>
      <c r="R28" s="10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s="10" t="str">
        <f t="shared" si="2"/>
        <v>film &amp; video</v>
      </c>
      <c r="R29" s="10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s="10" t="str">
        <f t="shared" si="2"/>
        <v>film &amp; video</v>
      </c>
      <c r="R30" s="10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s="10" t="str">
        <f t="shared" si="2"/>
        <v>film &amp; video</v>
      </c>
      <c r="R31" s="10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s="10" t="str">
        <f t="shared" si="2"/>
        <v>film &amp; video</v>
      </c>
      <c r="R32" s="10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s="10" t="str">
        <f t="shared" si="2"/>
        <v>film &amp; video</v>
      </c>
      <c r="R34" s="10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s="10" t="str">
        <f t="shared" si="2"/>
        <v>film &amp; video</v>
      </c>
      <c r="R36" s="10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s="10" t="str">
        <f t="shared" si="2"/>
        <v>film &amp; video</v>
      </c>
      <c r="R37" s="10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32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s="10" t="str">
        <f t="shared" si="2"/>
        <v>film &amp; video</v>
      </c>
      <c r="R38" s="10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s="10" t="str">
        <f t="shared" si="2"/>
        <v>film &amp; video</v>
      </c>
      <c r="R39" s="10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s="10" t="str">
        <f t="shared" si="2"/>
        <v>film &amp; video</v>
      </c>
      <c r="R40" s="10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s="10" t="str">
        <f t="shared" si="2"/>
        <v>film &amp; video</v>
      </c>
      <c r="R41" s="10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s="10" t="str">
        <f t="shared" si="2"/>
        <v>film &amp; video</v>
      </c>
      <c r="R42" s="10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s="10" t="str">
        <f t="shared" si="2"/>
        <v>film &amp; video</v>
      </c>
      <c r="R43" s="10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s="10" t="str">
        <f t="shared" si="2"/>
        <v>film &amp; video</v>
      </c>
      <c r="R44" s="10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s="10" t="str">
        <f t="shared" si="2"/>
        <v>film &amp; video</v>
      </c>
      <c r="R45" s="10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4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s="10" t="str">
        <f t="shared" si="2"/>
        <v>film &amp; video</v>
      </c>
      <c r="R46" s="10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s="10" t="str">
        <f t="shared" si="2"/>
        <v>film &amp; video</v>
      </c>
      <c r="R47" s="10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s="10" t="str">
        <f t="shared" si="2"/>
        <v>film &amp; video</v>
      </c>
      <c r="R48" s="10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s="10" t="str">
        <f t="shared" si="2"/>
        <v>film &amp; video</v>
      </c>
      <c r="R49" s="10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s="10" t="str">
        <f t="shared" si="2"/>
        <v>film &amp; video</v>
      </c>
      <c r="R50" s="10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ht="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s="10" t="str">
        <f t="shared" si="2"/>
        <v>film &amp; video</v>
      </c>
      <c r="R51" s="10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s="10" t="str">
        <f t="shared" si="2"/>
        <v>film &amp; video</v>
      </c>
      <c r="R52" s="10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s="10" t="str">
        <f t="shared" si="2"/>
        <v>film &amp; video</v>
      </c>
      <c r="R53" s="10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s="10" t="str">
        <f t="shared" si="2"/>
        <v>film &amp; video</v>
      </c>
      <c r="R54" s="10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s="10" t="str">
        <f t="shared" si="2"/>
        <v>film &amp; video</v>
      </c>
      <c r="R55" s="10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s="10" t="str">
        <f t="shared" si="2"/>
        <v>film &amp; video</v>
      </c>
      <c r="R56" s="10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s="10" t="str">
        <f t="shared" si="2"/>
        <v>film &amp; video</v>
      </c>
      <c r="R57" s="10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s="10" t="str">
        <f t="shared" si="2"/>
        <v>film &amp; video</v>
      </c>
      <c r="R58" s="10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s="10" t="str">
        <f t="shared" si="2"/>
        <v>film &amp; video</v>
      </c>
      <c r="R59" s="10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s="10" t="str">
        <f t="shared" si="2"/>
        <v>film &amp; video</v>
      </c>
      <c r="R60" s="10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s="10" t="str">
        <f t="shared" si="2"/>
        <v>film &amp; video</v>
      </c>
      <c r="R61" s="10" t="str">
        <f t="shared" si="3"/>
        <v>television</v>
      </c>
      <c r="S61" s="14">
        <f t="shared" si="4"/>
        <v>42230.23583333334</v>
      </c>
      <c r="T61" s="15">
        <f t="shared" si="5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s="10" t="str">
        <f t="shared" si="2"/>
        <v>film &amp; video</v>
      </c>
      <c r="R62" s="10" t="str">
        <f t="shared" si="3"/>
        <v>shorts</v>
      </c>
      <c r="S62" s="14">
        <f t="shared" si="4"/>
        <v>41701.901817129627</v>
      </c>
      <c r="T62" s="15">
        <f t="shared" si="5"/>
        <v>41721</v>
      </c>
    </row>
    <row r="63" spans="1:20" ht="48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s="10" t="str">
        <f t="shared" si="2"/>
        <v>film &amp; video</v>
      </c>
      <c r="R63" s="10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s="10" t="str">
        <f t="shared" si="2"/>
        <v>film &amp; video</v>
      </c>
      <c r="R64" s="10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s="10" t="str">
        <f t="shared" si="2"/>
        <v>film &amp; video</v>
      </c>
      <c r="R65" s="10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s="10" t="str">
        <f t="shared" si="2"/>
        <v>film &amp; video</v>
      </c>
      <c r="R66" s="10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9">
        <f t="shared" ref="P67:P130" si="7">E67/L67</f>
        <v>132.05263157894737</v>
      </c>
      <c r="Q67" s="10" t="str">
        <f t="shared" ref="Q67:Q130" si="8">LEFT(N67,SEARCH("/",N67,1)-1)</f>
        <v>film &amp; video</v>
      </c>
      <c r="R67" s="10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5">
        <f t="shared" si="5"/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s="14">
        <f t="shared" si="10"/>
        <v>42539.849768518514</v>
      </c>
      <c r="T68" s="15">
        <f t="shared" ref="T68:T131" si="11">(((I68/60)/60)/24)+DATE(1970,1,1)</f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48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s="10" t="str">
        <f t="shared" si="8"/>
        <v>film &amp; video</v>
      </c>
      <c r="R124" s="10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s="10" t="str">
        <f t="shared" si="8"/>
        <v>film &amp; video</v>
      </c>
      <c r="R126" s="10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9" t="e">
        <f t="shared" ref="P131:P194" si="13">E131/L131</f>
        <v>#DIV/0!</v>
      </c>
      <c r="Q131" s="10" t="str">
        <f t="shared" ref="Q131:Q194" si="14">LEFT(N131,SEARCH("/",N131,1)-1)</f>
        <v>film &amp; video</v>
      </c>
      <c r="R131" s="10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5">
        <f t="shared" si="11"/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s="10" t="str">
        <f t="shared" si="14"/>
        <v>film &amp; video</v>
      </c>
      <c r="R132" s="10" t="str">
        <f t="shared" si="15"/>
        <v>science fiction</v>
      </c>
      <c r="S132" s="14">
        <f t="shared" si="16"/>
        <v>41778.915416666663</v>
      </c>
      <c r="T132" s="15">
        <f t="shared" ref="T132:T195" si="17">(((I132/60)/60)/24)+DATE(1970,1,1)</f>
        <v>41806.844444444447</v>
      </c>
    </row>
    <row r="133" spans="1:20" ht="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s="10" t="str">
        <f t="shared" si="14"/>
        <v>film &amp; video</v>
      </c>
      <c r="R133" s="10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s="10" t="str">
        <f t="shared" si="14"/>
        <v>film &amp; video</v>
      </c>
      <c r="R134" s="10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s="10" t="str">
        <f t="shared" si="14"/>
        <v>film &amp; video</v>
      </c>
      <c r="R135" s="10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s="10" t="str">
        <f t="shared" si="14"/>
        <v>film &amp; video</v>
      </c>
      <c r="R136" s="10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s="10" t="str">
        <f t="shared" si="14"/>
        <v>film &amp; video</v>
      </c>
      <c r="R137" s="10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s="10" t="str">
        <f t="shared" si="14"/>
        <v>film &amp; video</v>
      </c>
      <c r="R138" s="10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s="10" t="str">
        <f t="shared" si="14"/>
        <v>film &amp; video</v>
      </c>
      <c r="R139" s="10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s="10" t="str">
        <f t="shared" si="14"/>
        <v>film &amp; video</v>
      </c>
      <c r="R140" s="10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s="10" t="str">
        <f t="shared" si="14"/>
        <v>film &amp; video</v>
      </c>
      <c r="R141" s="10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s="10" t="str">
        <f t="shared" si="14"/>
        <v>film &amp; video</v>
      </c>
      <c r="R142" s="10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s="10" t="str">
        <f t="shared" si="14"/>
        <v>film &amp; video</v>
      </c>
      <c r="R143" s="10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s="10" t="str">
        <f t="shared" si="14"/>
        <v>film &amp; video</v>
      </c>
      <c r="R144" s="10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s="10" t="str">
        <f t="shared" si="14"/>
        <v>film &amp; video</v>
      </c>
      <c r="R145" s="10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s="10" t="str">
        <f t="shared" si="14"/>
        <v>film &amp; video</v>
      </c>
      <c r="R146" s="10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s="10" t="str">
        <f t="shared" si="14"/>
        <v>film &amp; video</v>
      </c>
      <c r="R147" s="10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s="10" t="str">
        <f t="shared" si="14"/>
        <v>film &amp; video</v>
      </c>
      <c r="R148" s="10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s="10" t="str">
        <f t="shared" si="14"/>
        <v>film &amp; video</v>
      </c>
      <c r="R149" s="10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s="10" t="str">
        <f t="shared" si="14"/>
        <v>film &amp; video</v>
      </c>
      <c r="R150" s="10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s="10" t="str">
        <f t="shared" si="14"/>
        <v>film &amp; video</v>
      </c>
      <c r="R151" s="10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s="10" t="str">
        <f t="shared" si="14"/>
        <v>film &amp; video</v>
      </c>
      <c r="R152" s="10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s="10" t="str">
        <f t="shared" si="14"/>
        <v>film &amp; video</v>
      </c>
      <c r="R153" s="10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s="10" t="str">
        <f t="shared" si="14"/>
        <v>film &amp; video</v>
      </c>
      <c r="R154" s="10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s="10" t="str">
        <f t="shared" si="14"/>
        <v>film &amp; video</v>
      </c>
      <c r="R155" s="10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s="10" t="str">
        <f t="shared" si="14"/>
        <v>film &amp; video</v>
      </c>
      <c r="R156" s="10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s="10" t="str">
        <f t="shared" si="14"/>
        <v>film &amp; video</v>
      </c>
      <c r="R157" s="10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s="10" t="str">
        <f t="shared" si="14"/>
        <v>film &amp; video</v>
      </c>
      <c r="R158" s="10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s="10" t="str">
        <f t="shared" si="14"/>
        <v>film &amp; video</v>
      </c>
      <c r="R159" s="10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s="10" t="str">
        <f t="shared" si="14"/>
        <v>film &amp; video</v>
      </c>
      <c r="R160" s="10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s="10" t="str">
        <f t="shared" si="14"/>
        <v>film &amp; video</v>
      </c>
      <c r="R161" s="10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s="10" t="str">
        <f t="shared" si="14"/>
        <v>film &amp; video</v>
      </c>
      <c r="R162" s="10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s="10" t="str">
        <f t="shared" si="14"/>
        <v>film &amp; video</v>
      </c>
      <c r="R163" s="10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s="10" t="str">
        <f t="shared" si="14"/>
        <v>film &amp; video</v>
      </c>
      <c r="R164" s="10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s="10" t="str">
        <f t="shared" si="14"/>
        <v>film &amp; video</v>
      </c>
      <c r="R165" s="10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s="10" t="str">
        <f t="shared" si="14"/>
        <v>film &amp; video</v>
      </c>
      <c r="R166" s="10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s="10" t="str">
        <f t="shared" si="14"/>
        <v>film &amp; video</v>
      </c>
      <c r="R167" s="10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s="10" t="str">
        <f t="shared" si="14"/>
        <v>film &amp; video</v>
      </c>
      <c r="R168" s="10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s="10" t="str">
        <f t="shared" si="14"/>
        <v>film &amp; video</v>
      </c>
      <c r="R169" s="10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s="10" t="str">
        <f t="shared" si="14"/>
        <v>film &amp; video</v>
      </c>
      <c r="R170" s="10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s="10" t="str">
        <f t="shared" si="14"/>
        <v>film &amp; video</v>
      </c>
      <c r="R171" s="10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s="10" t="str">
        <f t="shared" si="14"/>
        <v>film &amp; video</v>
      </c>
      <c r="R172" s="10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s="10" t="str">
        <f t="shared" si="14"/>
        <v>film &amp; video</v>
      </c>
      <c r="R173" s="10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s="10" t="str">
        <f t="shared" si="14"/>
        <v>film &amp; video</v>
      </c>
      <c r="R174" s="10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s="10" t="str">
        <f t="shared" si="14"/>
        <v>film &amp; video</v>
      </c>
      <c r="R175" s="10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s="10" t="str">
        <f t="shared" si="14"/>
        <v>film &amp; video</v>
      </c>
      <c r="R176" s="10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s="10" t="str">
        <f t="shared" si="14"/>
        <v>film &amp; video</v>
      </c>
      <c r="R177" s="10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s="10" t="str">
        <f t="shared" si="14"/>
        <v>film &amp; video</v>
      </c>
      <c r="R178" s="10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s="10" t="str">
        <f t="shared" si="14"/>
        <v>film &amp; video</v>
      </c>
      <c r="R179" s="10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s="10" t="str">
        <f t="shared" si="14"/>
        <v>film &amp; video</v>
      </c>
      <c r="R180" s="10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s="10" t="str">
        <f t="shared" si="14"/>
        <v>film &amp; video</v>
      </c>
      <c r="R181" s="10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s="10" t="str">
        <f t="shared" si="14"/>
        <v>film &amp; video</v>
      </c>
      <c r="R182" s="10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s="10" t="str">
        <f t="shared" si="14"/>
        <v>film &amp; video</v>
      </c>
      <c r="R183" s="10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s="10" t="str">
        <f t="shared" si="14"/>
        <v>film &amp; video</v>
      </c>
      <c r="R184" s="10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s="10" t="str">
        <f t="shared" si="14"/>
        <v>film &amp; video</v>
      </c>
      <c r="R185" s="10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s="10" t="str">
        <f t="shared" si="14"/>
        <v>film &amp; video</v>
      </c>
      <c r="R186" s="10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s="10" t="str">
        <f t="shared" si="14"/>
        <v>film &amp; video</v>
      </c>
      <c r="R187" s="10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s="10" t="str">
        <f t="shared" si="14"/>
        <v>film &amp; video</v>
      </c>
      <c r="R188" s="10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s="10" t="str">
        <f t="shared" si="14"/>
        <v>film &amp; video</v>
      </c>
      <c r="R189" s="10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s="10" t="str">
        <f t="shared" si="14"/>
        <v>film &amp; video</v>
      </c>
      <c r="R190" s="10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s="10" t="str">
        <f t="shared" si="14"/>
        <v>film &amp; video</v>
      </c>
      <c r="R191" s="10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s="10" t="str">
        <f t="shared" si="14"/>
        <v>film &amp; video</v>
      </c>
      <c r="R192" s="10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s="10" t="str">
        <f t="shared" si="14"/>
        <v>film &amp; video</v>
      </c>
      <c r="R193" s="10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s="10" t="str">
        <f t="shared" si="14"/>
        <v>film &amp; video</v>
      </c>
      <c r="R194" s="10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9" t="e">
        <f t="shared" ref="P195:P258" si="19">E195/L195</f>
        <v>#DIV/0!</v>
      </c>
      <c r="Q195" s="10" t="str">
        <f t="shared" ref="Q195:Q258" si="20">LEFT(N195,SEARCH("/",N195,1)-1)</f>
        <v>film &amp; video</v>
      </c>
      <c r="R195" s="10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5">
        <f t="shared" si="17"/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s="10" t="str">
        <f t="shared" si="20"/>
        <v>film &amp; video</v>
      </c>
      <c r="R196" s="10" t="str">
        <f t="shared" si="21"/>
        <v>drama</v>
      </c>
      <c r="S196" s="14">
        <f t="shared" si="22"/>
        <v>42375.996886574074</v>
      </c>
      <c r="T196" s="15">
        <f t="shared" ref="T196:T259" si="23">(((I196/60)/60)/24)+DATE(1970,1,1)</f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s="10" t="str">
        <f t="shared" si="20"/>
        <v>film &amp; video</v>
      </c>
      <c r="R197" s="10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s="10" t="str">
        <f t="shared" si="20"/>
        <v>film &amp; video</v>
      </c>
      <c r="R198" s="10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s="10" t="str">
        <f t="shared" si="20"/>
        <v>film &amp; video</v>
      </c>
      <c r="R199" s="10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s="10" t="str">
        <f t="shared" si="20"/>
        <v>film &amp; video</v>
      </c>
      <c r="R200" s="10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s="10" t="str">
        <f t="shared" si="20"/>
        <v>film &amp; video</v>
      </c>
      <c r="R201" s="10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s="10" t="str">
        <f t="shared" si="20"/>
        <v>film &amp; video</v>
      </c>
      <c r="R202" s="10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s="10" t="str">
        <f t="shared" si="20"/>
        <v>film &amp; video</v>
      </c>
      <c r="R203" s="10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s="10" t="str">
        <f t="shared" si="20"/>
        <v>film &amp; video</v>
      </c>
      <c r="R204" s="10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s="10" t="str">
        <f t="shared" si="20"/>
        <v>film &amp; video</v>
      </c>
      <c r="R205" s="10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s="10" t="str">
        <f t="shared" si="20"/>
        <v>film &amp; video</v>
      </c>
      <c r="R206" s="10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s="10" t="str">
        <f t="shared" si="20"/>
        <v>film &amp; video</v>
      </c>
      <c r="R207" s="10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s="10" t="str">
        <f t="shared" si="20"/>
        <v>film &amp; video</v>
      </c>
      <c r="R208" s="10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s="10" t="str">
        <f t="shared" si="20"/>
        <v>film &amp; video</v>
      </c>
      <c r="R209" s="10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s="10" t="str">
        <f t="shared" si="20"/>
        <v>film &amp; video</v>
      </c>
      <c r="R210" s="10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s="10" t="str">
        <f t="shared" si="20"/>
        <v>film &amp; video</v>
      </c>
      <c r="R211" s="10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s="10" t="str">
        <f t="shared" si="20"/>
        <v>film &amp; video</v>
      </c>
      <c r="R212" s="10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s="10" t="str">
        <f t="shared" si="20"/>
        <v>film &amp; video</v>
      </c>
      <c r="R213" s="10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s="10" t="str">
        <f t="shared" si="20"/>
        <v>film &amp; video</v>
      </c>
      <c r="R214" s="10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s="10" t="str">
        <f t="shared" si="20"/>
        <v>film &amp; video</v>
      </c>
      <c r="R215" s="10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s="10" t="str">
        <f t="shared" si="20"/>
        <v>film &amp; video</v>
      </c>
      <c r="R216" s="10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s="10" t="str">
        <f t="shared" si="20"/>
        <v>film &amp; video</v>
      </c>
      <c r="R217" s="10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s="10" t="str">
        <f t="shared" si="20"/>
        <v>film &amp; video</v>
      </c>
      <c r="R218" s="10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s="10" t="str">
        <f t="shared" si="20"/>
        <v>film &amp; video</v>
      </c>
      <c r="R219" s="10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s="10" t="str">
        <f t="shared" si="20"/>
        <v>film &amp; video</v>
      </c>
      <c r="R220" s="10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s="10" t="str">
        <f t="shared" si="20"/>
        <v>film &amp; video</v>
      </c>
      <c r="R221" s="10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s="10" t="str">
        <f t="shared" si="20"/>
        <v>film &amp; video</v>
      </c>
      <c r="R222" s="10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s="10" t="str">
        <f t="shared" si="20"/>
        <v>film &amp; video</v>
      </c>
      <c r="R223" s="10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s="10" t="str">
        <f t="shared" si="20"/>
        <v>film &amp; video</v>
      </c>
      <c r="R224" s="10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s="10" t="str">
        <f t="shared" si="20"/>
        <v>film &amp; video</v>
      </c>
      <c r="R225" s="10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s="10" t="str">
        <f t="shared" si="20"/>
        <v>film &amp; video</v>
      </c>
      <c r="R226" s="10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s="10" t="str">
        <f t="shared" si="20"/>
        <v>film &amp; video</v>
      </c>
      <c r="R227" s="10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s="10" t="str">
        <f t="shared" si="20"/>
        <v>film &amp; video</v>
      </c>
      <c r="R228" s="10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s="10" t="str">
        <f t="shared" si="20"/>
        <v>film &amp; video</v>
      </c>
      <c r="R229" s="10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s="10" t="str">
        <f t="shared" si="20"/>
        <v>film &amp; video</v>
      </c>
      <c r="R230" s="10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s="10" t="str">
        <f t="shared" si="20"/>
        <v>film &amp; video</v>
      </c>
      <c r="R231" s="10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s="10" t="str">
        <f t="shared" si="20"/>
        <v>film &amp; video</v>
      </c>
      <c r="R232" s="10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s="10" t="str">
        <f t="shared" si="20"/>
        <v>film &amp; video</v>
      </c>
      <c r="R233" s="10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s="10" t="str">
        <f t="shared" si="20"/>
        <v>film &amp; video</v>
      </c>
      <c r="R234" s="10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s="10" t="str">
        <f t="shared" si="20"/>
        <v>film &amp; video</v>
      </c>
      <c r="R235" s="10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s="10" t="str">
        <f t="shared" si="20"/>
        <v>film &amp; video</v>
      </c>
      <c r="R236" s="10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s="10" t="str">
        <f t="shared" si="20"/>
        <v>film &amp; video</v>
      </c>
      <c r="R237" s="10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s="10" t="str">
        <f t="shared" si="20"/>
        <v>film &amp; video</v>
      </c>
      <c r="R238" s="10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s="10" t="str">
        <f t="shared" si="20"/>
        <v>film &amp; video</v>
      </c>
      <c r="R239" s="10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s="10" t="str">
        <f t="shared" si="20"/>
        <v>film &amp; video</v>
      </c>
      <c r="R240" s="10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s="10" t="str">
        <f t="shared" si="20"/>
        <v>film &amp; video</v>
      </c>
      <c r="R241" s="10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s="10" t="str">
        <f t="shared" si="20"/>
        <v>film &amp; video</v>
      </c>
      <c r="R242" s="10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s="10" t="str">
        <f t="shared" si="20"/>
        <v>film &amp; video</v>
      </c>
      <c r="R243" s="10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s="10" t="str">
        <f t="shared" si="20"/>
        <v>film &amp; video</v>
      </c>
      <c r="R244" s="10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s="10" t="str">
        <f t="shared" si="20"/>
        <v>film &amp; video</v>
      </c>
      <c r="R245" s="10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s="10" t="str">
        <f t="shared" si="20"/>
        <v>film &amp; video</v>
      </c>
      <c r="R246" s="10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s="10" t="str">
        <f t="shared" si="20"/>
        <v>film &amp; video</v>
      </c>
      <c r="R247" s="10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s="10" t="str">
        <f t="shared" si="20"/>
        <v>film &amp; video</v>
      </c>
      <c r="R248" s="10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s="10" t="str">
        <f t="shared" si="20"/>
        <v>film &amp; video</v>
      </c>
      <c r="R249" s="10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s="10" t="str">
        <f t="shared" si="20"/>
        <v>film &amp; video</v>
      </c>
      <c r="R250" s="10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s="10" t="str">
        <f t="shared" si="20"/>
        <v>film &amp; video</v>
      </c>
      <c r="R251" s="10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s="10" t="str">
        <f t="shared" si="20"/>
        <v>film &amp; video</v>
      </c>
      <c r="R252" s="10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s="10" t="str">
        <f t="shared" si="20"/>
        <v>film &amp; video</v>
      </c>
      <c r="R253" s="10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s="10" t="str">
        <f t="shared" si="20"/>
        <v>film &amp; video</v>
      </c>
      <c r="R254" s="10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s="10" t="str">
        <f t="shared" si="20"/>
        <v>film &amp; video</v>
      </c>
      <c r="R255" s="10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s="10" t="str">
        <f t="shared" si="20"/>
        <v>film &amp; video</v>
      </c>
      <c r="R256" s="10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s="10" t="str">
        <f t="shared" si="20"/>
        <v>film &amp; video</v>
      </c>
      <c r="R257" s="10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s="10" t="str">
        <f t="shared" si="20"/>
        <v>film &amp; video</v>
      </c>
      <c r="R258" s="10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9">
        <f t="shared" ref="P259:P322" si="25">E259/L259</f>
        <v>66.70405357142856</v>
      </c>
      <c r="Q259" s="10" t="str">
        <f t="shared" ref="Q259:Q322" si="26">LEFT(N259,SEARCH("/",N259,1)-1)</f>
        <v>film &amp; video</v>
      </c>
      <c r="R259" s="10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5">
        <f t="shared" si="23"/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s="10" t="str">
        <f t="shared" si="26"/>
        <v>film &amp; video</v>
      </c>
      <c r="R260" s="10" t="str">
        <f t="shared" si="27"/>
        <v>documentary</v>
      </c>
      <c r="S260" s="14">
        <f t="shared" si="28"/>
        <v>40682.051689814813</v>
      </c>
      <c r="T260" s="15">
        <f t="shared" ref="T260:T323" si="29">(((I260/60)/60)/24)+DATE(1970,1,1)</f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s="10" t="str">
        <f t="shared" si="26"/>
        <v>film &amp; video</v>
      </c>
      <c r="R261" s="10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s="10" t="str">
        <f t="shared" si="26"/>
        <v>film &amp; video</v>
      </c>
      <c r="R262" s="10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s="10" t="str">
        <f t="shared" si="26"/>
        <v>film &amp; video</v>
      </c>
      <c r="R263" s="10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s="10" t="str">
        <f t="shared" si="26"/>
        <v>film &amp; video</v>
      </c>
      <c r="R264" s="10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s="10" t="str">
        <f t="shared" si="26"/>
        <v>film &amp; video</v>
      </c>
      <c r="R265" s="10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s="10" t="str">
        <f t="shared" si="26"/>
        <v>film &amp; video</v>
      </c>
      <c r="R266" s="10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s="10" t="str">
        <f t="shared" si="26"/>
        <v>film &amp; video</v>
      </c>
      <c r="R267" s="10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s="10" t="str">
        <f t="shared" si="26"/>
        <v>film &amp; video</v>
      </c>
      <c r="R268" s="10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s="10" t="str">
        <f t="shared" si="26"/>
        <v>film &amp; video</v>
      </c>
      <c r="R269" s="10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s="10" t="str">
        <f t="shared" si="26"/>
        <v>film &amp; video</v>
      </c>
      <c r="R270" s="10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s="10" t="str">
        <f t="shared" si="26"/>
        <v>film &amp; video</v>
      </c>
      <c r="R271" s="10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s="10" t="str">
        <f t="shared" si="26"/>
        <v>film &amp; video</v>
      </c>
      <c r="R272" s="10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s="10" t="str">
        <f t="shared" si="26"/>
        <v>film &amp; video</v>
      </c>
      <c r="R273" s="10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s="10" t="str">
        <f t="shared" si="26"/>
        <v>film &amp; video</v>
      </c>
      <c r="R274" s="10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s="10" t="str">
        <f t="shared" si="26"/>
        <v>film &amp; video</v>
      </c>
      <c r="R275" s="10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s="10" t="str">
        <f t="shared" si="26"/>
        <v>film &amp; video</v>
      </c>
      <c r="R276" s="10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s="10" t="str">
        <f t="shared" si="26"/>
        <v>film &amp; video</v>
      </c>
      <c r="R277" s="10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s="10" t="str">
        <f t="shared" si="26"/>
        <v>film &amp; video</v>
      </c>
      <c r="R278" s="10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s="10" t="str">
        <f t="shared" si="26"/>
        <v>film &amp; video</v>
      </c>
      <c r="R279" s="10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s="10" t="str">
        <f t="shared" si="26"/>
        <v>film &amp; video</v>
      </c>
      <c r="R280" s="10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s="10" t="str">
        <f t="shared" si="26"/>
        <v>film &amp; video</v>
      </c>
      <c r="R281" s="10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s="10" t="str">
        <f t="shared" si="26"/>
        <v>film &amp; video</v>
      </c>
      <c r="R282" s="10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s="10" t="str">
        <f t="shared" si="26"/>
        <v>film &amp; video</v>
      </c>
      <c r="R283" s="10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s="10" t="str">
        <f t="shared" si="26"/>
        <v>film &amp; video</v>
      </c>
      <c r="R284" s="10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s="10" t="str">
        <f t="shared" si="26"/>
        <v>film &amp; video</v>
      </c>
      <c r="R285" s="10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s="10" t="str">
        <f t="shared" si="26"/>
        <v>film &amp; video</v>
      </c>
      <c r="R286" s="10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s="10" t="str">
        <f t="shared" si="26"/>
        <v>film &amp; video</v>
      </c>
      <c r="R287" s="10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s="10" t="str">
        <f t="shared" si="26"/>
        <v>film &amp; video</v>
      </c>
      <c r="R288" s="10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s="10" t="str">
        <f t="shared" si="26"/>
        <v>film &amp; video</v>
      </c>
      <c r="R289" s="10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s="10" t="str">
        <f t="shared" si="26"/>
        <v>film &amp; video</v>
      </c>
      <c r="R290" s="10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s="10" t="str">
        <f t="shared" si="26"/>
        <v>film &amp; video</v>
      </c>
      <c r="R291" s="10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s="10" t="str">
        <f t="shared" si="26"/>
        <v>film &amp; video</v>
      </c>
      <c r="R292" s="10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s="10" t="str">
        <f t="shared" si="26"/>
        <v>film &amp; video</v>
      </c>
      <c r="R293" s="10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s="10" t="str">
        <f t="shared" si="26"/>
        <v>film &amp; video</v>
      </c>
      <c r="R294" s="10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s="10" t="str">
        <f t="shared" si="26"/>
        <v>film &amp; video</v>
      </c>
      <c r="R295" s="10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s="10" t="str">
        <f t="shared" si="26"/>
        <v>film &amp; video</v>
      </c>
      <c r="R296" s="10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s="10" t="str">
        <f t="shared" si="26"/>
        <v>film &amp; video</v>
      </c>
      <c r="R297" s="10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s="10" t="str">
        <f t="shared" si="26"/>
        <v>film &amp; video</v>
      </c>
      <c r="R298" s="10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s="10" t="str">
        <f t="shared" si="26"/>
        <v>film &amp; video</v>
      </c>
      <c r="R299" s="10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s="10" t="str">
        <f t="shared" si="26"/>
        <v>film &amp; video</v>
      </c>
      <c r="R300" s="10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s="10" t="str">
        <f t="shared" si="26"/>
        <v>film &amp; video</v>
      </c>
      <c r="R301" s="10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s="10" t="str">
        <f t="shared" si="26"/>
        <v>film &amp; video</v>
      </c>
      <c r="R302" s="10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s="10" t="str">
        <f t="shared" si="26"/>
        <v>film &amp; video</v>
      </c>
      <c r="R303" s="10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s="10" t="str">
        <f t="shared" si="26"/>
        <v>film &amp; video</v>
      </c>
      <c r="R304" s="10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s="10" t="str">
        <f t="shared" si="26"/>
        <v>film &amp; video</v>
      </c>
      <c r="R305" s="10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s="10" t="str">
        <f t="shared" si="26"/>
        <v>film &amp; video</v>
      </c>
      <c r="R306" s="10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s="10" t="str">
        <f t="shared" si="26"/>
        <v>film &amp; video</v>
      </c>
      <c r="R307" s="10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s="10" t="str">
        <f t="shared" si="26"/>
        <v>film &amp; video</v>
      </c>
      <c r="R308" s="10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s="10" t="str">
        <f t="shared" si="26"/>
        <v>film &amp; video</v>
      </c>
      <c r="R309" s="10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s="10" t="str">
        <f t="shared" si="26"/>
        <v>film &amp; video</v>
      </c>
      <c r="R310" s="10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s="10" t="str">
        <f t="shared" si="26"/>
        <v>film &amp; video</v>
      </c>
      <c r="R311" s="10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s="10" t="str">
        <f t="shared" si="26"/>
        <v>film &amp; video</v>
      </c>
      <c r="R312" s="10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s="10" t="str">
        <f t="shared" si="26"/>
        <v>film &amp; video</v>
      </c>
      <c r="R313" s="10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s="10" t="str">
        <f t="shared" si="26"/>
        <v>film &amp; video</v>
      </c>
      <c r="R314" s="10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s="10" t="str">
        <f t="shared" si="26"/>
        <v>film &amp; video</v>
      </c>
      <c r="R315" s="10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s="10" t="str">
        <f t="shared" si="26"/>
        <v>film &amp; video</v>
      </c>
      <c r="R316" s="10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s="10" t="str">
        <f t="shared" si="26"/>
        <v>film &amp; video</v>
      </c>
      <c r="R317" s="10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s="10" t="str">
        <f t="shared" si="26"/>
        <v>film &amp; video</v>
      </c>
      <c r="R318" s="10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s="10" t="str">
        <f t="shared" si="26"/>
        <v>film &amp; video</v>
      </c>
      <c r="R319" s="10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s="10" t="str">
        <f t="shared" si="26"/>
        <v>film &amp; video</v>
      </c>
      <c r="R320" s="10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s="10" t="str">
        <f t="shared" si="26"/>
        <v>film &amp; video</v>
      </c>
      <c r="R321" s="10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s="10" t="str">
        <f t="shared" si="26"/>
        <v>film &amp; video</v>
      </c>
      <c r="R322" s="10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9">
        <f t="shared" ref="P323:P386" si="31">E323/L323</f>
        <v>106.62314540059347</v>
      </c>
      <c r="Q323" s="10" t="str">
        <f t="shared" ref="Q323:Q386" si="32">LEFT(N323,SEARCH("/",N323,1)-1)</f>
        <v>film &amp; video</v>
      </c>
      <c r="R323" s="10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5">
        <f t="shared" si="29"/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s="10" t="str">
        <f t="shared" si="32"/>
        <v>film &amp; video</v>
      </c>
      <c r="R324" s="10" t="str">
        <f t="shared" si="33"/>
        <v>documentary</v>
      </c>
      <c r="S324" s="14">
        <f t="shared" si="34"/>
        <v>42473.57</v>
      </c>
      <c r="T324" s="15">
        <f t="shared" ref="T324:T387" si="35">(((I324/60)/60)/24)+DATE(1970,1,1)</f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s="10" t="str">
        <f t="shared" si="32"/>
        <v>film &amp; video</v>
      </c>
      <c r="R325" s="10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s="10" t="str">
        <f t="shared" si="32"/>
        <v>film &amp; video</v>
      </c>
      <c r="R326" s="10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s="10" t="str">
        <f t="shared" si="32"/>
        <v>film &amp; video</v>
      </c>
      <c r="R327" s="10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s="10" t="str">
        <f t="shared" si="32"/>
        <v>film &amp; video</v>
      </c>
      <c r="R328" s="10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s="10" t="str">
        <f t="shared" si="32"/>
        <v>film &amp; video</v>
      </c>
      <c r="R329" s="10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s="10" t="str">
        <f t="shared" si="32"/>
        <v>film &amp; video</v>
      </c>
      <c r="R330" s="10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s="10" t="str">
        <f t="shared" si="32"/>
        <v>film &amp; video</v>
      </c>
      <c r="R331" s="10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s="10" t="str">
        <f t="shared" si="32"/>
        <v>film &amp; video</v>
      </c>
      <c r="R332" s="10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s="10" t="str">
        <f t="shared" si="32"/>
        <v>film &amp; video</v>
      </c>
      <c r="R333" s="10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s="10" t="str">
        <f t="shared" si="32"/>
        <v>film &amp; video</v>
      </c>
      <c r="R334" s="10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s="10" t="str">
        <f t="shared" si="32"/>
        <v>film &amp; video</v>
      </c>
      <c r="R335" s="10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s="10" t="str">
        <f t="shared" si="32"/>
        <v>film &amp; video</v>
      </c>
      <c r="R336" s="10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s="10" t="str">
        <f t="shared" si="32"/>
        <v>film &amp; video</v>
      </c>
      <c r="R337" s="10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s="10" t="str">
        <f t="shared" si="32"/>
        <v>film &amp; video</v>
      </c>
      <c r="R338" s="10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s="10" t="str">
        <f t="shared" si="32"/>
        <v>film &amp; video</v>
      </c>
      <c r="R339" s="10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s="10" t="str">
        <f t="shared" si="32"/>
        <v>film &amp; video</v>
      </c>
      <c r="R340" s="10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s="10" t="str">
        <f t="shared" si="32"/>
        <v>film &amp; video</v>
      </c>
      <c r="R341" s="10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s="10" t="str">
        <f t="shared" si="32"/>
        <v>film &amp; video</v>
      </c>
      <c r="R342" s="10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s="10" t="str">
        <f t="shared" si="32"/>
        <v>film &amp; video</v>
      </c>
      <c r="R343" s="10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s="10" t="str">
        <f t="shared" si="32"/>
        <v>film &amp; video</v>
      </c>
      <c r="R344" s="10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s="10" t="str">
        <f t="shared" si="32"/>
        <v>film &amp; video</v>
      </c>
      <c r="R345" s="10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s="10" t="str">
        <f t="shared" si="32"/>
        <v>film &amp; video</v>
      </c>
      <c r="R346" s="10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s="10" t="str">
        <f t="shared" si="32"/>
        <v>film &amp; video</v>
      </c>
      <c r="R347" s="10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s="10" t="str">
        <f t="shared" si="32"/>
        <v>film &amp; video</v>
      </c>
      <c r="R348" s="10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s="10" t="str">
        <f t="shared" si="32"/>
        <v>film &amp; video</v>
      </c>
      <c r="R349" s="10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s="10" t="str">
        <f t="shared" si="32"/>
        <v>film &amp; video</v>
      </c>
      <c r="R350" s="10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s="10" t="str">
        <f t="shared" si="32"/>
        <v>film &amp; video</v>
      </c>
      <c r="R351" s="10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s="10" t="str">
        <f t="shared" si="32"/>
        <v>film &amp; video</v>
      </c>
      <c r="R352" s="10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s="10" t="str">
        <f t="shared" si="32"/>
        <v>film &amp; video</v>
      </c>
      <c r="R353" s="10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s="10" t="str">
        <f t="shared" si="32"/>
        <v>film &amp; video</v>
      </c>
      <c r="R354" s="10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s="10" t="str">
        <f t="shared" si="32"/>
        <v>film &amp; video</v>
      </c>
      <c r="R355" s="10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s="10" t="str">
        <f t="shared" si="32"/>
        <v>film &amp; video</v>
      </c>
      <c r="R356" s="10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s="10" t="str">
        <f t="shared" si="32"/>
        <v>film &amp; video</v>
      </c>
      <c r="R357" s="10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s="10" t="str">
        <f t="shared" si="32"/>
        <v>film &amp; video</v>
      </c>
      <c r="R358" s="10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s="10" t="str">
        <f t="shared" si="32"/>
        <v>film &amp; video</v>
      </c>
      <c r="R359" s="10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s="10" t="str">
        <f t="shared" si="32"/>
        <v>film &amp; video</v>
      </c>
      <c r="R360" s="10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s="10" t="str">
        <f t="shared" si="32"/>
        <v>film &amp; video</v>
      </c>
      <c r="R361" s="10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s="10" t="str">
        <f t="shared" si="32"/>
        <v>film &amp; video</v>
      </c>
      <c r="R362" s="10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s="10" t="str">
        <f t="shared" si="32"/>
        <v>film &amp; video</v>
      </c>
      <c r="R363" s="10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s="10" t="str">
        <f t="shared" si="32"/>
        <v>film &amp; video</v>
      </c>
      <c r="R364" s="10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s="10" t="str">
        <f t="shared" si="32"/>
        <v>film &amp; video</v>
      </c>
      <c r="R365" s="10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s="10" t="str">
        <f t="shared" si="32"/>
        <v>film &amp; video</v>
      </c>
      <c r="R366" s="10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s="10" t="str">
        <f t="shared" si="32"/>
        <v>film &amp; video</v>
      </c>
      <c r="R367" s="10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s="10" t="str">
        <f t="shared" si="32"/>
        <v>film &amp; video</v>
      </c>
      <c r="R368" s="10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s="10" t="str">
        <f t="shared" si="32"/>
        <v>film &amp; video</v>
      </c>
      <c r="R369" s="10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s="10" t="str">
        <f t="shared" si="32"/>
        <v>film &amp; video</v>
      </c>
      <c r="R370" s="10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s="10" t="str">
        <f t="shared" si="32"/>
        <v>film &amp; video</v>
      </c>
      <c r="R371" s="10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s="10" t="str">
        <f t="shared" si="32"/>
        <v>film &amp; video</v>
      </c>
      <c r="R372" s="10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s="10" t="str">
        <f t="shared" si="32"/>
        <v>film &amp; video</v>
      </c>
      <c r="R373" s="10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s="10" t="str">
        <f t="shared" si="32"/>
        <v>film &amp; video</v>
      </c>
      <c r="R374" s="10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s="10" t="str">
        <f t="shared" si="32"/>
        <v>film &amp; video</v>
      </c>
      <c r="R375" s="10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s="10" t="str">
        <f t="shared" si="32"/>
        <v>film &amp; video</v>
      </c>
      <c r="R376" s="10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s="10" t="str">
        <f t="shared" si="32"/>
        <v>film &amp; video</v>
      </c>
      <c r="R377" s="10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s="10" t="str">
        <f t="shared" si="32"/>
        <v>film &amp; video</v>
      </c>
      <c r="R378" s="10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s="10" t="str">
        <f t="shared" si="32"/>
        <v>film &amp; video</v>
      </c>
      <c r="R379" s="10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s="10" t="str">
        <f t="shared" si="32"/>
        <v>film &amp; video</v>
      </c>
      <c r="R380" s="10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s="10" t="str">
        <f t="shared" si="32"/>
        <v>film &amp; video</v>
      </c>
      <c r="R381" s="10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s="10" t="str">
        <f t="shared" si="32"/>
        <v>film &amp; video</v>
      </c>
      <c r="R382" s="10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s="10" t="str">
        <f t="shared" si="32"/>
        <v>film &amp; video</v>
      </c>
      <c r="R383" s="10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s="10" t="str">
        <f t="shared" si="32"/>
        <v>film &amp; video</v>
      </c>
      <c r="R384" s="10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s="10" t="str">
        <f t="shared" si="32"/>
        <v>film &amp; video</v>
      </c>
      <c r="R385" s="10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s="10" t="str">
        <f t="shared" si="32"/>
        <v>film &amp; video</v>
      </c>
      <c r="R386" s="10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9">
        <f t="shared" ref="P387:P450" si="37">E387/L387</f>
        <v>111.79535864978902</v>
      </c>
      <c r="Q387" s="10" t="str">
        <f t="shared" ref="Q387:Q450" si="38">LEFT(N387,SEARCH("/",N387,1)-1)</f>
        <v>film &amp; video</v>
      </c>
      <c r="R387" s="10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5">
        <f t="shared" si="35"/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s="10" t="str">
        <f t="shared" si="38"/>
        <v>film &amp; video</v>
      </c>
      <c r="R388" s="10" t="str">
        <f t="shared" si="39"/>
        <v>documentary</v>
      </c>
      <c r="S388" s="14">
        <f t="shared" si="40"/>
        <v>42211.951284722221</v>
      </c>
      <c r="T388" s="15">
        <f t="shared" ref="T388:T451" si="41">(((I388/60)/60)/24)+DATE(1970,1,1)</f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s="10" t="str">
        <f t="shared" si="38"/>
        <v>film &amp; video</v>
      </c>
      <c r="R389" s="10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s="10" t="str">
        <f t="shared" si="38"/>
        <v>film &amp; video</v>
      </c>
      <c r="R390" s="10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s="10" t="str">
        <f t="shared" si="38"/>
        <v>film &amp; video</v>
      </c>
      <c r="R391" s="10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s="10" t="str">
        <f t="shared" si="38"/>
        <v>film &amp; video</v>
      </c>
      <c r="R392" s="10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s="10" t="str">
        <f t="shared" si="38"/>
        <v>film &amp; video</v>
      </c>
      <c r="R393" s="10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s="10" t="str">
        <f t="shared" si="38"/>
        <v>film &amp; video</v>
      </c>
      <c r="R394" s="10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s="10" t="str">
        <f t="shared" si="38"/>
        <v>film &amp; video</v>
      </c>
      <c r="R395" s="10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s="10" t="str">
        <f t="shared" si="38"/>
        <v>film &amp; video</v>
      </c>
      <c r="R396" s="10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s="10" t="str">
        <f t="shared" si="38"/>
        <v>film &amp; video</v>
      </c>
      <c r="R397" s="10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s="10" t="str">
        <f t="shared" si="38"/>
        <v>film &amp; video</v>
      </c>
      <c r="R398" s="10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s="10" t="str">
        <f t="shared" si="38"/>
        <v>film &amp; video</v>
      </c>
      <c r="R399" s="10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s="10" t="str">
        <f t="shared" si="38"/>
        <v>film &amp; video</v>
      </c>
      <c r="R400" s="10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s="10" t="str">
        <f t="shared" si="38"/>
        <v>film &amp; video</v>
      </c>
      <c r="R401" s="10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s="10" t="str">
        <f t="shared" si="38"/>
        <v>film &amp; video</v>
      </c>
      <c r="R402" s="10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s="10" t="str">
        <f t="shared" si="38"/>
        <v>film &amp; video</v>
      </c>
      <c r="R403" s="10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s="10" t="str">
        <f t="shared" si="38"/>
        <v>film &amp; video</v>
      </c>
      <c r="R404" s="10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s="10" t="str">
        <f t="shared" si="38"/>
        <v>film &amp; video</v>
      </c>
      <c r="R405" s="10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s="10" t="str">
        <f t="shared" si="38"/>
        <v>film &amp; video</v>
      </c>
      <c r="R406" s="10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s="10" t="str">
        <f t="shared" si="38"/>
        <v>film &amp; video</v>
      </c>
      <c r="R407" s="10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s="10" t="str">
        <f t="shared" si="38"/>
        <v>film &amp; video</v>
      </c>
      <c r="R408" s="10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s="10" t="str">
        <f t="shared" si="38"/>
        <v>film &amp; video</v>
      </c>
      <c r="R409" s="10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s="10" t="str">
        <f t="shared" si="38"/>
        <v>film &amp; video</v>
      </c>
      <c r="R410" s="10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s="10" t="str">
        <f t="shared" si="38"/>
        <v>film &amp; video</v>
      </c>
      <c r="R411" s="10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s="10" t="str">
        <f t="shared" si="38"/>
        <v>film &amp; video</v>
      </c>
      <c r="R412" s="10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s="10" t="str">
        <f t="shared" si="38"/>
        <v>film &amp; video</v>
      </c>
      <c r="R413" s="10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s="10" t="str">
        <f t="shared" si="38"/>
        <v>film &amp; video</v>
      </c>
      <c r="R414" s="10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s="10" t="str">
        <f t="shared" si="38"/>
        <v>film &amp; video</v>
      </c>
      <c r="R415" s="10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s="10" t="str">
        <f t="shared" si="38"/>
        <v>film &amp; video</v>
      </c>
      <c r="R416" s="10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s="10" t="str">
        <f t="shared" si="38"/>
        <v>film &amp; video</v>
      </c>
      <c r="R417" s="10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s="10" t="str">
        <f t="shared" si="38"/>
        <v>film &amp; video</v>
      </c>
      <c r="R418" s="10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s="10" t="str">
        <f t="shared" si="38"/>
        <v>film &amp; video</v>
      </c>
      <c r="R419" s="10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s="10" t="str">
        <f t="shared" si="38"/>
        <v>film &amp; video</v>
      </c>
      <c r="R420" s="10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s="10" t="str">
        <f t="shared" si="38"/>
        <v>film &amp; video</v>
      </c>
      <c r="R421" s="10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s="10" t="str">
        <f t="shared" si="38"/>
        <v>film &amp; video</v>
      </c>
      <c r="R422" s="10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s="10" t="str">
        <f t="shared" si="38"/>
        <v>film &amp; video</v>
      </c>
      <c r="R423" s="10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s="10" t="str">
        <f t="shared" si="38"/>
        <v>film &amp; video</v>
      </c>
      <c r="R424" s="10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s="10" t="str">
        <f t="shared" si="38"/>
        <v>film &amp; video</v>
      </c>
      <c r="R425" s="10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s="10" t="str">
        <f t="shared" si="38"/>
        <v>film &amp; video</v>
      </c>
      <c r="R426" s="10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s="10" t="str">
        <f t="shared" si="38"/>
        <v>film &amp; video</v>
      </c>
      <c r="R427" s="10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s="10" t="str">
        <f t="shared" si="38"/>
        <v>film &amp; video</v>
      </c>
      <c r="R428" s="10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s="10" t="str">
        <f t="shared" si="38"/>
        <v>film &amp; video</v>
      </c>
      <c r="R429" s="10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s="10" t="str">
        <f t="shared" si="38"/>
        <v>film &amp; video</v>
      </c>
      <c r="R430" s="10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s="10" t="str">
        <f t="shared" si="38"/>
        <v>film &amp; video</v>
      </c>
      <c r="R431" s="10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s="10" t="str">
        <f t="shared" si="38"/>
        <v>film &amp; video</v>
      </c>
      <c r="R432" s="10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s="10" t="str">
        <f t="shared" si="38"/>
        <v>film &amp; video</v>
      </c>
      <c r="R433" s="10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s="10" t="str">
        <f t="shared" si="38"/>
        <v>film &amp; video</v>
      </c>
      <c r="R434" s="10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s="10" t="str">
        <f t="shared" si="38"/>
        <v>film &amp; video</v>
      </c>
      <c r="R435" s="10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s="10" t="str">
        <f t="shared" si="38"/>
        <v>film &amp; video</v>
      </c>
      <c r="R436" s="10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s="10" t="str">
        <f t="shared" si="38"/>
        <v>film &amp; video</v>
      </c>
      <c r="R437" s="10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s="10" t="str">
        <f t="shared" si="38"/>
        <v>film &amp; video</v>
      </c>
      <c r="R438" s="10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s="10" t="str">
        <f t="shared" si="38"/>
        <v>film &amp; video</v>
      </c>
      <c r="R439" s="10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s="10" t="str">
        <f t="shared" si="38"/>
        <v>film &amp; video</v>
      </c>
      <c r="R440" s="10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s="10" t="str">
        <f t="shared" si="38"/>
        <v>film &amp; video</v>
      </c>
      <c r="R441" s="10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s="10" t="str">
        <f t="shared" si="38"/>
        <v>film &amp; video</v>
      </c>
      <c r="R442" s="10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s="10" t="str">
        <f t="shared" si="38"/>
        <v>film &amp; video</v>
      </c>
      <c r="R443" s="10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s="10" t="str">
        <f t="shared" si="38"/>
        <v>film &amp; video</v>
      </c>
      <c r="R444" s="10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s="10" t="str">
        <f t="shared" si="38"/>
        <v>film &amp; video</v>
      </c>
      <c r="R445" s="10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s="10" t="str">
        <f t="shared" si="38"/>
        <v>film &amp; video</v>
      </c>
      <c r="R446" s="10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s="10" t="str">
        <f t="shared" si="38"/>
        <v>film &amp; video</v>
      </c>
      <c r="R447" s="10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s="10" t="str">
        <f t="shared" si="38"/>
        <v>film &amp; video</v>
      </c>
      <c r="R448" s="10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s="10" t="str">
        <f t="shared" si="38"/>
        <v>film &amp; video</v>
      </c>
      <c r="R449" s="10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s="10" t="str">
        <f t="shared" si="38"/>
        <v>film &amp; video</v>
      </c>
      <c r="R450" s="10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9">
        <f t="shared" ref="P451:P514" si="43">E451/L451</f>
        <v>9</v>
      </c>
      <c r="Q451" s="10" t="str">
        <f t="shared" ref="Q451:Q514" si="44">LEFT(N451,SEARCH("/",N451,1)-1)</f>
        <v>film &amp; video</v>
      </c>
      <c r="R451" s="10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5">
        <f t="shared" si="41"/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s="10" t="str">
        <f t="shared" si="44"/>
        <v>film &amp; video</v>
      </c>
      <c r="R452" s="10" t="str">
        <f t="shared" si="45"/>
        <v>animation</v>
      </c>
      <c r="S452" s="14">
        <f t="shared" si="46"/>
        <v>41654.946759259255</v>
      </c>
      <c r="T452" s="15">
        <f t="shared" ref="T452:T515" si="47">(((I452/60)/60)/24)+DATE(1970,1,1)</f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s="10" t="str">
        <f t="shared" si="44"/>
        <v>film &amp; video</v>
      </c>
      <c r="R453" s="10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s="10" t="str">
        <f t="shared" si="44"/>
        <v>film &amp; video</v>
      </c>
      <c r="R454" s="10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s="10" t="str">
        <f t="shared" si="44"/>
        <v>film &amp; video</v>
      </c>
      <c r="R455" s="10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s="10" t="str">
        <f t="shared" si="44"/>
        <v>film &amp; video</v>
      </c>
      <c r="R456" s="10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s="10" t="str">
        <f t="shared" si="44"/>
        <v>film &amp; video</v>
      </c>
      <c r="R457" s="10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s="10" t="str">
        <f t="shared" si="44"/>
        <v>film &amp; video</v>
      </c>
      <c r="R458" s="10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s="10" t="str">
        <f t="shared" si="44"/>
        <v>film &amp; video</v>
      </c>
      <c r="R459" s="10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s="10" t="str">
        <f t="shared" si="44"/>
        <v>film &amp; video</v>
      </c>
      <c r="R460" s="10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s="10" t="str">
        <f t="shared" si="44"/>
        <v>film &amp; video</v>
      </c>
      <c r="R461" s="10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s="10" t="str">
        <f t="shared" si="44"/>
        <v>film &amp; video</v>
      </c>
      <c r="R462" s="10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s="10" t="str">
        <f t="shared" si="44"/>
        <v>film &amp; video</v>
      </c>
      <c r="R463" s="10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s="10" t="str">
        <f t="shared" si="44"/>
        <v>film &amp; video</v>
      </c>
      <c r="R464" s="10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s="10" t="str">
        <f t="shared" si="44"/>
        <v>film &amp; video</v>
      </c>
      <c r="R465" s="10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s="10" t="str">
        <f t="shared" si="44"/>
        <v>film &amp; video</v>
      </c>
      <c r="R466" s="10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s="10" t="str">
        <f t="shared" si="44"/>
        <v>film &amp; video</v>
      </c>
      <c r="R467" s="10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s="10" t="str">
        <f t="shared" si="44"/>
        <v>film &amp; video</v>
      </c>
      <c r="R468" s="10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s="10" t="str">
        <f t="shared" si="44"/>
        <v>film &amp; video</v>
      </c>
      <c r="R469" s="10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s="10" t="str">
        <f t="shared" si="44"/>
        <v>film &amp; video</v>
      </c>
      <c r="R470" s="10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s="10" t="str">
        <f t="shared" si="44"/>
        <v>film &amp; video</v>
      </c>
      <c r="R471" s="10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s="10" t="str">
        <f t="shared" si="44"/>
        <v>film &amp; video</v>
      </c>
      <c r="R472" s="10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s="10" t="str">
        <f t="shared" si="44"/>
        <v>film &amp; video</v>
      </c>
      <c r="R473" s="10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s="10" t="str">
        <f t="shared" si="44"/>
        <v>film &amp; video</v>
      </c>
      <c r="R474" s="10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s="10" t="str">
        <f t="shared" si="44"/>
        <v>film &amp; video</v>
      </c>
      <c r="R475" s="10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s="10" t="str">
        <f t="shared" si="44"/>
        <v>film &amp; video</v>
      </c>
      <c r="R476" s="10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s="10" t="str">
        <f t="shared" si="44"/>
        <v>film &amp; video</v>
      </c>
      <c r="R477" s="10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s="10" t="str">
        <f t="shared" si="44"/>
        <v>film &amp; video</v>
      </c>
      <c r="R478" s="10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s="10" t="str">
        <f t="shared" si="44"/>
        <v>film &amp; video</v>
      </c>
      <c r="R479" s="10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s="10" t="str">
        <f t="shared" si="44"/>
        <v>film &amp; video</v>
      </c>
      <c r="R480" s="10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s="10" t="str">
        <f t="shared" si="44"/>
        <v>film &amp; video</v>
      </c>
      <c r="R481" s="10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s="10" t="str">
        <f t="shared" si="44"/>
        <v>film &amp; video</v>
      </c>
      <c r="R482" s="10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s="10" t="str">
        <f t="shared" si="44"/>
        <v>film &amp; video</v>
      </c>
      <c r="R483" s="10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s="10" t="str">
        <f t="shared" si="44"/>
        <v>film &amp; video</v>
      </c>
      <c r="R484" s="10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s="10" t="str">
        <f t="shared" si="44"/>
        <v>film &amp; video</v>
      </c>
      <c r="R485" s="10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s="10" t="str">
        <f t="shared" si="44"/>
        <v>film &amp; video</v>
      </c>
      <c r="R486" s="10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s="10" t="str">
        <f t="shared" si="44"/>
        <v>film &amp; video</v>
      </c>
      <c r="R487" s="10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s="10" t="str">
        <f t="shared" si="44"/>
        <v>film &amp; video</v>
      </c>
      <c r="R488" s="10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s="10" t="str">
        <f t="shared" si="44"/>
        <v>film &amp; video</v>
      </c>
      <c r="R489" s="10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s="10" t="str">
        <f t="shared" si="44"/>
        <v>film &amp; video</v>
      </c>
      <c r="R490" s="10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s="10" t="str">
        <f t="shared" si="44"/>
        <v>film &amp; video</v>
      </c>
      <c r="R491" s="10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s="10" t="str">
        <f t="shared" si="44"/>
        <v>film &amp; video</v>
      </c>
      <c r="R492" s="10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s="10" t="str">
        <f t="shared" si="44"/>
        <v>film &amp; video</v>
      </c>
      <c r="R493" s="10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s="10" t="str">
        <f t="shared" si="44"/>
        <v>film &amp; video</v>
      </c>
      <c r="R494" s="10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s="10" t="str">
        <f t="shared" si="44"/>
        <v>film &amp; video</v>
      </c>
      <c r="R495" s="10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s="10" t="str">
        <f t="shared" si="44"/>
        <v>film &amp; video</v>
      </c>
      <c r="R496" s="10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s="10" t="str">
        <f t="shared" si="44"/>
        <v>film &amp; video</v>
      </c>
      <c r="R497" s="10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s="10" t="str">
        <f t="shared" si="44"/>
        <v>film &amp; video</v>
      </c>
      <c r="R498" s="10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s="10" t="str">
        <f t="shared" si="44"/>
        <v>film &amp; video</v>
      </c>
      <c r="R499" s="10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s="10" t="str">
        <f t="shared" si="44"/>
        <v>film &amp; video</v>
      </c>
      <c r="R500" s="10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s="10" t="str">
        <f t="shared" si="44"/>
        <v>film &amp; video</v>
      </c>
      <c r="R501" s="10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s="10" t="str">
        <f t="shared" si="44"/>
        <v>film &amp; video</v>
      </c>
      <c r="R502" s="10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s="10" t="str">
        <f t="shared" si="44"/>
        <v>film &amp; video</v>
      </c>
      <c r="R503" s="10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s="10" t="str">
        <f t="shared" si="44"/>
        <v>film &amp; video</v>
      </c>
      <c r="R504" s="10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s="10" t="str">
        <f t="shared" si="44"/>
        <v>film &amp; video</v>
      </c>
      <c r="R505" s="10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s="10" t="str">
        <f t="shared" si="44"/>
        <v>film &amp; video</v>
      </c>
      <c r="R506" s="10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s="10" t="str">
        <f t="shared" si="44"/>
        <v>film &amp; video</v>
      </c>
      <c r="R507" s="10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s="10" t="str">
        <f t="shared" si="44"/>
        <v>film &amp; video</v>
      </c>
      <c r="R508" s="10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s="10" t="str">
        <f t="shared" si="44"/>
        <v>film &amp; video</v>
      </c>
      <c r="R509" s="10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s="10" t="str">
        <f t="shared" si="44"/>
        <v>film &amp; video</v>
      </c>
      <c r="R510" s="10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s="10" t="str">
        <f t="shared" si="44"/>
        <v>film &amp; video</v>
      </c>
      <c r="R511" s="10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s="10" t="str">
        <f t="shared" si="44"/>
        <v>film &amp; video</v>
      </c>
      <c r="R512" s="10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s="10" t="str">
        <f t="shared" si="44"/>
        <v>film &amp; video</v>
      </c>
      <c r="R513" s="10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s="10" t="str">
        <f t="shared" si="44"/>
        <v>film &amp; video</v>
      </c>
      <c r="R514" s="10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9">
        <f t="shared" ref="P515:P578" si="49">E515/L515</f>
        <v>102.38235294117646</v>
      </c>
      <c r="Q515" s="10" t="str">
        <f t="shared" ref="Q515:Q578" si="50">LEFT(N515,SEARCH("/",N515,1)-1)</f>
        <v>film &amp; video</v>
      </c>
      <c r="R515" s="10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5">
        <f t="shared" si="47"/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s="10" t="str">
        <f t="shared" si="50"/>
        <v>film &amp; video</v>
      </c>
      <c r="R516" s="10" t="str">
        <f t="shared" si="51"/>
        <v>animation</v>
      </c>
      <c r="S516" s="14">
        <f t="shared" si="52"/>
        <v>41830.613969907405</v>
      </c>
      <c r="T516" s="15">
        <f t="shared" ref="T516:T579" si="53">(((I516/60)/60)/24)+DATE(1970,1,1)</f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s="10" t="str">
        <f t="shared" si="50"/>
        <v>film &amp; video</v>
      </c>
      <c r="R517" s="10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s="10" t="str">
        <f t="shared" si="50"/>
        <v>film &amp; video</v>
      </c>
      <c r="R518" s="10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s="10" t="str">
        <f t="shared" si="50"/>
        <v>film &amp; video</v>
      </c>
      <c r="R519" s="10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s="10" t="str">
        <f t="shared" si="50"/>
        <v>film &amp; video</v>
      </c>
      <c r="R520" s="10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s="10" t="str">
        <f t="shared" si="50"/>
        <v>film &amp; video</v>
      </c>
      <c r="R521" s="10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s="10" t="str">
        <f t="shared" si="50"/>
        <v>theater</v>
      </c>
      <c r="R522" s="10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s="10" t="str">
        <f t="shared" si="50"/>
        <v>theater</v>
      </c>
      <c r="R523" s="10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s="10" t="str">
        <f t="shared" si="50"/>
        <v>theater</v>
      </c>
      <c r="R524" s="10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s="10" t="str">
        <f t="shared" si="50"/>
        <v>theater</v>
      </c>
      <c r="R525" s="10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s="10" t="str">
        <f t="shared" si="50"/>
        <v>theater</v>
      </c>
      <c r="R526" s="10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s="10" t="str">
        <f t="shared" si="50"/>
        <v>theater</v>
      </c>
      <c r="R527" s="10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s="10" t="str">
        <f t="shared" si="50"/>
        <v>theater</v>
      </c>
      <c r="R528" s="10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s="10" t="str">
        <f t="shared" si="50"/>
        <v>theater</v>
      </c>
      <c r="R529" s="10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20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s="10" t="str">
        <f t="shared" si="50"/>
        <v>theater</v>
      </c>
      <c r="R530" s="10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s="10" t="str">
        <f t="shared" si="50"/>
        <v>theater</v>
      </c>
      <c r="R531" s="10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s="10" t="str">
        <f t="shared" si="50"/>
        <v>theater</v>
      </c>
      <c r="R532" s="10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s="10" t="str">
        <f t="shared" si="50"/>
        <v>theater</v>
      </c>
      <c r="R533" s="10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s="10" t="str">
        <f t="shared" si="50"/>
        <v>theater</v>
      </c>
      <c r="R534" s="10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s="10" t="str">
        <f t="shared" si="50"/>
        <v>theater</v>
      </c>
      <c r="R535" s="10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s="10" t="str">
        <f t="shared" si="50"/>
        <v>theater</v>
      </c>
      <c r="R536" s="10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s="10" t="str">
        <f t="shared" si="50"/>
        <v>theater</v>
      </c>
      <c r="R537" s="10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s="10" t="str">
        <f t="shared" si="50"/>
        <v>theater</v>
      </c>
      <c r="R538" s="10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s="10" t="str">
        <f t="shared" si="50"/>
        <v>theater</v>
      </c>
      <c r="R539" s="10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s="10" t="str">
        <f t="shared" si="50"/>
        <v>theater</v>
      </c>
      <c r="R540" s="10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s="10" t="str">
        <f t="shared" si="50"/>
        <v>theater</v>
      </c>
      <c r="R541" s="10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s="10" t="str">
        <f t="shared" si="50"/>
        <v>technology</v>
      </c>
      <c r="R542" s="10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s="10" t="str">
        <f t="shared" si="50"/>
        <v>technology</v>
      </c>
      <c r="R543" s="10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s="10" t="str">
        <f t="shared" si="50"/>
        <v>technology</v>
      </c>
      <c r="R544" s="10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s="10" t="str">
        <f t="shared" si="50"/>
        <v>technology</v>
      </c>
      <c r="R545" s="10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s="10" t="str">
        <f t="shared" si="50"/>
        <v>technology</v>
      </c>
      <c r="R546" s="10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s="10" t="str">
        <f t="shared" si="50"/>
        <v>technology</v>
      </c>
      <c r="R547" s="10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s="10" t="str">
        <f t="shared" si="50"/>
        <v>technology</v>
      </c>
      <c r="R548" s="10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s="10" t="str">
        <f t="shared" si="50"/>
        <v>technology</v>
      </c>
      <c r="R549" s="10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s="10" t="str">
        <f t="shared" si="50"/>
        <v>technology</v>
      </c>
      <c r="R550" s="10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s="10" t="str">
        <f t="shared" si="50"/>
        <v>technology</v>
      </c>
      <c r="R551" s="10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s="10" t="str">
        <f t="shared" si="50"/>
        <v>technology</v>
      </c>
      <c r="R552" s="10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s="10" t="str">
        <f t="shared" si="50"/>
        <v>technology</v>
      </c>
      <c r="R553" s="10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s="10" t="str">
        <f t="shared" si="50"/>
        <v>technology</v>
      </c>
      <c r="R554" s="10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s="10" t="str">
        <f t="shared" si="50"/>
        <v>technology</v>
      </c>
      <c r="R555" s="10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s="10" t="str">
        <f t="shared" si="50"/>
        <v>technology</v>
      </c>
      <c r="R556" s="10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s="10" t="str">
        <f t="shared" si="50"/>
        <v>technology</v>
      </c>
      <c r="R557" s="10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s="10" t="str">
        <f t="shared" si="50"/>
        <v>technology</v>
      </c>
      <c r="R558" s="10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s="10" t="str">
        <f t="shared" si="50"/>
        <v>technology</v>
      </c>
      <c r="R559" s="10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s="10" t="str">
        <f t="shared" si="50"/>
        <v>technology</v>
      </c>
      <c r="R560" s="10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s="10" t="str">
        <f t="shared" si="50"/>
        <v>technology</v>
      </c>
      <c r="R561" s="10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s="10" t="str">
        <f t="shared" si="50"/>
        <v>technology</v>
      </c>
      <c r="R562" s="10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s="10" t="str">
        <f t="shared" si="50"/>
        <v>technology</v>
      </c>
      <c r="R563" s="10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s="10" t="str">
        <f t="shared" si="50"/>
        <v>technology</v>
      </c>
      <c r="R564" s="10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s="10" t="str">
        <f t="shared" si="50"/>
        <v>technology</v>
      </c>
      <c r="R565" s="10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s="10" t="str">
        <f t="shared" si="50"/>
        <v>technology</v>
      </c>
      <c r="R566" s="10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s="10" t="str">
        <f t="shared" si="50"/>
        <v>technology</v>
      </c>
      <c r="R567" s="10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s="10" t="str">
        <f t="shared" si="50"/>
        <v>technology</v>
      </c>
      <c r="R568" s="10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s="10" t="str">
        <f t="shared" si="50"/>
        <v>technology</v>
      </c>
      <c r="R569" s="10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s="10" t="str">
        <f t="shared" si="50"/>
        <v>technology</v>
      </c>
      <c r="R570" s="10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s="10" t="str">
        <f t="shared" si="50"/>
        <v>technology</v>
      </c>
      <c r="R571" s="10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s="10" t="str">
        <f t="shared" si="50"/>
        <v>technology</v>
      </c>
      <c r="R572" s="10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s="10" t="str">
        <f t="shared" si="50"/>
        <v>technology</v>
      </c>
      <c r="R573" s="10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s="10" t="str">
        <f t="shared" si="50"/>
        <v>technology</v>
      </c>
      <c r="R574" s="10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s="10" t="str">
        <f t="shared" si="50"/>
        <v>technology</v>
      </c>
      <c r="R575" s="10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s="10" t="str">
        <f t="shared" si="50"/>
        <v>technology</v>
      </c>
      <c r="R576" s="10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s="10" t="str">
        <f t="shared" si="50"/>
        <v>technology</v>
      </c>
      <c r="R577" s="10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s="10" t="str">
        <f t="shared" si="50"/>
        <v>technology</v>
      </c>
      <c r="R578" s="10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9">
        <f t="shared" ref="P579:P642" si="55">E579/L579</f>
        <v>10</v>
      </c>
      <c r="Q579" s="10" t="str">
        <f t="shared" ref="Q579:Q642" si="56">LEFT(N579,SEARCH("/",N579,1)-1)</f>
        <v>technology</v>
      </c>
      <c r="R579" s="10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5">
        <f t="shared" si="53"/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s="10" t="str">
        <f t="shared" si="56"/>
        <v>technology</v>
      </c>
      <c r="R580" s="10" t="str">
        <f t="shared" si="57"/>
        <v>web</v>
      </c>
      <c r="S580" s="14">
        <f t="shared" si="58"/>
        <v>42230.578622685185</v>
      </c>
      <c r="T580" s="15">
        <f t="shared" ref="T580:T643" si="59">(((I580/60)/60)/24)+DATE(1970,1,1)</f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s="10" t="str">
        <f t="shared" si="56"/>
        <v>technology</v>
      </c>
      <c r="R581" s="10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s="10" t="str">
        <f t="shared" si="56"/>
        <v>technology</v>
      </c>
      <c r="R582" s="10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s="10" t="str">
        <f t="shared" si="56"/>
        <v>technology</v>
      </c>
      <c r="R583" s="10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s="10" t="str">
        <f t="shared" si="56"/>
        <v>technology</v>
      </c>
      <c r="R584" s="10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s="10" t="str">
        <f t="shared" si="56"/>
        <v>technology</v>
      </c>
      <c r="R585" s="10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s="10" t="str">
        <f t="shared" si="56"/>
        <v>technology</v>
      </c>
      <c r="R586" s="10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s="10" t="str">
        <f t="shared" si="56"/>
        <v>technology</v>
      </c>
      <c r="R587" s="10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s="10" t="str">
        <f t="shared" si="56"/>
        <v>technology</v>
      </c>
      <c r="R588" s="10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s="10" t="str">
        <f t="shared" si="56"/>
        <v>technology</v>
      </c>
      <c r="R589" s="10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s="10" t="str">
        <f t="shared" si="56"/>
        <v>technology</v>
      </c>
      <c r="R590" s="10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s="10" t="str">
        <f t="shared" si="56"/>
        <v>technology</v>
      </c>
      <c r="R591" s="10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s="10" t="str">
        <f t="shared" si="56"/>
        <v>technology</v>
      </c>
      <c r="R592" s="10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s="10" t="str">
        <f t="shared" si="56"/>
        <v>technology</v>
      </c>
      <c r="R593" s="10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s="10" t="str">
        <f t="shared" si="56"/>
        <v>technology</v>
      </c>
      <c r="R594" s="10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s="10" t="str">
        <f t="shared" si="56"/>
        <v>technology</v>
      </c>
      <c r="R595" s="10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s="10" t="str">
        <f t="shared" si="56"/>
        <v>technology</v>
      </c>
      <c r="R596" s="10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s="10" t="str">
        <f t="shared" si="56"/>
        <v>technology</v>
      </c>
      <c r="R597" s="10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s="10" t="str">
        <f t="shared" si="56"/>
        <v>technology</v>
      </c>
      <c r="R598" s="10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s="10" t="str">
        <f t="shared" si="56"/>
        <v>technology</v>
      </c>
      <c r="R599" s="10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s="10" t="str">
        <f t="shared" si="56"/>
        <v>technology</v>
      </c>
      <c r="R600" s="10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s="10" t="str">
        <f t="shared" si="56"/>
        <v>technology</v>
      </c>
      <c r="R601" s="10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s="10" t="str">
        <f t="shared" si="56"/>
        <v>technology</v>
      </c>
      <c r="R602" s="10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s="10" t="str">
        <f t="shared" si="56"/>
        <v>technology</v>
      </c>
      <c r="R603" s="10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s="10" t="str">
        <f t="shared" si="56"/>
        <v>technology</v>
      </c>
      <c r="R604" s="10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s="10" t="str">
        <f t="shared" si="56"/>
        <v>technology</v>
      </c>
      <c r="R605" s="10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s="10" t="str">
        <f t="shared" si="56"/>
        <v>technology</v>
      </c>
      <c r="R606" s="10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s="10" t="str">
        <f t="shared" si="56"/>
        <v>technology</v>
      </c>
      <c r="R607" s="10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s="10" t="str">
        <f t="shared" si="56"/>
        <v>technology</v>
      </c>
      <c r="R608" s="10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s="10" t="str">
        <f t="shared" si="56"/>
        <v>technology</v>
      </c>
      <c r="R609" s="10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s="10" t="str">
        <f t="shared" si="56"/>
        <v>technology</v>
      </c>
      <c r="R610" s="10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s="10" t="str">
        <f t="shared" si="56"/>
        <v>technology</v>
      </c>
      <c r="R611" s="10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s="10" t="str">
        <f t="shared" si="56"/>
        <v>technology</v>
      </c>
      <c r="R612" s="10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s="10" t="str">
        <f t="shared" si="56"/>
        <v>technology</v>
      </c>
      <c r="R613" s="10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s="10" t="str">
        <f t="shared" si="56"/>
        <v>technology</v>
      </c>
      <c r="R614" s="10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s="10" t="str">
        <f t="shared" si="56"/>
        <v>technology</v>
      </c>
      <c r="R615" s="10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s="10" t="str">
        <f t="shared" si="56"/>
        <v>technology</v>
      </c>
      <c r="R616" s="10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s="10" t="str">
        <f t="shared" si="56"/>
        <v>technology</v>
      </c>
      <c r="R617" s="10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s="10" t="str">
        <f t="shared" si="56"/>
        <v>technology</v>
      </c>
      <c r="R618" s="10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s="10" t="str">
        <f t="shared" si="56"/>
        <v>technology</v>
      </c>
      <c r="R619" s="10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s="10" t="str">
        <f t="shared" si="56"/>
        <v>technology</v>
      </c>
      <c r="R620" s="10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s="10" t="str">
        <f t="shared" si="56"/>
        <v>technology</v>
      </c>
      <c r="R621" s="10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s="10" t="str">
        <f t="shared" si="56"/>
        <v>technology</v>
      </c>
      <c r="R622" s="10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s="10" t="str">
        <f t="shared" si="56"/>
        <v>technology</v>
      </c>
      <c r="R623" s="10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s="10" t="str">
        <f t="shared" si="56"/>
        <v>technology</v>
      </c>
      <c r="R624" s="10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s="10" t="str">
        <f t="shared" si="56"/>
        <v>technology</v>
      </c>
      <c r="R625" s="10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s="10" t="str">
        <f t="shared" si="56"/>
        <v>technology</v>
      </c>
      <c r="R626" s="10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s="10" t="str">
        <f t="shared" si="56"/>
        <v>technology</v>
      </c>
      <c r="R627" s="10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s="10" t="str">
        <f t="shared" si="56"/>
        <v>technology</v>
      </c>
      <c r="R628" s="10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s="10" t="str">
        <f t="shared" si="56"/>
        <v>technology</v>
      </c>
      <c r="R629" s="10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s="10" t="str">
        <f t="shared" si="56"/>
        <v>technology</v>
      </c>
      <c r="R630" s="10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s="10" t="str">
        <f t="shared" si="56"/>
        <v>technology</v>
      </c>
      <c r="R631" s="10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s="10" t="str">
        <f t="shared" si="56"/>
        <v>technology</v>
      </c>
      <c r="R632" s="10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s="10" t="str">
        <f t="shared" si="56"/>
        <v>technology</v>
      </c>
      <c r="R633" s="10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s="10" t="str">
        <f t="shared" si="56"/>
        <v>technology</v>
      </c>
      <c r="R634" s="10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s="10" t="str">
        <f t="shared" si="56"/>
        <v>technology</v>
      </c>
      <c r="R635" s="10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s="10" t="str">
        <f t="shared" si="56"/>
        <v>technology</v>
      </c>
      <c r="R636" s="10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s="10" t="str">
        <f t="shared" si="56"/>
        <v>technology</v>
      </c>
      <c r="R637" s="10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s="10" t="str">
        <f t="shared" si="56"/>
        <v>technology</v>
      </c>
      <c r="R638" s="10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s="10" t="str">
        <f t="shared" si="56"/>
        <v>technology</v>
      </c>
      <c r="R639" s="10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s="10" t="str">
        <f t="shared" si="56"/>
        <v>technology</v>
      </c>
      <c r="R640" s="10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s="10" t="str">
        <f t="shared" si="56"/>
        <v>technology</v>
      </c>
      <c r="R641" s="10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s="10" t="str">
        <f t="shared" si="56"/>
        <v>technology</v>
      </c>
      <c r="R642" s="10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9">
        <f t="shared" ref="P643:P706" si="61">E643/L643</f>
        <v>151.31746031746033</v>
      </c>
      <c r="Q643" s="10" t="str">
        <f t="shared" ref="Q643:Q706" si="62">LEFT(N643,SEARCH("/",N643,1)-1)</f>
        <v>technology</v>
      </c>
      <c r="R643" s="10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5">
        <f t="shared" si="59"/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s="10" t="str">
        <f t="shared" si="62"/>
        <v>technology</v>
      </c>
      <c r="R644" s="10" t="str">
        <f t="shared" si="63"/>
        <v>wearables</v>
      </c>
      <c r="S644" s="14">
        <f t="shared" si="64"/>
        <v>42199.651319444441</v>
      </c>
      <c r="T644" s="15">
        <f t="shared" ref="T644:T707" si="65">(((I644/60)/60)/24)+DATE(1970,1,1)</f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s="10" t="str">
        <f t="shared" si="62"/>
        <v>technology</v>
      </c>
      <c r="R645" s="10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s="10" t="str">
        <f t="shared" si="62"/>
        <v>technology</v>
      </c>
      <c r="R646" s="10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s="10" t="str">
        <f t="shared" si="62"/>
        <v>technology</v>
      </c>
      <c r="R647" s="10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s="10" t="str">
        <f t="shared" si="62"/>
        <v>technology</v>
      </c>
      <c r="R648" s="10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s="10" t="str">
        <f t="shared" si="62"/>
        <v>technology</v>
      </c>
      <c r="R649" s="10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s="10" t="str">
        <f t="shared" si="62"/>
        <v>technology</v>
      </c>
      <c r="R650" s="10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s="10" t="str">
        <f t="shared" si="62"/>
        <v>technology</v>
      </c>
      <c r="R651" s="10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s="10" t="str">
        <f t="shared" si="62"/>
        <v>technology</v>
      </c>
      <c r="R652" s="10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s="10" t="str">
        <f t="shared" si="62"/>
        <v>technology</v>
      </c>
      <c r="R653" s="10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s="10" t="str">
        <f t="shared" si="62"/>
        <v>technology</v>
      </c>
      <c r="R654" s="10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s="10" t="str">
        <f t="shared" si="62"/>
        <v>technology</v>
      </c>
      <c r="R655" s="10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s="10" t="str">
        <f t="shared" si="62"/>
        <v>technology</v>
      </c>
      <c r="R656" s="10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s="10" t="str">
        <f t="shared" si="62"/>
        <v>technology</v>
      </c>
      <c r="R657" s="10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s="10" t="str">
        <f t="shared" si="62"/>
        <v>technology</v>
      </c>
      <c r="R658" s="10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s="10" t="str">
        <f t="shared" si="62"/>
        <v>technology</v>
      </c>
      <c r="R659" s="10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s="10" t="str">
        <f t="shared" si="62"/>
        <v>technology</v>
      </c>
      <c r="R660" s="10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s="10" t="str">
        <f t="shared" si="62"/>
        <v>technology</v>
      </c>
      <c r="R661" s="10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s="10" t="str">
        <f t="shared" si="62"/>
        <v>technology</v>
      </c>
      <c r="R662" s="10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s="10" t="str">
        <f t="shared" si="62"/>
        <v>technology</v>
      </c>
      <c r="R663" s="10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s="10" t="str">
        <f t="shared" si="62"/>
        <v>technology</v>
      </c>
      <c r="R664" s="10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s="10" t="str">
        <f t="shared" si="62"/>
        <v>technology</v>
      </c>
      <c r="R665" s="10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s="10" t="str">
        <f t="shared" si="62"/>
        <v>technology</v>
      </c>
      <c r="R666" s="10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s="10" t="str">
        <f t="shared" si="62"/>
        <v>technology</v>
      </c>
      <c r="R667" s="10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s="10" t="str">
        <f t="shared" si="62"/>
        <v>technology</v>
      </c>
      <c r="R668" s="10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s="10" t="str">
        <f t="shared" si="62"/>
        <v>technology</v>
      </c>
      <c r="R669" s="10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s="10" t="str">
        <f t="shared" si="62"/>
        <v>technology</v>
      </c>
      <c r="R670" s="10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s="10" t="str">
        <f t="shared" si="62"/>
        <v>technology</v>
      </c>
      <c r="R671" s="10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s="10" t="str">
        <f t="shared" si="62"/>
        <v>technology</v>
      </c>
      <c r="R672" s="10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s="10" t="str">
        <f t="shared" si="62"/>
        <v>technology</v>
      </c>
      <c r="R673" s="10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s="10" t="str">
        <f t="shared" si="62"/>
        <v>technology</v>
      </c>
      <c r="R674" s="10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s="10" t="str">
        <f t="shared" si="62"/>
        <v>technology</v>
      </c>
      <c r="R675" s="10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s="10" t="str">
        <f t="shared" si="62"/>
        <v>technology</v>
      </c>
      <c r="R676" s="10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s="10" t="str">
        <f t="shared" si="62"/>
        <v>technology</v>
      </c>
      <c r="R677" s="10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s="10" t="str">
        <f t="shared" si="62"/>
        <v>technology</v>
      </c>
      <c r="R678" s="10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s="10" t="str">
        <f t="shared" si="62"/>
        <v>technology</v>
      </c>
      <c r="R679" s="10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s="10" t="str">
        <f t="shared" si="62"/>
        <v>technology</v>
      </c>
      <c r="R680" s="10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s="10" t="str">
        <f t="shared" si="62"/>
        <v>technology</v>
      </c>
      <c r="R681" s="10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s="10" t="str">
        <f t="shared" si="62"/>
        <v>technology</v>
      </c>
      <c r="R682" s="10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s="10" t="str">
        <f t="shared" si="62"/>
        <v>technology</v>
      </c>
      <c r="R683" s="10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s="10" t="str">
        <f t="shared" si="62"/>
        <v>technology</v>
      </c>
      <c r="R684" s="10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s="10" t="str">
        <f t="shared" si="62"/>
        <v>technology</v>
      </c>
      <c r="R685" s="10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s="10" t="str">
        <f t="shared" si="62"/>
        <v>technology</v>
      </c>
      <c r="R686" s="10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s="10" t="str">
        <f t="shared" si="62"/>
        <v>technology</v>
      </c>
      <c r="R687" s="10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s="10" t="str">
        <f t="shared" si="62"/>
        <v>technology</v>
      </c>
      <c r="R688" s="10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s="10" t="str">
        <f t="shared" si="62"/>
        <v>technology</v>
      </c>
      <c r="R689" s="10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s="10" t="str">
        <f t="shared" si="62"/>
        <v>technology</v>
      </c>
      <c r="R690" s="10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s="10" t="str">
        <f t="shared" si="62"/>
        <v>technology</v>
      </c>
      <c r="R691" s="10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s="10" t="str">
        <f t="shared" si="62"/>
        <v>technology</v>
      </c>
      <c r="R692" s="10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s="10" t="str">
        <f t="shared" si="62"/>
        <v>technology</v>
      </c>
      <c r="R693" s="10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s="10" t="str">
        <f t="shared" si="62"/>
        <v>technology</v>
      </c>
      <c r="R694" s="10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s="10" t="str">
        <f t="shared" si="62"/>
        <v>technology</v>
      </c>
      <c r="R695" s="10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s="10" t="str">
        <f t="shared" si="62"/>
        <v>technology</v>
      </c>
      <c r="R696" s="10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s="10" t="str">
        <f t="shared" si="62"/>
        <v>technology</v>
      </c>
      <c r="R697" s="10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s="10" t="str">
        <f t="shared" si="62"/>
        <v>technology</v>
      </c>
      <c r="R698" s="10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s="10" t="str">
        <f t="shared" si="62"/>
        <v>technology</v>
      </c>
      <c r="R699" s="10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s="10" t="str">
        <f t="shared" si="62"/>
        <v>technology</v>
      </c>
      <c r="R700" s="10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s="10" t="str">
        <f t="shared" si="62"/>
        <v>technology</v>
      </c>
      <c r="R701" s="10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s="10" t="str">
        <f t="shared" si="62"/>
        <v>technology</v>
      </c>
      <c r="R702" s="10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s="10" t="str">
        <f t="shared" si="62"/>
        <v>technology</v>
      </c>
      <c r="R703" s="10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s="10" t="str">
        <f t="shared" si="62"/>
        <v>technology</v>
      </c>
      <c r="R704" s="10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s="10" t="str">
        <f t="shared" si="62"/>
        <v>technology</v>
      </c>
      <c r="R705" s="10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s="10" t="str">
        <f t="shared" si="62"/>
        <v>technology</v>
      </c>
      <c r="R706" s="10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9">
        <f t="shared" ref="P707:P770" si="67">E707/L707</f>
        <v>195.4</v>
      </c>
      <c r="Q707" s="10" t="str">
        <f t="shared" ref="Q707:Q770" si="68">LEFT(N707,SEARCH("/",N707,1)-1)</f>
        <v>technology</v>
      </c>
      <c r="R707" s="10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5">
        <f t="shared" si="65"/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s="10" t="str">
        <f t="shared" si="68"/>
        <v>technology</v>
      </c>
      <c r="R708" s="10" t="str">
        <f t="shared" si="69"/>
        <v>wearables</v>
      </c>
      <c r="S708" s="14">
        <f t="shared" si="70"/>
        <v>42676.995173611111</v>
      </c>
      <c r="T708" s="15">
        <f t="shared" ref="T708:T771" si="71">(((I708/60)/60)/24)+DATE(1970,1,1)</f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s="10" t="str">
        <f t="shared" si="68"/>
        <v>technology</v>
      </c>
      <c r="R709" s="10" t="str">
        <f t="shared" si="69"/>
        <v>wearables</v>
      </c>
      <c r="S709" s="14">
        <f t="shared" si="70"/>
        <v>42696.663506944446</v>
      </c>
      <c r="T709" s="15">
        <f t="shared" si="71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s="10" t="str">
        <f t="shared" si="68"/>
        <v>technology</v>
      </c>
      <c r="R710" s="10" t="str">
        <f t="shared" si="69"/>
        <v>wearables</v>
      </c>
      <c r="S710" s="14">
        <f t="shared" si="70"/>
        <v>41835.581018518518</v>
      </c>
      <c r="T710" s="15">
        <f t="shared" si="71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s="10" t="str">
        <f t="shared" si="68"/>
        <v>technology</v>
      </c>
      <c r="R711" s="10" t="str">
        <f t="shared" si="69"/>
        <v>wearables</v>
      </c>
      <c r="S711" s="14">
        <f t="shared" si="70"/>
        <v>41948.041192129633</v>
      </c>
      <c r="T711" s="15">
        <f t="shared" si="71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s="10" t="str">
        <f t="shared" si="68"/>
        <v>technology</v>
      </c>
      <c r="R712" s="10" t="str">
        <f t="shared" si="69"/>
        <v>wearables</v>
      </c>
      <c r="S712" s="14">
        <f t="shared" si="70"/>
        <v>41837.984976851854</v>
      </c>
      <c r="T712" s="15">
        <f t="shared" si="71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s="10" t="str">
        <f t="shared" si="68"/>
        <v>technology</v>
      </c>
      <c r="R713" s="10" t="str">
        <f t="shared" si="69"/>
        <v>wearables</v>
      </c>
      <c r="S713" s="14">
        <f t="shared" si="70"/>
        <v>42678.459120370375</v>
      </c>
      <c r="T713" s="15">
        <f t="shared" si="71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s="10" t="str">
        <f t="shared" si="68"/>
        <v>technology</v>
      </c>
      <c r="R714" s="10" t="str">
        <f t="shared" si="69"/>
        <v>wearables</v>
      </c>
      <c r="S714" s="14">
        <f t="shared" si="70"/>
        <v>42384.680925925932</v>
      </c>
      <c r="T714" s="15">
        <f t="shared" si="71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s="10" t="str">
        <f t="shared" si="68"/>
        <v>technology</v>
      </c>
      <c r="R715" s="10" t="str">
        <f t="shared" si="69"/>
        <v>wearables</v>
      </c>
      <c r="S715" s="14">
        <f t="shared" si="70"/>
        <v>42496.529305555552</v>
      </c>
      <c r="T715" s="15">
        <f t="shared" si="71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s="10" t="str">
        <f t="shared" si="68"/>
        <v>technology</v>
      </c>
      <c r="R716" s="10" t="str">
        <f t="shared" si="69"/>
        <v>wearables</v>
      </c>
      <c r="S716" s="14">
        <f t="shared" si="70"/>
        <v>42734.787986111114</v>
      </c>
      <c r="T716" s="15">
        <f t="shared" si="71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s="10" t="str">
        <f t="shared" si="68"/>
        <v>technology</v>
      </c>
      <c r="R717" s="10" t="str">
        <f t="shared" si="69"/>
        <v>wearables</v>
      </c>
      <c r="S717" s="14">
        <f t="shared" si="70"/>
        <v>42273.090740740736</v>
      </c>
      <c r="T717" s="15">
        <f t="shared" si="71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s="10" t="str">
        <f t="shared" si="68"/>
        <v>technology</v>
      </c>
      <c r="R718" s="10" t="str">
        <f t="shared" si="69"/>
        <v>wearables</v>
      </c>
      <c r="S718" s="14">
        <f t="shared" si="70"/>
        <v>41940.658645833333</v>
      </c>
      <c r="T718" s="15">
        <f t="shared" si="71"/>
        <v>41974</v>
      </c>
    </row>
    <row r="719" spans="1:20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s="10" t="str">
        <f t="shared" si="68"/>
        <v>technology</v>
      </c>
      <c r="R719" s="10" t="str">
        <f t="shared" si="69"/>
        <v>wearables</v>
      </c>
      <c r="S719" s="14">
        <f t="shared" si="70"/>
        <v>41857.854189814818</v>
      </c>
      <c r="T719" s="15">
        <f t="shared" si="71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s="10" t="str">
        <f t="shared" si="68"/>
        <v>technology</v>
      </c>
      <c r="R720" s="10" t="str">
        <f t="shared" si="69"/>
        <v>wearables</v>
      </c>
      <c r="S720" s="14">
        <f t="shared" si="70"/>
        <v>42752.845451388886</v>
      </c>
      <c r="T720" s="15">
        <f t="shared" si="71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s="10" t="str">
        <f t="shared" si="68"/>
        <v>technology</v>
      </c>
      <c r="R721" s="10" t="str">
        <f t="shared" si="69"/>
        <v>wearables</v>
      </c>
      <c r="S721" s="14">
        <f t="shared" si="70"/>
        <v>42409.040231481486</v>
      </c>
      <c r="T721" s="15">
        <f t="shared" si="71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s="10" t="str">
        <f t="shared" si="68"/>
        <v>publishing</v>
      </c>
      <c r="R722" s="10" t="str">
        <f t="shared" si="69"/>
        <v>nonfiction</v>
      </c>
      <c r="S722" s="14">
        <f t="shared" si="70"/>
        <v>40909.649201388893</v>
      </c>
      <c r="T722" s="15">
        <f t="shared" si="71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s="10" t="str">
        <f t="shared" si="68"/>
        <v>publishing</v>
      </c>
      <c r="R723" s="10" t="str">
        <f t="shared" si="69"/>
        <v>nonfiction</v>
      </c>
      <c r="S723" s="14">
        <f t="shared" si="70"/>
        <v>41807.571840277778</v>
      </c>
      <c r="T723" s="15">
        <f t="shared" si="71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s="10" t="str">
        <f t="shared" si="68"/>
        <v>publishing</v>
      </c>
      <c r="R724" s="10" t="str">
        <f t="shared" si="69"/>
        <v>nonfiction</v>
      </c>
      <c r="S724" s="14">
        <f t="shared" si="70"/>
        <v>40977.805300925924</v>
      </c>
      <c r="T724" s="15">
        <f t="shared" si="71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s="10" t="str">
        <f t="shared" si="68"/>
        <v>publishing</v>
      </c>
      <c r="R725" s="10" t="str">
        <f t="shared" si="69"/>
        <v>nonfiction</v>
      </c>
      <c r="S725" s="14">
        <f t="shared" si="70"/>
        <v>42184.816539351858</v>
      </c>
      <c r="T725" s="15">
        <f t="shared" si="71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s="10" t="str">
        <f t="shared" si="68"/>
        <v>publishing</v>
      </c>
      <c r="R726" s="10" t="str">
        <f t="shared" si="69"/>
        <v>nonfiction</v>
      </c>
      <c r="S726" s="14">
        <f t="shared" si="70"/>
        <v>40694.638460648144</v>
      </c>
      <c r="T726" s="15">
        <f t="shared" si="71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s="10" t="str">
        <f t="shared" si="68"/>
        <v>publishing</v>
      </c>
      <c r="R727" s="10" t="str">
        <f t="shared" si="69"/>
        <v>nonfiction</v>
      </c>
      <c r="S727" s="14">
        <f t="shared" si="70"/>
        <v>42321.626296296294</v>
      </c>
      <c r="T727" s="15">
        <f t="shared" si="71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s="10" t="str">
        <f t="shared" si="68"/>
        <v>publishing</v>
      </c>
      <c r="R728" s="10" t="str">
        <f t="shared" si="69"/>
        <v>nonfiction</v>
      </c>
      <c r="S728" s="14">
        <f t="shared" si="70"/>
        <v>41346.042673611111</v>
      </c>
      <c r="T728" s="15">
        <f t="shared" si="71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s="10" t="str">
        <f t="shared" si="68"/>
        <v>publishing</v>
      </c>
      <c r="R729" s="10" t="str">
        <f t="shared" si="69"/>
        <v>nonfiction</v>
      </c>
      <c r="S729" s="14">
        <f t="shared" si="70"/>
        <v>41247.020243055551</v>
      </c>
      <c r="T729" s="15">
        <f t="shared" si="71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s="10" t="str">
        <f t="shared" si="68"/>
        <v>publishing</v>
      </c>
      <c r="R730" s="10" t="str">
        <f t="shared" si="69"/>
        <v>nonfiction</v>
      </c>
      <c r="S730" s="14">
        <f t="shared" si="70"/>
        <v>40731.837465277778</v>
      </c>
      <c r="T730" s="15">
        <f t="shared" si="71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s="10" t="str">
        <f t="shared" si="68"/>
        <v>publishing</v>
      </c>
      <c r="R731" s="10" t="str">
        <f t="shared" si="69"/>
        <v>nonfiction</v>
      </c>
      <c r="S731" s="14">
        <f t="shared" si="70"/>
        <v>41111.185891203706</v>
      </c>
      <c r="T731" s="15">
        <f t="shared" si="71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s="10" t="str">
        <f t="shared" si="68"/>
        <v>publishing</v>
      </c>
      <c r="R732" s="10" t="str">
        <f t="shared" si="69"/>
        <v>nonfiction</v>
      </c>
      <c r="S732" s="14">
        <f t="shared" si="70"/>
        <v>40854.745266203703</v>
      </c>
      <c r="T732" s="15">
        <f t="shared" si="71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s="10" t="str">
        <f t="shared" si="68"/>
        <v>publishing</v>
      </c>
      <c r="R733" s="10" t="str">
        <f t="shared" si="69"/>
        <v>nonfiction</v>
      </c>
      <c r="S733" s="14">
        <f t="shared" si="70"/>
        <v>40879.795682870368</v>
      </c>
      <c r="T733" s="15">
        <f t="shared" si="71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s="10" t="str">
        <f t="shared" si="68"/>
        <v>publishing</v>
      </c>
      <c r="R734" s="10" t="str">
        <f t="shared" si="69"/>
        <v>nonfiction</v>
      </c>
      <c r="S734" s="14">
        <f t="shared" si="70"/>
        <v>41486.424317129626</v>
      </c>
      <c r="T734" s="15">
        <f t="shared" si="71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s="10" t="str">
        <f t="shared" si="68"/>
        <v>publishing</v>
      </c>
      <c r="R735" s="10" t="str">
        <f t="shared" si="69"/>
        <v>nonfiction</v>
      </c>
      <c r="S735" s="14">
        <f t="shared" si="70"/>
        <v>41598.420046296298</v>
      </c>
      <c r="T735" s="15">
        <f t="shared" si="71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s="10" t="str">
        <f t="shared" si="68"/>
        <v>publishing</v>
      </c>
      <c r="R736" s="10" t="str">
        <f t="shared" si="69"/>
        <v>nonfiction</v>
      </c>
      <c r="S736" s="14">
        <f t="shared" si="70"/>
        <v>42102.164583333331</v>
      </c>
      <c r="T736" s="15">
        <f t="shared" si="71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s="10" t="str">
        <f t="shared" si="68"/>
        <v>publishing</v>
      </c>
      <c r="R737" s="10" t="str">
        <f t="shared" si="69"/>
        <v>nonfiction</v>
      </c>
      <c r="S737" s="14">
        <f t="shared" si="70"/>
        <v>41946.029467592591</v>
      </c>
      <c r="T737" s="15">
        <f t="shared" si="71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s="10" t="str">
        <f t="shared" si="68"/>
        <v>publishing</v>
      </c>
      <c r="R738" s="10" t="str">
        <f t="shared" si="69"/>
        <v>nonfiction</v>
      </c>
      <c r="S738" s="14">
        <f t="shared" si="70"/>
        <v>41579.734259259261</v>
      </c>
      <c r="T738" s="15">
        <f t="shared" si="71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s="10" t="str">
        <f t="shared" si="68"/>
        <v>publishing</v>
      </c>
      <c r="R739" s="10" t="str">
        <f t="shared" si="69"/>
        <v>nonfiction</v>
      </c>
      <c r="S739" s="14">
        <f t="shared" si="70"/>
        <v>41667.275312500002</v>
      </c>
      <c r="T739" s="15">
        <f t="shared" si="71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s="10" t="str">
        <f t="shared" si="68"/>
        <v>publishing</v>
      </c>
      <c r="R740" s="10" t="str">
        <f t="shared" si="69"/>
        <v>nonfiction</v>
      </c>
      <c r="S740" s="14">
        <f t="shared" si="70"/>
        <v>41943.604097222218</v>
      </c>
      <c r="T740" s="15">
        <f t="shared" si="71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s="10" t="str">
        <f t="shared" si="68"/>
        <v>publishing</v>
      </c>
      <c r="R741" s="10" t="str">
        <f t="shared" si="69"/>
        <v>nonfiction</v>
      </c>
      <c r="S741" s="14">
        <f t="shared" si="70"/>
        <v>41829.502650462964</v>
      </c>
      <c r="T741" s="15">
        <f t="shared" si="71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s="10" t="str">
        <f t="shared" si="68"/>
        <v>publishing</v>
      </c>
      <c r="R742" s="10" t="str">
        <f t="shared" si="69"/>
        <v>nonfiction</v>
      </c>
      <c r="S742" s="14">
        <f t="shared" si="70"/>
        <v>42162.146782407406</v>
      </c>
      <c r="T742" s="15">
        <f t="shared" si="71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s="10" t="str">
        <f t="shared" si="68"/>
        <v>publishing</v>
      </c>
      <c r="R743" s="10" t="str">
        <f t="shared" si="69"/>
        <v>nonfiction</v>
      </c>
      <c r="S743" s="14">
        <f t="shared" si="70"/>
        <v>41401.648217592592</v>
      </c>
      <c r="T743" s="15">
        <f t="shared" si="71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s="10" t="str">
        <f t="shared" si="68"/>
        <v>publishing</v>
      </c>
      <c r="R744" s="10" t="str">
        <f t="shared" si="69"/>
        <v>nonfiction</v>
      </c>
      <c r="S744" s="14">
        <f t="shared" si="70"/>
        <v>41689.917962962965</v>
      </c>
      <c r="T744" s="15">
        <f t="shared" si="71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s="10" t="str">
        <f t="shared" si="68"/>
        <v>publishing</v>
      </c>
      <c r="R745" s="10" t="str">
        <f t="shared" si="69"/>
        <v>nonfiction</v>
      </c>
      <c r="S745" s="14">
        <f t="shared" si="70"/>
        <v>40990.709317129629</v>
      </c>
      <c r="T745" s="15">
        <f t="shared" si="71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s="10" t="str">
        <f t="shared" si="68"/>
        <v>publishing</v>
      </c>
      <c r="R746" s="10" t="str">
        <f t="shared" si="69"/>
        <v>nonfiction</v>
      </c>
      <c r="S746" s="14">
        <f t="shared" si="70"/>
        <v>41226.95721064815</v>
      </c>
      <c r="T746" s="15">
        <f t="shared" si="71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s="10" t="str">
        <f t="shared" si="68"/>
        <v>publishing</v>
      </c>
      <c r="R747" s="10" t="str">
        <f t="shared" si="69"/>
        <v>nonfiction</v>
      </c>
      <c r="S747" s="14">
        <f t="shared" si="70"/>
        <v>41367.572280092594</v>
      </c>
      <c r="T747" s="15">
        <f t="shared" si="71"/>
        <v>41397.572280092594</v>
      </c>
    </row>
    <row r="748" spans="1:20" ht="20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s="10" t="str">
        <f t="shared" si="68"/>
        <v>publishing</v>
      </c>
      <c r="R748" s="10" t="str">
        <f t="shared" si="69"/>
        <v>nonfiction</v>
      </c>
      <c r="S748" s="14">
        <f t="shared" si="70"/>
        <v>41157.042928240742</v>
      </c>
      <c r="T748" s="15">
        <f t="shared" si="71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s="10" t="str">
        <f t="shared" si="68"/>
        <v>publishing</v>
      </c>
      <c r="R749" s="10" t="str">
        <f t="shared" si="69"/>
        <v>nonfiction</v>
      </c>
      <c r="S749" s="14">
        <f t="shared" si="70"/>
        <v>41988.548831018517</v>
      </c>
      <c r="T749" s="15">
        <f t="shared" si="71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s="10" t="str">
        <f t="shared" si="68"/>
        <v>publishing</v>
      </c>
      <c r="R750" s="10" t="str">
        <f t="shared" si="69"/>
        <v>nonfiction</v>
      </c>
      <c r="S750" s="14">
        <f t="shared" si="70"/>
        <v>41831.846828703703</v>
      </c>
      <c r="T750" s="15">
        <f t="shared" si="71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s="10" t="str">
        <f t="shared" si="68"/>
        <v>publishing</v>
      </c>
      <c r="R751" s="10" t="str">
        <f t="shared" si="69"/>
        <v>nonfiction</v>
      </c>
      <c r="S751" s="14">
        <f t="shared" si="70"/>
        <v>42733.94131944445</v>
      </c>
      <c r="T751" s="15">
        <f t="shared" si="71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s="10" t="str">
        <f t="shared" si="68"/>
        <v>publishing</v>
      </c>
      <c r="R752" s="10" t="str">
        <f t="shared" si="69"/>
        <v>nonfiction</v>
      </c>
      <c r="S752" s="14">
        <f t="shared" si="70"/>
        <v>41299.878148148149</v>
      </c>
      <c r="T752" s="15">
        <f t="shared" si="71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s="10" t="str">
        <f t="shared" si="68"/>
        <v>publishing</v>
      </c>
      <c r="R753" s="10" t="str">
        <f t="shared" si="69"/>
        <v>nonfiction</v>
      </c>
      <c r="S753" s="14">
        <f t="shared" si="70"/>
        <v>40713.630497685182</v>
      </c>
      <c r="T753" s="15">
        <f t="shared" si="71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s="10" t="str">
        <f t="shared" si="68"/>
        <v>publishing</v>
      </c>
      <c r="R754" s="10" t="str">
        <f t="shared" si="69"/>
        <v>nonfiction</v>
      </c>
      <c r="S754" s="14">
        <f t="shared" si="70"/>
        <v>42639.421493055561</v>
      </c>
      <c r="T754" s="15">
        <f t="shared" si="71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s="10" t="str">
        <f t="shared" si="68"/>
        <v>publishing</v>
      </c>
      <c r="R755" s="10" t="str">
        <f t="shared" si="69"/>
        <v>nonfiction</v>
      </c>
      <c r="S755" s="14">
        <f t="shared" si="70"/>
        <v>42019.590173611112</v>
      </c>
      <c r="T755" s="15">
        <f t="shared" si="71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s="10" t="str">
        <f t="shared" si="68"/>
        <v>publishing</v>
      </c>
      <c r="R756" s="10" t="str">
        <f t="shared" si="69"/>
        <v>nonfiction</v>
      </c>
      <c r="S756" s="14">
        <f t="shared" si="70"/>
        <v>41249.749085648145</v>
      </c>
      <c r="T756" s="15">
        <f t="shared" si="71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s="10" t="str">
        <f t="shared" si="68"/>
        <v>publishing</v>
      </c>
      <c r="R757" s="10" t="str">
        <f t="shared" si="69"/>
        <v>nonfiction</v>
      </c>
      <c r="S757" s="14">
        <f t="shared" si="70"/>
        <v>41383.605057870373</v>
      </c>
      <c r="T757" s="15">
        <f t="shared" si="71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s="10" t="str">
        <f t="shared" si="68"/>
        <v>publishing</v>
      </c>
      <c r="R758" s="10" t="str">
        <f t="shared" si="69"/>
        <v>nonfiction</v>
      </c>
      <c r="S758" s="14">
        <f t="shared" si="70"/>
        <v>40590.766886574071</v>
      </c>
      <c r="T758" s="15">
        <f t="shared" si="71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s="10" t="str">
        <f t="shared" si="68"/>
        <v>publishing</v>
      </c>
      <c r="R759" s="10" t="str">
        <f t="shared" si="69"/>
        <v>nonfiction</v>
      </c>
      <c r="S759" s="14">
        <f t="shared" si="70"/>
        <v>41235.054560185185</v>
      </c>
      <c r="T759" s="15">
        <f t="shared" si="71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s="10" t="str">
        <f t="shared" si="68"/>
        <v>publishing</v>
      </c>
      <c r="R760" s="10" t="str">
        <f t="shared" si="69"/>
        <v>nonfiction</v>
      </c>
      <c r="S760" s="14">
        <f t="shared" si="70"/>
        <v>40429.836435185185</v>
      </c>
      <c r="T760" s="15">
        <f t="shared" si="71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s="10" t="str">
        <f t="shared" si="68"/>
        <v>publishing</v>
      </c>
      <c r="R761" s="10" t="str">
        <f t="shared" si="69"/>
        <v>nonfiction</v>
      </c>
      <c r="S761" s="14">
        <f t="shared" si="70"/>
        <v>41789.330312500002</v>
      </c>
      <c r="T761" s="15">
        <f t="shared" si="71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s="10" t="str">
        <f t="shared" si="68"/>
        <v>publishing</v>
      </c>
      <c r="R762" s="10" t="str">
        <f t="shared" si="69"/>
        <v>fiction</v>
      </c>
      <c r="S762" s="14">
        <f t="shared" si="70"/>
        <v>42670.764039351852</v>
      </c>
      <c r="T762" s="15">
        <f t="shared" si="71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s="10" t="str">
        <f t="shared" si="68"/>
        <v>publishing</v>
      </c>
      <c r="R763" s="10" t="str">
        <f t="shared" si="69"/>
        <v>fiction</v>
      </c>
      <c r="S763" s="14">
        <f t="shared" si="70"/>
        <v>41642.751458333332</v>
      </c>
      <c r="T763" s="15">
        <f t="shared" si="71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s="10" t="str">
        <f t="shared" si="68"/>
        <v>publishing</v>
      </c>
      <c r="R764" s="10" t="str">
        <f t="shared" si="69"/>
        <v>fiction</v>
      </c>
      <c r="S764" s="14">
        <f t="shared" si="70"/>
        <v>42690.858449074076</v>
      </c>
      <c r="T764" s="15">
        <f t="shared" si="71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s="10" t="str">
        <f t="shared" si="68"/>
        <v>publishing</v>
      </c>
      <c r="R765" s="10" t="str">
        <f t="shared" si="69"/>
        <v>fiction</v>
      </c>
      <c r="S765" s="14">
        <f t="shared" si="70"/>
        <v>41471.446851851848</v>
      </c>
      <c r="T765" s="15">
        <f t="shared" si="71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s="10" t="str">
        <f t="shared" si="68"/>
        <v>publishing</v>
      </c>
      <c r="R766" s="10" t="str">
        <f t="shared" si="69"/>
        <v>fiction</v>
      </c>
      <c r="S766" s="14">
        <f t="shared" si="70"/>
        <v>42227.173159722224</v>
      </c>
      <c r="T766" s="15">
        <f t="shared" si="71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s="10" t="str">
        <f t="shared" si="68"/>
        <v>publishing</v>
      </c>
      <c r="R767" s="10" t="str">
        <f t="shared" si="69"/>
        <v>fiction</v>
      </c>
      <c r="S767" s="14">
        <f t="shared" si="70"/>
        <v>41901.542638888888</v>
      </c>
      <c r="T767" s="15">
        <f t="shared" si="71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s="10" t="str">
        <f t="shared" si="68"/>
        <v>publishing</v>
      </c>
      <c r="R768" s="10" t="str">
        <f t="shared" si="69"/>
        <v>fiction</v>
      </c>
      <c r="S768" s="14">
        <f t="shared" si="70"/>
        <v>42021.783368055556</v>
      </c>
      <c r="T768" s="15">
        <f t="shared" si="71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s="10" t="str">
        <f t="shared" si="68"/>
        <v>publishing</v>
      </c>
      <c r="R769" s="10" t="str">
        <f t="shared" si="69"/>
        <v>fiction</v>
      </c>
      <c r="S769" s="14">
        <f t="shared" si="70"/>
        <v>42115.143634259264</v>
      </c>
      <c r="T769" s="15">
        <f t="shared" si="71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s="10" t="str">
        <f t="shared" si="68"/>
        <v>publishing</v>
      </c>
      <c r="R770" s="10" t="str">
        <f t="shared" si="69"/>
        <v>fiction</v>
      </c>
      <c r="S770" s="14">
        <f t="shared" si="70"/>
        <v>41594.207060185188</v>
      </c>
      <c r="T770" s="15">
        <f t="shared" si="71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9">
        <f t="shared" ref="P771:P834" si="73">E771/L771</f>
        <v>31.846153846153847</v>
      </c>
      <c r="Q771" s="10" t="str">
        <f t="shared" ref="Q771:Q834" si="74">LEFT(N771,SEARCH("/",N771,1)-1)</f>
        <v>publishing</v>
      </c>
      <c r="R771" s="10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5">
        <f t="shared" si="71"/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s="10" t="str">
        <f t="shared" si="74"/>
        <v>publishing</v>
      </c>
      <c r="R772" s="10" t="str">
        <f t="shared" si="75"/>
        <v>fiction</v>
      </c>
      <c r="S772" s="14">
        <f t="shared" si="76"/>
        <v>41289.999641203707</v>
      </c>
      <c r="T772" s="15">
        <f t="shared" ref="T772:T835" si="77">(((I772/60)/60)/24)+DATE(1970,1,1)</f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s="10" t="str">
        <f t="shared" si="74"/>
        <v>publishing</v>
      </c>
      <c r="R773" s="10" t="str">
        <f t="shared" si="75"/>
        <v>fiction</v>
      </c>
      <c r="S773" s="14">
        <f t="shared" si="76"/>
        <v>42349.824097222227</v>
      </c>
      <c r="T773" s="15">
        <f t="shared" si="77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s="10" t="str">
        <f t="shared" si="74"/>
        <v>publishing</v>
      </c>
      <c r="R774" s="10" t="str">
        <f t="shared" si="75"/>
        <v>fiction</v>
      </c>
      <c r="S774" s="14">
        <f t="shared" si="76"/>
        <v>40068.056932870371</v>
      </c>
      <c r="T774" s="15">
        <f t="shared" si="77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s="10" t="str">
        <f t="shared" si="74"/>
        <v>publishing</v>
      </c>
      <c r="R775" s="10" t="str">
        <f t="shared" si="75"/>
        <v>fiction</v>
      </c>
      <c r="S775" s="14">
        <f t="shared" si="76"/>
        <v>42100.735937499994</v>
      </c>
      <c r="T775" s="15">
        <f t="shared" si="77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s="10" t="str">
        <f t="shared" si="74"/>
        <v>publishing</v>
      </c>
      <c r="R776" s="10" t="str">
        <f t="shared" si="75"/>
        <v>fiction</v>
      </c>
      <c r="S776" s="14">
        <f t="shared" si="76"/>
        <v>41663.780300925922</v>
      </c>
      <c r="T776" s="15">
        <f t="shared" si="77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s="10" t="str">
        <f t="shared" si="74"/>
        <v>publishing</v>
      </c>
      <c r="R777" s="10" t="str">
        <f t="shared" si="75"/>
        <v>fiction</v>
      </c>
      <c r="S777" s="14">
        <f t="shared" si="76"/>
        <v>40863.060127314813</v>
      </c>
      <c r="T777" s="15">
        <f t="shared" si="77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s="10" t="str">
        <f t="shared" si="74"/>
        <v>publishing</v>
      </c>
      <c r="R778" s="10" t="str">
        <f t="shared" si="75"/>
        <v>fiction</v>
      </c>
      <c r="S778" s="14">
        <f t="shared" si="76"/>
        <v>42250.685706018514</v>
      </c>
      <c r="T778" s="15">
        <f t="shared" si="77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s="10" t="str">
        <f t="shared" si="74"/>
        <v>publishing</v>
      </c>
      <c r="R779" s="10" t="str">
        <f t="shared" si="75"/>
        <v>fiction</v>
      </c>
      <c r="S779" s="14">
        <f t="shared" si="76"/>
        <v>41456.981215277774</v>
      </c>
      <c r="T779" s="15">
        <f t="shared" si="77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s="10" t="str">
        <f t="shared" si="74"/>
        <v>publishing</v>
      </c>
      <c r="R780" s="10" t="str">
        <f t="shared" si="75"/>
        <v>fiction</v>
      </c>
      <c r="S780" s="14">
        <f t="shared" si="76"/>
        <v>41729.702314814815</v>
      </c>
      <c r="T780" s="15">
        <f t="shared" si="77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s="10" t="str">
        <f t="shared" si="74"/>
        <v>publishing</v>
      </c>
      <c r="R781" s="10" t="str">
        <f t="shared" si="75"/>
        <v>fiction</v>
      </c>
      <c r="S781" s="14">
        <f t="shared" si="76"/>
        <v>40436.68408564815</v>
      </c>
      <c r="T781" s="15">
        <f t="shared" si="77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s="10" t="str">
        <f t="shared" si="74"/>
        <v>music</v>
      </c>
      <c r="R782" s="10" t="str">
        <f t="shared" si="75"/>
        <v>rock</v>
      </c>
      <c r="S782" s="14">
        <f t="shared" si="76"/>
        <v>40636.673900462964</v>
      </c>
      <c r="T782" s="15">
        <f t="shared" si="77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s="10" t="str">
        <f t="shared" si="74"/>
        <v>music</v>
      </c>
      <c r="R783" s="10" t="str">
        <f t="shared" si="75"/>
        <v>rock</v>
      </c>
      <c r="S783" s="14">
        <f t="shared" si="76"/>
        <v>41403.000856481485</v>
      </c>
      <c r="T783" s="15">
        <f t="shared" si="77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s="10" t="str">
        <f t="shared" si="74"/>
        <v>music</v>
      </c>
      <c r="R784" s="10" t="str">
        <f t="shared" si="75"/>
        <v>rock</v>
      </c>
      <c r="S784" s="14">
        <f t="shared" si="76"/>
        <v>41116.758125</v>
      </c>
      <c r="T784" s="15">
        <f t="shared" si="77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s="10" t="str">
        <f t="shared" si="74"/>
        <v>music</v>
      </c>
      <c r="R785" s="10" t="str">
        <f t="shared" si="75"/>
        <v>rock</v>
      </c>
      <c r="S785" s="14">
        <f t="shared" si="76"/>
        <v>40987.773715277777</v>
      </c>
      <c r="T785" s="15">
        <f t="shared" si="77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s="10" t="str">
        <f t="shared" si="74"/>
        <v>music</v>
      </c>
      <c r="R786" s="10" t="str">
        <f t="shared" si="75"/>
        <v>rock</v>
      </c>
      <c r="S786" s="14">
        <f t="shared" si="76"/>
        <v>41675.149525462963</v>
      </c>
      <c r="T786" s="15">
        <f t="shared" si="77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s="10" t="str">
        <f t="shared" si="74"/>
        <v>music</v>
      </c>
      <c r="R787" s="10" t="str">
        <f t="shared" si="75"/>
        <v>rock</v>
      </c>
      <c r="S787" s="14">
        <f t="shared" si="76"/>
        <v>41303.593923611108</v>
      </c>
      <c r="T787" s="15">
        <f t="shared" si="77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s="10" t="str">
        <f t="shared" si="74"/>
        <v>music</v>
      </c>
      <c r="R788" s="10" t="str">
        <f t="shared" si="75"/>
        <v>rock</v>
      </c>
      <c r="S788" s="14">
        <f t="shared" si="76"/>
        <v>40983.055949074071</v>
      </c>
      <c r="T788" s="15">
        <f t="shared" si="77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s="10" t="str">
        <f t="shared" si="74"/>
        <v>music</v>
      </c>
      <c r="R789" s="10" t="str">
        <f t="shared" si="75"/>
        <v>rock</v>
      </c>
      <c r="S789" s="14">
        <f t="shared" si="76"/>
        <v>41549.627615740741</v>
      </c>
      <c r="T789" s="15">
        <f t="shared" si="77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s="10" t="str">
        <f t="shared" si="74"/>
        <v>music</v>
      </c>
      <c r="R790" s="10" t="str">
        <f t="shared" si="75"/>
        <v>rock</v>
      </c>
      <c r="S790" s="14">
        <f t="shared" si="76"/>
        <v>41059.006805555553</v>
      </c>
      <c r="T790" s="15">
        <f t="shared" si="77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s="10" t="str">
        <f t="shared" si="74"/>
        <v>music</v>
      </c>
      <c r="R791" s="10" t="str">
        <f t="shared" si="75"/>
        <v>rock</v>
      </c>
      <c r="S791" s="14">
        <f t="shared" si="76"/>
        <v>41277.186111111114</v>
      </c>
      <c r="T791" s="15">
        <f t="shared" si="77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s="10" t="str">
        <f t="shared" si="74"/>
        <v>music</v>
      </c>
      <c r="R792" s="10" t="str">
        <f t="shared" si="75"/>
        <v>rock</v>
      </c>
      <c r="S792" s="14">
        <f t="shared" si="76"/>
        <v>41276.047905092593</v>
      </c>
      <c r="T792" s="15">
        <f t="shared" si="77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s="10" t="str">
        <f t="shared" si="74"/>
        <v>music</v>
      </c>
      <c r="R793" s="10" t="str">
        <f t="shared" si="75"/>
        <v>rock</v>
      </c>
      <c r="S793" s="14">
        <f t="shared" si="76"/>
        <v>41557.780624999999</v>
      </c>
      <c r="T793" s="15">
        <f t="shared" si="77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s="10" t="str">
        <f t="shared" si="74"/>
        <v>music</v>
      </c>
      <c r="R794" s="10" t="str">
        <f t="shared" si="75"/>
        <v>rock</v>
      </c>
      <c r="S794" s="14">
        <f t="shared" si="76"/>
        <v>41555.873645833337</v>
      </c>
      <c r="T794" s="15">
        <f t="shared" si="77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s="10" t="str">
        <f t="shared" si="74"/>
        <v>music</v>
      </c>
      <c r="R795" s="10" t="str">
        <f t="shared" si="75"/>
        <v>rock</v>
      </c>
      <c r="S795" s="14">
        <f t="shared" si="76"/>
        <v>41442.741249999999</v>
      </c>
      <c r="T795" s="15">
        <f t="shared" si="77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s="10" t="str">
        <f t="shared" si="74"/>
        <v>music</v>
      </c>
      <c r="R796" s="10" t="str">
        <f t="shared" si="75"/>
        <v>rock</v>
      </c>
      <c r="S796" s="14">
        <f t="shared" si="76"/>
        <v>40736.115011574075</v>
      </c>
      <c r="T796" s="15">
        <f t="shared" si="77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s="10" t="str">
        <f t="shared" si="74"/>
        <v>music</v>
      </c>
      <c r="R797" s="10" t="str">
        <f t="shared" si="75"/>
        <v>rock</v>
      </c>
      <c r="S797" s="14">
        <f t="shared" si="76"/>
        <v>40963.613032407404</v>
      </c>
      <c r="T797" s="15">
        <f t="shared" si="77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s="10" t="str">
        <f t="shared" si="74"/>
        <v>music</v>
      </c>
      <c r="R798" s="10" t="str">
        <f t="shared" si="75"/>
        <v>rock</v>
      </c>
      <c r="S798" s="14">
        <f t="shared" si="76"/>
        <v>41502.882928240739</v>
      </c>
      <c r="T798" s="15">
        <f t="shared" si="77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s="10" t="str">
        <f t="shared" si="74"/>
        <v>music</v>
      </c>
      <c r="R799" s="10" t="str">
        <f t="shared" si="75"/>
        <v>rock</v>
      </c>
      <c r="S799" s="14">
        <f t="shared" si="76"/>
        <v>40996.994074074071</v>
      </c>
      <c r="T799" s="15">
        <f t="shared" si="77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s="10" t="str">
        <f t="shared" si="74"/>
        <v>music</v>
      </c>
      <c r="R800" s="10" t="str">
        <f t="shared" si="75"/>
        <v>rock</v>
      </c>
      <c r="S800" s="14">
        <f t="shared" si="76"/>
        <v>41882.590127314819</v>
      </c>
      <c r="T800" s="15">
        <f t="shared" si="77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s="10" t="str">
        <f t="shared" si="74"/>
        <v>music</v>
      </c>
      <c r="R801" s="10" t="str">
        <f t="shared" si="75"/>
        <v>rock</v>
      </c>
      <c r="S801" s="14">
        <f t="shared" si="76"/>
        <v>40996.667199074072</v>
      </c>
      <c r="T801" s="15">
        <f t="shared" si="77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s="10" t="str">
        <f t="shared" si="74"/>
        <v>music</v>
      </c>
      <c r="R802" s="10" t="str">
        <f t="shared" si="75"/>
        <v>rock</v>
      </c>
      <c r="S802" s="14">
        <f t="shared" si="76"/>
        <v>41863.433495370373</v>
      </c>
      <c r="T802" s="15">
        <f t="shared" si="77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s="10" t="str">
        <f t="shared" si="74"/>
        <v>music</v>
      </c>
      <c r="R803" s="10" t="str">
        <f t="shared" si="75"/>
        <v>rock</v>
      </c>
      <c r="S803" s="14">
        <f t="shared" si="76"/>
        <v>40695.795370370368</v>
      </c>
      <c r="T803" s="15">
        <f t="shared" si="77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s="10" t="str">
        <f t="shared" si="74"/>
        <v>music</v>
      </c>
      <c r="R804" s="10" t="str">
        <f t="shared" si="75"/>
        <v>rock</v>
      </c>
      <c r="S804" s="14">
        <f t="shared" si="76"/>
        <v>41123.022268518522</v>
      </c>
      <c r="T804" s="15">
        <f t="shared" si="77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s="10" t="str">
        <f t="shared" si="74"/>
        <v>music</v>
      </c>
      <c r="R805" s="10" t="str">
        <f t="shared" si="75"/>
        <v>rock</v>
      </c>
      <c r="S805" s="14">
        <f t="shared" si="76"/>
        <v>40665.949976851851</v>
      </c>
      <c r="T805" s="15">
        <f t="shared" si="77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s="10" t="str">
        <f t="shared" si="74"/>
        <v>music</v>
      </c>
      <c r="R806" s="10" t="str">
        <f t="shared" si="75"/>
        <v>rock</v>
      </c>
      <c r="S806" s="14">
        <f t="shared" si="76"/>
        <v>40730.105625000004</v>
      </c>
      <c r="T806" s="15">
        <f t="shared" si="77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s="10" t="str">
        <f t="shared" si="74"/>
        <v>music</v>
      </c>
      <c r="R807" s="10" t="str">
        <f t="shared" si="75"/>
        <v>rock</v>
      </c>
      <c r="S807" s="14">
        <f t="shared" si="76"/>
        <v>40690.823055555556</v>
      </c>
      <c r="T807" s="15">
        <f t="shared" si="77"/>
        <v>40740.958333333336</v>
      </c>
    </row>
    <row r="808" spans="1:20" ht="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s="10" t="str">
        <f t="shared" si="74"/>
        <v>music</v>
      </c>
      <c r="R808" s="10" t="str">
        <f t="shared" si="75"/>
        <v>rock</v>
      </c>
      <c r="S808" s="14">
        <f t="shared" si="76"/>
        <v>40763.691423611112</v>
      </c>
      <c r="T808" s="15">
        <f t="shared" si="77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s="10" t="str">
        <f t="shared" si="74"/>
        <v>music</v>
      </c>
      <c r="R809" s="10" t="str">
        <f t="shared" si="75"/>
        <v>rock</v>
      </c>
      <c r="S809" s="14">
        <f t="shared" si="76"/>
        <v>42759.628599537042</v>
      </c>
      <c r="T809" s="15">
        <f t="shared" si="77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s="10" t="str">
        <f t="shared" si="74"/>
        <v>music</v>
      </c>
      <c r="R810" s="10" t="str">
        <f t="shared" si="75"/>
        <v>rock</v>
      </c>
      <c r="S810" s="14">
        <f t="shared" si="76"/>
        <v>41962.100532407407</v>
      </c>
      <c r="T810" s="15">
        <f t="shared" si="77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s="10" t="str">
        <f t="shared" si="74"/>
        <v>music</v>
      </c>
      <c r="R811" s="10" t="str">
        <f t="shared" si="75"/>
        <v>rock</v>
      </c>
      <c r="S811" s="14">
        <f t="shared" si="76"/>
        <v>41628.833680555559</v>
      </c>
      <c r="T811" s="15">
        <f t="shared" si="77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s="10" t="str">
        <f t="shared" si="74"/>
        <v>music</v>
      </c>
      <c r="R812" s="10" t="str">
        <f t="shared" si="75"/>
        <v>rock</v>
      </c>
      <c r="S812" s="14">
        <f t="shared" si="76"/>
        <v>41123.056273148148</v>
      </c>
      <c r="T812" s="15">
        <f t="shared" si="77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s="10" t="str">
        <f t="shared" si="74"/>
        <v>music</v>
      </c>
      <c r="R813" s="10" t="str">
        <f t="shared" si="75"/>
        <v>rock</v>
      </c>
      <c r="S813" s="14">
        <f t="shared" si="76"/>
        <v>41443.643541666665</v>
      </c>
      <c r="T813" s="15">
        <f t="shared" si="77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s="10" t="str">
        <f t="shared" si="74"/>
        <v>music</v>
      </c>
      <c r="R814" s="10" t="str">
        <f t="shared" si="75"/>
        <v>rock</v>
      </c>
      <c r="S814" s="14">
        <f t="shared" si="76"/>
        <v>41282.017962962964</v>
      </c>
      <c r="T814" s="15">
        <f t="shared" si="77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s="10" t="str">
        <f t="shared" si="74"/>
        <v>music</v>
      </c>
      <c r="R815" s="10" t="str">
        <f t="shared" si="75"/>
        <v>rock</v>
      </c>
      <c r="S815" s="14">
        <f t="shared" si="76"/>
        <v>41080.960243055553</v>
      </c>
      <c r="T815" s="15">
        <f t="shared" si="77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s="10" t="str">
        <f t="shared" si="74"/>
        <v>music</v>
      </c>
      <c r="R816" s="10" t="str">
        <f t="shared" si="75"/>
        <v>rock</v>
      </c>
      <c r="S816" s="14">
        <f t="shared" si="76"/>
        <v>40679.743067129632</v>
      </c>
      <c r="T816" s="15">
        <f t="shared" si="77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s="10" t="str">
        <f t="shared" si="74"/>
        <v>music</v>
      </c>
      <c r="R817" s="10" t="str">
        <f t="shared" si="75"/>
        <v>rock</v>
      </c>
      <c r="S817" s="14">
        <f t="shared" si="76"/>
        <v>41914.917858796296</v>
      </c>
      <c r="T817" s="15">
        <f t="shared" si="77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s="10" t="str">
        <f t="shared" si="74"/>
        <v>music</v>
      </c>
      <c r="R818" s="10" t="str">
        <f t="shared" si="75"/>
        <v>rock</v>
      </c>
      <c r="S818" s="14">
        <f t="shared" si="76"/>
        <v>41341.870868055557</v>
      </c>
      <c r="T818" s="15">
        <f t="shared" si="77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s="10" t="str">
        <f t="shared" si="74"/>
        <v>music</v>
      </c>
      <c r="R819" s="10" t="str">
        <f t="shared" si="75"/>
        <v>rock</v>
      </c>
      <c r="S819" s="14">
        <f t="shared" si="76"/>
        <v>40925.599664351852</v>
      </c>
      <c r="T819" s="15">
        <f t="shared" si="77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s="10" t="str">
        <f t="shared" si="74"/>
        <v>music</v>
      </c>
      <c r="R820" s="10" t="str">
        <f t="shared" si="75"/>
        <v>rock</v>
      </c>
      <c r="S820" s="14">
        <f t="shared" si="76"/>
        <v>41120.882881944446</v>
      </c>
      <c r="T820" s="15">
        <f t="shared" si="77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s="10" t="str">
        <f t="shared" si="74"/>
        <v>music</v>
      </c>
      <c r="R821" s="10" t="str">
        <f t="shared" si="75"/>
        <v>rock</v>
      </c>
      <c r="S821" s="14">
        <f t="shared" si="76"/>
        <v>41619.998310185183</v>
      </c>
      <c r="T821" s="15">
        <f t="shared" si="77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s="10" t="str">
        <f t="shared" si="74"/>
        <v>music</v>
      </c>
      <c r="R822" s="10" t="str">
        <f t="shared" si="75"/>
        <v>rock</v>
      </c>
      <c r="S822" s="14">
        <f t="shared" si="76"/>
        <v>41768.841921296298</v>
      </c>
      <c r="T822" s="15">
        <f t="shared" si="77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s="10" t="str">
        <f t="shared" si="74"/>
        <v>music</v>
      </c>
      <c r="R823" s="10" t="str">
        <f t="shared" si="75"/>
        <v>rock</v>
      </c>
      <c r="S823" s="14">
        <f t="shared" si="76"/>
        <v>42093.922048611115</v>
      </c>
      <c r="T823" s="15">
        <f t="shared" si="77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s="10" t="str">
        <f t="shared" si="74"/>
        <v>music</v>
      </c>
      <c r="R824" s="10" t="str">
        <f t="shared" si="75"/>
        <v>rock</v>
      </c>
      <c r="S824" s="14">
        <f t="shared" si="76"/>
        <v>41157.947337962964</v>
      </c>
      <c r="T824" s="15">
        <f t="shared" si="77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s="10" t="str">
        <f t="shared" si="74"/>
        <v>music</v>
      </c>
      <c r="R825" s="10" t="str">
        <f t="shared" si="75"/>
        <v>rock</v>
      </c>
      <c r="S825" s="14">
        <f t="shared" si="76"/>
        <v>42055.972824074073</v>
      </c>
      <c r="T825" s="15">
        <f t="shared" si="77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s="10" t="str">
        <f t="shared" si="74"/>
        <v>music</v>
      </c>
      <c r="R826" s="10" t="str">
        <f t="shared" si="75"/>
        <v>rock</v>
      </c>
      <c r="S826" s="14">
        <f t="shared" si="76"/>
        <v>40250.242106481484</v>
      </c>
      <c r="T826" s="15">
        <f t="shared" si="77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s="10" t="str">
        <f t="shared" si="74"/>
        <v>music</v>
      </c>
      <c r="R827" s="10" t="str">
        <f t="shared" si="75"/>
        <v>rock</v>
      </c>
      <c r="S827" s="14">
        <f t="shared" si="76"/>
        <v>41186.306527777779</v>
      </c>
      <c r="T827" s="15">
        <f t="shared" si="77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s="10" t="str">
        <f t="shared" si="74"/>
        <v>music</v>
      </c>
      <c r="R828" s="10" t="str">
        <f t="shared" si="75"/>
        <v>rock</v>
      </c>
      <c r="S828" s="14">
        <f t="shared" si="76"/>
        <v>40973.038541666669</v>
      </c>
      <c r="T828" s="15">
        <f t="shared" si="77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s="10" t="str">
        <f t="shared" si="74"/>
        <v>music</v>
      </c>
      <c r="R829" s="10" t="str">
        <f t="shared" si="75"/>
        <v>rock</v>
      </c>
      <c r="S829" s="14">
        <f t="shared" si="76"/>
        <v>40927.473460648151</v>
      </c>
      <c r="T829" s="15">
        <f t="shared" si="77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s="10" t="str">
        <f t="shared" si="74"/>
        <v>music</v>
      </c>
      <c r="R830" s="10" t="str">
        <f t="shared" si="75"/>
        <v>rock</v>
      </c>
      <c r="S830" s="14">
        <f t="shared" si="76"/>
        <v>41073.050717592596</v>
      </c>
      <c r="T830" s="15">
        <f t="shared" si="77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s="10" t="str">
        <f t="shared" si="74"/>
        <v>music</v>
      </c>
      <c r="R831" s="10" t="str">
        <f t="shared" si="75"/>
        <v>rock</v>
      </c>
      <c r="S831" s="14">
        <f t="shared" si="76"/>
        <v>42504.801388888889</v>
      </c>
      <c r="T831" s="15">
        <f t="shared" si="77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s="10" t="str">
        <f t="shared" si="74"/>
        <v>music</v>
      </c>
      <c r="R832" s="10" t="str">
        <f t="shared" si="75"/>
        <v>rock</v>
      </c>
      <c r="S832" s="14">
        <f t="shared" si="76"/>
        <v>41325.525752314818</v>
      </c>
      <c r="T832" s="15">
        <f t="shared" si="77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s="10" t="str">
        <f t="shared" si="74"/>
        <v>music</v>
      </c>
      <c r="R833" s="10" t="str">
        <f t="shared" si="75"/>
        <v>rock</v>
      </c>
      <c r="S833" s="14">
        <f t="shared" si="76"/>
        <v>40996.646921296298</v>
      </c>
      <c r="T833" s="15">
        <f t="shared" si="77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s="10" t="str">
        <f t="shared" si="74"/>
        <v>music</v>
      </c>
      <c r="R834" s="10" t="str">
        <f t="shared" si="75"/>
        <v>rock</v>
      </c>
      <c r="S834" s="14">
        <f t="shared" si="76"/>
        <v>40869.675173611111</v>
      </c>
      <c r="T834" s="15">
        <f t="shared" si="77"/>
        <v>40929.342361111114</v>
      </c>
    </row>
    <row r="835" spans="1:20" ht="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9">
        <f t="shared" ref="P835:P898" si="79">E835/L835</f>
        <v>148.78048780487805</v>
      </c>
      <c r="Q835" s="10" t="str">
        <f t="shared" ref="Q835:Q898" si="80">LEFT(N835,SEARCH("/",N835,1)-1)</f>
        <v>music</v>
      </c>
      <c r="R835" s="10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5">
        <f t="shared" si="77"/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s="10" t="str">
        <f t="shared" si="80"/>
        <v>music</v>
      </c>
      <c r="R836" s="10" t="str">
        <f t="shared" si="81"/>
        <v>rock</v>
      </c>
      <c r="S836" s="14">
        <f t="shared" si="82"/>
        <v>41422.822824074072</v>
      </c>
      <c r="T836" s="15">
        <f t="shared" ref="T836:T899" si="83">(((I836/60)/60)/24)+DATE(1970,1,1)</f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s="10" t="str">
        <f t="shared" si="80"/>
        <v>music</v>
      </c>
      <c r="R837" s="10" t="str">
        <f t="shared" si="81"/>
        <v>rock</v>
      </c>
      <c r="S837" s="14">
        <f t="shared" si="82"/>
        <v>41005.45784722222</v>
      </c>
      <c r="T837" s="15">
        <f t="shared" si="83"/>
        <v>41048.125</v>
      </c>
    </row>
    <row r="838" spans="1:20" ht="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s="10" t="str">
        <f t="shared" si="80"/>
        <v>music</v>
      </c>
      <c r="R838" s="10" t="str">
        <f t="shared" si="81"/>
        <v>rock</v>
      </c>
      <c r="S838" s="14">
        <f t="shared" si="82"/>
        <v>41524.056921296295</v>
      </c>
      <c r="T838" s="15">
        <f t="shared" si="83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s="10" t="str">
        <f t="shared" si="80"/>
        <v>music</v>
      </c>
      <c r="R839" s="10" t="str">
        <f t="shared" si="81"/>
        <v>rock</v>
      </c>
      <c r="S839" s="14">
        <f t="shared" si="82"/>
        <v>41730.998402777775</v>
      </c>
      <c r="T839" s="15">
        <f t="shared" si="83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s="10" t="str">
        <f t="shared" si="80"/>
        <v>music</v>
      </c>
      <c r="R840" s="10" t="str">
        <f t="shared" si="81"/>
        <v>rock</v>
      </c>
      <c r="S840" s="14">
        <f t="shared" si="82"/>
        <v>40895.897974537038</v>
      </c>
      <c r="T840" s="15">
        <f t="shared" si="83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s="10" t="str">
        <f t="shared" si="80"/>
        <v>music</v>
      </c>
      <c r="R841" s="10" t="str">
        <f t="shared" si="81"/>
        <v>rock</v>
      </c>
      <c r="S841" s="14">
        <f t="shared" si="82"/>
        <v>41144.763379629629</v>
      </c>
      <c r="T841" s="15">
        <f t="shared" si="83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s="10" t="str">
        <f t="shared" si="80"/>
        <v>music</v>
      </c>
      <c r="R842" s="10" t="str">
        <f t="shared" si="81"/>
        <v>metal</v>
      </c>
      <c r="S842" s="14">
        <f t="shared" si="82"/>
        <v>42607.226701388892</v>
      </c>
      <c r="T842" s="15">
        <f t="shared" si="83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s="10" t="str">
        <f t="shared" si="80"/>
        <v>music</v>
      </c>
      <c r="R843" s="10" t="str">
        <f t="shared" si="81"/>
        <v>metal</v>
      </c>
      <c r="S843" s="14">
        <f t="shared" si="82"/>
        <v>41923.838692129626</v>
      </c>
      <c r="T843" s="15">
        <f t="shared" si="83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s="10" t="str">
        <f t="shared" si="80"/>
        <v>music</v>
      </c>
      <c r="R844" s="10" t="str">
        <f t="shared" si="81"/>
        <v>metal</v>
      </c>
      <c r="S844" s="14">
        <f t="shared" si="82"/>
        <v>41526.592395833337</v>
      </c>
      <c r="T844" s="15">
        <f t="shared" si="83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s="10" t="str">
        <f t="shared" si="80"/>
        <v>music</v>
      </c>
      <c r="R845" s="10" t="str">
        <f t="shared" si="81"/>
        <v>metal</v>
      </c>
      <c r="S845" s="14">
        <f t="shared" si="82"/>
        <v>42695.257870370369</v>
      </c>
      <c r="T845" s="15">
        <f t="shared" si="83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s="10" t="str">
        <f t="shared" si="80"/>
        <v>music</v>
      </c>
      <c r="R846" s="10" t="str">
        <f t="shared" si="81"/>
        <v>metal</v>
      </c>
      <c r="S846" s="14">
        <f t="shared" si="82"/>
        <v>41905.684629629628</v>
      </c>
      <c r="T846" s="15">
        <f t="shared" si="83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s="10" t="str">
        <f t="shared" si="80"/>
        <v>music</v>
      </c>
      <c r="R847" s="10" t="str">
        <f t="shared" si="81"/>
        <v>metal</v>
      </c>
      <c r="S847" s="14">
        <f t="shared" si="82"/>
        <v>42578.205972222218</v>
      </c>
      <c r="T847" s="15">
        <f t="shared" si="83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s="10" t="str">
        <f t="shared" si="80"/>
        <v>music</v>
      </c>
      <c r="R848" s="10" t="str">
        <f t="shared" si="81"/>
        <v>metal</v>
      </c>
      <c r="S848" s="14">
        <f t="shared" si="82"/>
        <v>41694.391840277778</v>
      </c>
      <c r="T848" s="15">
        <f t="shared" si="83"/>
        <v>41708.583333333336</v>
      </c>
    </row>
    <row r="849" spans="1:20" ht="20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s="10" t="str">
        <f t="shared" si="80"/>
        <v>music</v>
      </c>
      <c r="R849" s="10" t="str">
        <f t="shared" si="81"/>
        <v>metal</v>
      </c>
      <c r="S849" s="14">
        <f t="shared" si="82"/>
        <v>42165.79833333334</v>
      </c>
      <c r="T849" s="15">
        <f t="shared" si="83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s="10" t="str">
        <f t="shared" si="80"/>
        <v>music</v>
      </c>
      <c r="R850" s="10" t="str">
        <f t="shared" si="81"/>
        <v>metal</v>
      </c>
      <c r="S850" s="14">
        <f t="shared" si="82"/>
        <v>42078.792048611111</v>
      </c>
      <c r="T850" s="15">
        <f t="shared" si="83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s="10" t="str">
        <f t="shared" si="80"/>
        <v>music</v>
      </c>
      <c r="R851" s="10" t="str">
        <f t="shared" si="81"/>
        <v>metal</v>
      </c>
      <c r="S851" s="14">
        <f t="shared" si="82"/>
        <v>42051.148888888885</v>
      </c>
      <c r="T851" s="15">
        <f t="shared" si="83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s="10" t="str">
        <f t="shared" si="80"/>
        <v>music</v>
      </c>
      <c r="R852" s="10" t="str">
        <f t="shared" si="81"/>
        <v>metal</v>
      </c>
      <c r="S852" s="14">
        <f t="shared" si="82"/>
        <v>42452.827743055561</v>
      </c>
      <c r="T852" s="15">
        <f t="shared" si="83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s="10" t="str">
        <f t="shared" si="80"/>
        <v>music</v>
      </c>
      <c r="R853" s="10" t="str">
        <f t="shared" si="81"/>
        <v>metal</v>
      </c>
      <c r="S853" s="14">
        <f t="shared" si="82"/>
        <v>42522.880243055552</v>
      </c>
      <c r="T853" s="15">
        <f t="shared" si="83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s="10" t="str">
        <f t="shared" si="80"/>
        <v>music</v>
      </c>
      <c r="R854" s="10" t="str">
        <f t="shared" si="81"/>
        <v>metal</v>
      </c>
      <c r="S854" s="14">
        <f t="shared" si="82"/>
        <v>42656.805497685185</v>
      </c>
      <c r="T854" s="15">
        <f t="shared" si="83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s="10" t="str">
        <f t="shared" si="80"/>
        <v>music</v>
      </c>
      <c r="R855" s="10" t="str">
        <f t="shared" si="81"/>
        <v>metal</v>
      </c>
      <c r="S855" s="14">
        <f t="shared" si="82"/>
        <v>42021.832280092596</v>
      </c>
      <c r="T855" s="15">
        <f t="shared" si="83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s="10" t="str">
        <f t="shared" si="80"/>
        <v>music</v>
      </c>
      <c r="R856" s="10" t="str">
        <f t="shared" si="81"/>
        <v>metal</v>
      </c>
      <c r="S856" s="14">
        <f t="shared" si="82"/>
        <v>42702.212337962963</v>
      </c>
      <c r="T856" s="15">
        <f t="shared" si="83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s="10" t="str">
        <f t="shared" si="80"/>
        <v>music</v>
      </c>
      <c r="R857" s="10" t="str">
        <f t="shared" si="81"/>
        <v>metal</v>
      </c>
      <c r="S857" s="14">
        <f t="shared" si="82"/>
        <v>42545.125196759262</v>
      </c>
      <c r="T857" s="15">
        <f t="shared" si="83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s="10" t="str">
        <f t="shared" si="80"/>
        <v>music</v>
      </c>
      <c r="R858" s="10" t="str">
        <f t="shared" si="81"/>
        <v>metal</v>
      </c>
      <c r="S858" s="14">
        <f t="shared" si="82"/>
        <v>42609.311990740738</v>
      </c>
      <c r="T858" s="15">
        <f t="shared" si="83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s="10" t="str">
        <f t="shared" si="80"/>
        <v>music</v>
      </c>
      <c r="R859" s="10" t="str">
        <f t="shared" si="81"/>
        <v>metal</v>
      </c>
      <c r="S859" s="14">
        <f t="shared" si="82"/>
        <v>42291.581377314811</v>
      </c>
      <c r="T859" s="15">
        <f t="shared" si="83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s="10" t="str">
        <f t="shared" si="80"/>
        <v>music</v>
      </c>
      <c r="R860" s="10" t="str">
        <f t="shared" si="81"/>
        <v>metal</v>
      </c>
      <c r="S860" s="14">
        <f t="shared" si="82"/>
        <v>42079.745578703703</v>
      </c>
      <c r="T860" s="15">
        <f t="shared" si="83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s="10" t="str">
        <f t="shared" si="80"/>
        <v>music</v>
      </c>
      <c r="R861" s="10" t="str">
        <f t="shared" si="81"/>
        <v>metal</v>
      </c>
      <c r="S861" s="14">
        <f t="shared" si="82"/>
        <v>42128.820231481484</v>
      </c>
      <c r="T861" s="15">
        <f t="shared" si="83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s="10" t="str">
        <f t="shared" si="80"/>
        <v>music</v>
      </c>
      <c r="R862" s="10" t="str">
        <f t="shared" si="81"/>
        <v>jazz</v>
      </c>
      <c r="S862" s="14">
        <f t="shared" si="82"/>
        <v>41570.482789351852</v>
      </c>
      <c r="T862" s="15">
        <f t="shared" si="83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s="10" t="str">
        <f t="shared" si="80"/>
        <v>music</v>
      </c>
      <c r="R863" s="10" t="str">
        <f t="shared" si="81"/>
        <v>jazz</v>
      </c>
      <c r="S863" s="14">
        <f t="shared" si="82"/>
        <v>42599.965324074074</v>
      </c>
      <c r="T863" s="15">
        <f t="shared" si="83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s="10" t="str">
        <f t="shared" si="80"/>
        <v>music</v>
      </c>
      <c r="R864" s="10" t="str">
        <f t="shared" si="81"/>
        <v>jazz</v>
      </c>
      <c r="S864" s="14">
        <f t="shared" si="82"/>
        <v>41559.5549537037</v>
      </c>
      <c r="T864" s="15">
        <f t="shared" si="83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s="10" t="str">
        <f t="shared" si="80"/>
        <v>music</v>
      </c>
      <c r="R865" s="10" t="str">
        <f t="shared" si="81"/>
        <v>jazz</v>
      </c>
      <c r="S865" s="14">
        <f t="shared" si="82"/>
        <v>40921.117662037039</v>
      </c>
      <c r="T865" s="15">
        <f t="shared" si="83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s="10" t="str">
        <f t="shared" si="80"/>
        <v>music</v>
      </c>
      <c r="R866" s="10" t="str">
        <f t="shared" si="81"/>
        <v>jazz</v>
      </c>
      <c r="S866" s="14">
        <f t="shared" si="82"/>
        <v>41541.106921296298</v>
      </c>
      <c r="T866" s="15">
        <f t="shared" si="83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s="10" t="str">
        <f t="shared" si="80"/>
        <v>music</v>
      </c>
      <c r="R867" s="10" t="str">
        <f t="shared" si="81"/>
        <v>jazz</v>
      </c>
      <c r="S867" s="14">
        <f t="shared" si="82"/>
        <v>41230.77311342593</v>
      </c>
      <c r="T867" s="15">
        <f t="shared" si="83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s="10" t="str">
        <f t="shared" si="80"/>
        <v>music</v>
      </c>
      <c r="R868" s="10" t="str">
        <f t="shared" si="81"/>
        <v>jazz</v>
      </c>
      <c r="S868" s="14">
        <f t="shared" si="82"/>
        <v>42025.637939814813</v>
      </c>
      <c r="T868" s="15">
        <f t="shared" si="83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s="10" t="str">
        <f t="shared" si="80"/>
        <v>music</v>
      </c>
      <c r="R869" s="10" t="str">
        <f t="shared" si="81"/>
        <v>jazz</v>
      </c>
      <c r="S869" s="14">
        <f t="shared" si="82"/>
        <v>40088.105393518519</v>
      </c>
      <c r="T869" s="15">
        <f t="shared" si="83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s="10" t="str">
        <f t="shared" si="80"/>
        <v>music</v>
      </c>
      <c r="R870" s="10" t="str">
        <f t="shared" si="81"/>
        <v>jazz</v>
      </c>
      <c r="S870" s="14">
        <f t="shared" si="82"/>
        <v>41616.027754629627</v>
      </c>
      <c r="T870" s="15">
        <f t="shared" si="83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s="10" t="str">
        <f t="shared" si="80"/>
        <v>music</v>
      </c>
      <c r="R871" s="10" t="str">
        <f t="shared" si="81"/>
        <v>jazz</v>
      </c>
      <c r="S871" s="14">
        <f t="shared" si="82"/>
        <v>41342.845567129632</v>
      </c>
      <c r="T871" s="15">
        <f t="shared" si="83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s="10" t="str">
        <f t="shared" si="80"/>
        <v>music</v>
      </c>
      <c r="R872" s="10" t="str">
        <f t="shared" si="81"/>
        <v>jazz</v>
      </c>
      <c r="S872" s="14">
        <f t="shared" si="82"/>
        <v>41488.022256944445</v>
      </c>
      <c r="T872" s="15">
        <f t="shared" si="83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s="10" t="str">
        <f t="shared" si="80"/>
        <v>music</v>
      </c>
      <c r="R873" s="10" t="str">
        <f t="shared" si="81"/>
        <v>jazz</v>
      </c>
      <c r="S873" s="14">
        <f t="shared" si="82"/>
        <v>41577.561284722222</v>
      </c>
      <c r="T873" s="15">
        <f t="shared" si="83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s="10" t="str">
        <f t="shared" si="80"/>
        <v>music</v>
      </c>
      <c r="R874" s="10" t="str">
        <f t="shared" si="81"/>
        <v>jazz</v>
      </c>
      <c r="S874" s="14">
        <f t="shared" si="82"/>
        <v>40567.825543981482</v>
      </c>
      <c r="T874" s="15">
        <f t="shared" si="83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s="10" t="str">
        <f t="shared" si="80"/>
        <v>music</v>
      </c>
      <c r="R875" s="10" t="str">
        <f t="shared" si="81"/>
        <v>jazz</v>
      </c>
      <c r="S875" s="14">
        <f t="shared" si="82"/>
        <v>41184.167129629634</v>
      </c>
      <c r="T875" s="15">
        <f t="shared" si="83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s="10" t="str">
        <f t="shared" si="80"/>
        <v>music</v>
      </c>
      <c r="R876" s="10" t="str">
        <f t="shared" si="81"/>
        <v>jazz</v>
      </c>
      <c r="S876" s="14">
        <f t="shared" si="82"/>
        <v>41368.583726851852</v>
      </c>
      <c r="T876" s="15">
        <f t="shared" si="83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s="10" t="str">
        <f t="shared" si="80"/>
        <v>music</v>
      </c>
      <c r="R877" s="10" t="str">
        <f t="shared" si="81"/>
        <v>jazz</v>
      </c>
      <c r="S877" s="14">
        <f t="shared" si="82"/>
        <v>42248.723738425921</v>
      </c>
      <c r="T877" s="15">
        <f t="shared" si="83"/>
        <v>42268.723738425921</v>
      </c>
    </row>
    <row r="878" spans="1:20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s="10" t="str">
        <f t="shared" si="80"/>
        <v>music</v>
      </c>
      <c r="R878" s="10" t="str">
        <f t="shared" si="81"/>
        <v>jazz</v>
      </c>
      <c r="S878" s="14">
        <f t="shared" si="82"/>
        <v>41276.496840277774</v>
      </c>
      <c r="T878" s="15">
        <f t="shared" si="83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s="10" t="str">
        <f t="shared" si="80"/>
        <v>music</v>
      </c>
      <c r="R879" s="10" t="str">
        <f t="shared" si="81"/>
        <v>jazz</v>
      </c>
      <c r="S879" s="14">
        <f t="shared" si="82"/>
        <v>41597.788888888892</v>
      </c>
      <c r="T879" s="15">
        <f t="shared" si="83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s="10" t="str">
        <f t="shared" si="80"/>
        <v>music</v>
      </c>
      <c r="R880" s="10" t="str">
        <f t="shared" si="81"/>
        <v>jazz</v>
      </c>
      <c r="S880" s="14">
        <f t="shared" si="82"/>
        <v>40505.232916666668</v>
      </c>
      <c r="T880" s="15">
        <f t="shared" si="83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s="10" t="str">
        <f t="shared" si="80"/>
        <v>music</v>
      </c>
      <c r="R881" s="10" t="str">
        <f t="shared" si="81"/>
        <v>jazz</v>
      </c>
      <c r="S881" s="14">
        <f t="shared" si="82"/>
        <v>41037.829918981479</v>
      </c>
      <c r="T881" s="15">
        <f t="shared" si="83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s="10" t="str">
        <f t="shared" si="80"/>
        <v>music</v>
      </c>
      <c r="R882" s="10" t="str">
        <f t="shared" si="81"/>
        <v>indie rock</v>
      </c>
      <c r="S882" s="14">
        <f t="shared" si="82"/>
        <v>41179.32104166667</v>
      </c>
      <c r="T882" s="15">
        <f t="shared" si="83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s="10" t="str">
        <f t="shared" si="80"/>
        <v>music</v>
      </c>
      <c r="R883" s="10" t="str">
        <f t="shared" si="81"/>
        <v>indie rock</v>
      </c>
      <c r="S883" s="14">
        <f t="shared" si="82"/>
        <v>40877.25099537037</v>
      </c>
      <c r="T883" s="15">
        <f t="shared" si="83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s="10" t="str">
        <f t="shared" si="80"/>
        <v>music</v>
      </c>
      <c r="R884" s="10" t="str">
        <f t="shared" si="81"/>
        <v>indie rock</v>
      </c>
      <c r="S884" s="14">
        <f t="shared" si="82"/>
        <v>40759.860532407409</v>
      </c>
      <c r="T884" s="15">
        <f t="shared" si="83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s="10" t="str">
        <f t="shared" si="80"/>
        <v>music</v>
      </c>
      <c r="R885" s="10" t="str">
        <f t="shared" si="81"/>
        <v>indie rock</v>
      </c>
      <c r="S885" s="14">
        <f t="shared" si="82"/>
        <v>42371.935590277775</v>
      </c>
      <c r="T885" s="15">
        <f t="shared" si="83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s="10" t="str">
        <f t="shared" si="80"/>
        <v>music</v>
      </c>
      <c r="R886" s="10" t="str">
        <f t="shared" si="81"/>
        <v>indie rock</v>
      </c>
      <c r="S886" s="14">
        <f t="shared" si="82"/>
        <v>40981.802615740737</v>
      </c>
      <c r="T886" s="15">
        <f t="shared" si="83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s="10" t="str">
        <f t="shared" si="80"/>
        <v>music</v>
      </c>
      <c r="R887" s="10" t="str">
        <f t="shared" si="81"/>
        <v>indie rock</v>
      </c>
      <c r="S887" s="14">
        <f t="shared" si="82"/>
        <v>42713.941099537042</v>
      </c>
      <c r="T887" s="15">
        <f t="shared" si="83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s="10" t="str">
        <f t="shared" si="80"/>
        <v>music</v>
      </c>
      <c r="R888" s="10" t="str">
        <f t="shared" si="81"/>
        <v>indie rock</v>
      </c>
      <c r="S888" s="14">
        <f t="shared" si="82"/>
        <v>42603.870520833334</v>
      </c>
      <c r="T888" s="15">
        <f t="shared" si="83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s="10" t="str">
        <f t="shared" si="80"/>
        <v>music</v>
      </c>
      <c r="R889" s="10" t="str">
        <f t="shared" si="81"/>
        <v>indie rock</v>
      </c>
      <c r="S889" s="14">
        <f t="shared" si="82"/>
        <v>41026.958969907406</v>
      </c>
      <c r="T889" s="15">
        <f t="shared" si="83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s="10" t="str">
        <f t="shared" si="80"/>
        <v>music</v>
      </c>
      <c r="R890" s="10" t="str">
        <f t="shared" si="81"/>
        <v>indie rock</v>
      </c>
      <c r="S890" s="14">
        <f t="shared" si="82"/>
        <v>40751.753298611111</v>
      </c>
      <c r="T890" s="15">
        <f t="shared" si="83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s="10" t="str">
        <f t="shared" si="80"/>
        <v>music</v>
      </c>
      <c r="R891" s="10" t="str">
        <f t="shared" si="81"/>
        <v>indie rock</v>
      </c>
      <c r="S891" s="14">
        <f t="shared" si="82"/>
        <v>41887.784062500003</v>
      </c>
      <c r="T891" s="15">
        <f t="shared" si="83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s="10" t="str">
        <f t="shared" si="80"/>
        <v>music</v>
      </c>
      <c r="R892" s="10" t="str">
        <f t="shared" si="81"/>
        <v>indie rock</v>
      </c>
      <c r="S892" s="14">
        <f t="shared" si="82"/>
        <v>41569.698831018519</v>
      </c>
      <c r="T892" s="15">
        <f t="shared" si="83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s="10" t="str">
        <f t="shared" si="80"/>
        <v>music</v>
      </c>
      <c r="R893" s="10" t="str">
        <f t="shared" si="81"/>
        <v>indie rock</v>
      </c>
      <c r="S893" s="14">
        <f t="shared" si="82"/>
        <v>41842.031597222223</v>
      </c>
      <c r="T893" s="15">
        <f t="shared" si="83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s="10" t="str">
        <f t="shared" si="80"/>
        <v>music</v>
      </c>
      <c r="R894" s="10" t="str">
        <f t="shared" si="81"/>
        <v>indie rock</v>
      </c>
      <c r="S894" s="14">
        <f t="shared" si="82"/>
        <v>40304.20003472222</v>
      </c>
      <c r="T894" s="15">
        <f t="shared" si="83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s="10" t="str">
        <f t="shared" si="80"/>
        <v>music</v>
      </c>
      <c r="R895" s="10" t="str">
        <f t="shared" si="81"/>
        <v>indie rock</v>
      </c>
      <c r="S895" s="14">
        <f t="shared" si="82"/>
        <v>42065.897719907407</v>
      </c>
      <c r="T895" s="15">
        <f t="shared" si="83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s="10" t="str">
        <f t="shared" si="80"/>
        <v>music</v>
      </c>
      <c r="R896" s="10" t="str">
        <f t="shared" si="81"/>
        <v>indie rock</v>
      </c>
      <c r="S896" s="14">
        <f t="shared" si="82"/>
        <v>42496.981597222228</v>
      </c>
      <c r="T896" s="15">
        <f t="shared" si="83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s="10" t="str">
        <f t="shared" si="80"/>
        <v>music</v>
      </c>
      <c r="R897" s="10" t="str">
        <f t="shared" si="81"/>
        <v>indie rock</v>
      </c>
      <c r="S897" s="14">
        <f t="shared" si="82"/>
        <v>40431.127650462964</v>
      </c>
      <c r="T897" s="15">
        <f t="shared" si="83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s="10" t="str">
        <f t="shared" si="80"/>
        <v>music</v>
      </c>
      <c r="R898" s="10" t="str">
        <f t="shared" si="81"/>
        <v>indie rock</v>
      </c>
      <c r="S898" s="14">
        <f t="shared" si="82"/>
        <v>42218.872986111113</v>
      </c>
      <c r="T898" s="15">
        <f t="shared" si="83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9" t="e">
        <f t="shared" ref="P899:P962" si="85">E899/L899</f>
        <v>#DIV/0!</v>
      </c>
      <c r="Q899" s="10" t="str">
        <f t="shared" ref="Q899:Q962" si="86">LEFT(N899,SEARCH("/",N899,1)-1)</f>
        <v>music</v>
      </c>
      <c r="R899" s="10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5">
        <f t="shared" si="83"/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s="10" t="str">
        <f t="shared" si="86"/>
        <v>music</v>
      </c>
      <c r="R900" s="10" t="str">
        <f t="shared" si="87"/>
        <v>indie rock</v>
      </c>
      <c r="S900" s="14">
        <f t="shared" si="88"/>
        <v>40878.758217592593</v>
      </c>
      <c r="T900" s="15">
        <f t="shared" ref="T900:T963" si="89">(((I900/60)/60)/24)+DATE(1970,1,1)</f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s="10" t="str">
        <f t="shared" si="86"/>
        <v>music</v>
      </c>
      <c r="R901" s="10" t="str">
        <f t="shared" si="87"/>
        <v>indie rock</v>
      </c>
      <c r="S901" s="14">
        <f t="shared" si="88"/>
        <v>40646.099097222221</v>
      </c>
      <c r="T901" s="15">
        <f t="shared" si="8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s="10" t="str">
        <f t="shared" si="86"/>
        <v>music</v>
      </c>
      <c r="R902" s="10" t="str">
        <f t="shared" si="87"/>
        <v>jazz</v>
      </c>
      <c r="S902" s="14">
        <f t="shared" si="88"/>
        <v>42429.84956018519</v>
      </c>
      <c r="T902" s="15">
        <f t="shared" si="8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s="10" t="str">
        <f t="shared" si="86"/>
        <v>music</v>
      </c>
      <c r="R903" s="10" t="str">
        <f t="shared" si="87"/>
        <v>jazz</v>
      </c>
      <c r="S903" s="14">
        <f t="shared" si="88"/>
        <v>40291.81150462963</v>
      </c>
      <c r="T903" s="15">
        <f t="shared" si="8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s="10" t="str">
        <f t="shared" si="86"/>
        <v>music</v>
      </c>
      <c r="R904" s="10" t="str">
        <f t="shared" si="87"/>
        <v>jazz</v>
      </c>
      <c r="S904" s="14">
        <f t="shared" si="88"/>
        <v>41829.965532407405</v>
      </c>
      <c r="T904" s="15">
        <f t="shared" si="8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s="10" t="str">
        <f t="shared" si="86"/>
        <v>music</v>
      </c>
      <c r="R905" s="10" t="str">
        <f t="shared" si="87"/>
        <v>jazz</v>
      </c>
      <c r="S905" s="14">
        <f t="shared" si="88"/>
        <v>41149.796064814815</v>
      </c>
      <c r="T905" s="15">
        <f t="shared" si="8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s="10" t="str">
        <f t="shared" si="86"/>
        <v>music</v>
      </c>
      <c r="R906" s="10" t="str">
        <f t="shared" si="87"/>
        <v>jazz</v>
      </c>
      <c r="S906" s="14">
        <f t="shared" si="88"/>
        <v>42342.080289351856</v>
      </c>
      <c r="T906" s="15">
        <f t="shared" si="8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s="10" t="str">
        <f t="shared" si="86"/>
        <v>music</v>
      </c>
      <c r="R907" s="10" t="str">
        <f t="shared" si="87"/>
        <v>jazz</v>
      </c>
      <c r="S907" s="14">
        <f t="shared" si="88"/>
        <v>40507.239884259259</v>
      </c>
      <c r="T907" s="15">
        <f t="shared" si="8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s="10" t="str">
        <f t="shared" si="86"/>
        <v>music</v>
      </c>
      <c r="R908" s="10" t="str">
        <f t="shared" si="87"/>
        <v>jazz</v>
      </c>
      <c r="S908" s="14">
        <f t="shared" si="88"/>
        <v>41681.189699074072</v>
      </c>
      <c r="T908" s="15">
        <f t="shared" si="8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s="10" t="str">
        <f t="shared" si="86"/>
        <v>music</v>
      </c>
      <c r="R909" s="10" t="str">
        <f t="shared" si="87"/>
        <v>jazz</v>
      </c>
      <c r="S909" s="14">
        <f t="shared" si="88"/>
        <v>40767.192395833335</v>
      </c>
      <c r="T909" s="15">
        <f t="shared" si="8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s="10" t="str">
        <f t="shared" si="86"/>
        <v>music</v>
      </c>
      <c r="R910" s="10" t="str">
        <f t="shared" si="87"/>
        <v>jazz</v>
      </c>
      <c r="S910" s="14">
        <f t="shared" si="88"/>
        <v>40340.801562499997</v>
      </c>
      <c r="T910" s="15">
        <f t="shared" si="8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s="10" t="str">
        <f t="shared" si="86"/>
        <v>music</v>
      </c>
      <c r="R911" s="10" t="str">
        <f t="shared" si="87"/>
        <v>jazz</v>
      </c>
      <c r="S911" s="14">
        <f t="shared" si="88"/>
        <v>41081.69027777778</v>
      </c>
      <c r="T911" s="15">
        <f t="shared" si="8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s="10" t="str">
        <f t="shared" si="86"/>
        <v>music</v>
      </c>
      <c r="R912" s="10" t="str">
        <f t="shared" si="87"/>
        <v>jazz</v>
      </c>
      <c r="S912" s="14">
        <f t="shared" si="88"/>
        <v>42737.545358796298</v>
      </c>
      <c r="T912" s="15">
        <f t="shared" si="8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s="10" t="str">
        <f t="shared" si="86"/>
        <v>music</v>
      </c>
      <c r="R913" s="10" t="str">
        <f t="shared" si="87"/>
        <v>jazz</v>
      </c>
      <c r="S913" s="14">
        <f t="shared" si="88"/>
        <v>41642.005150462966</v>
      </c>
      <c r="T913" s="15">
        <f t="shared" si="8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s="10" t="str">
        <f t="shared" si="86"/>
        <v>music</v>
      </c>
      <c r="R914" s="10" t="str">
        <f t="shared" si="87"/>
        <v>jazz</v>
      </c>
      <c r="S914" s="14">
        <f t="shared" si="88"/>
        <v>41194.109340277777</v>
      </c>
      <c r="T914" s="15">
        <f t="shared" si="8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s="10" t="str">
        <f t="shared" si="86"/>
        <v>music</v>
      </c>
      <c r="R915" s="10" t="str">
        <f t="shared" si="87"/>
        <v>jazz</v>
      </c>
      <c r="S915" s="14">
        <f t="shared" si="88"/>
        <v>41004.139108796298</v>
      </c>
      <c r="T915" s="15">
        <f t="shared" si="8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s="10" t="str">
        <f t="shared" si="86"/>
        <v>music</v>
      </c>
      <c r="R916" s="10" t="str">
        <f t="shared" si="87"/>
        <v>jazz</v>
      </c>
      <c r="S916" s="14">
        <f t="shared" si="88"/>
        <v>41116.763275462967</v>
      </c>
      <c r="T916" s="15">
        <f t="shared" si="8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s="10" t="str">
        <f t="shared" si="86"/>
        <v>music</v>
      </c>
      <c r="R917" s="10" t="str">
        <f t="shared" si="87"/>
        <v>jazz</v>
      </c>
      <c r="S917" s="14">
        <f t="shared" si="88"/>
        <v>40937.679560185185</v>
      </c>
      <c r="T917" s="15">
        <f t="shared" si="8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s="10" t="str">
        <f t="shared" si="86"/>
        <v>music</v>
      </c>
      <c r="R918" s="10" t="str">
        <f t="shared" si="87"/>
        <v>jazz</v>
      </c>
      <c r="S918" s="14">
        <f t="shared" si="88"/>
        <v>40434.853402777779</v>
      </c>
      <c r="T918" s="15">
        <f t="shared" si="8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s="10" t="str">
        <f t="shared" si="86"/>
        <v>music</v>
      </c>
      <c r="R919" s="10" t="str">
        <f t="shared" si="87"/>
        <v>jazz</v>
      </c>
      <c r="S919" s="14">
        <f t="shared" si="88"/>
        <v>41802.94363425926</v>
      </c>
      <c r="T919" s="15">
        <f t="shared" si="8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s="10" t="str">
        <f t="shared" si="86"/>
        <v>music</v>
      </c>
      <c r="R920" s="10" t="str">
        <f t="shared" si="87"/>
        <v>jazz</v>
      </c>
      <c r="S920" s="14">
        <f t="shared" si="88"/>
        <v>41944.916215277779</v>
      </c>
      <c r="T920" s="15">
        <f t="shared" si="89"/>
        <v>41974.957881944443</v>
      </c>
    </row>
    <row r="921" spans="1:20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s="10" t="str">
        <f t="shared" si="86"/>
        <v>music</v>
      </c>
      <c r="R921" s="10" t="str">
        <f t="shared" si="87"/>
        <v>jazz</v>
      </c>
      <c r="S921" s="14">
        <f t="shared" si="88"/>
        <v>41227.641724537039</v>
      </c>
      <c r="T921" s="15">
        <f t="shared" si="8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s="10" t="str">
        <f t="shared" si="86"/>
        <v>music</v>
      </c>
      <c r="R922" s="10" t="str">
        <f t="shared" si="87"/>
        <v>jazz</v>
      </c>
      <c r="S922" s="14">
        <f t="shared" si="88"/>
        <v>41562.67155092593</v>
      </c>
      <c r="T922" s="15">
        <f t="shared" si="8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s="10" t="str">
        <f t="shared" si="86"/>
        <v>music</v>
      </c>
      <c r="R923" s="10" t="str">
        <f t="shared" si="87"/>
        <v>jazz</v>
      </c>
      <c r="S923" s="14">
        <f t="shared" si="88"/>
        <v>40847.171018518515</v>
      </c>
      <c r="T923" s="15">
        <f t="shared" si="8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s="10" t="str">
        <f t="shared" si="86"/>
        <v>music</v>
      </c>
      <c r="R924" s="10" t="str">
        <f t="shared" si="87"/>
        <v>jazz</v>
      </c>
      <c r="S924" s="14">
        <f t="shared" si="88"/>
        <v>41878.530011574076</v>
      </c>
      <c r="T924" s="15">
        <f t="shared" si="8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s="10" t="str">
        <f t="shared" si="86"/>
        <v>music</v>
      </c>
      <c r="R925" s="10" t="str">
        <f t="shared" si="87"/>
        <v>jazz</v>
      </c>
      <c r="S925" s="14">
        <f t="shared" si="88"/>
        <v>41934.959756944445</v>
      </c>
      <c r="T925" s="15">
        <f t="shared" si="8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s="10" t="str">
        <f t="shared" si="86"/>
        <v>music</v>
      </c>
      <c r="R926" s="10" t="str">
        <f t="shared" si="87"/>
        <v>jazz</v>
      </c>
      <c r="S926" s="14">
        <f t="shared" si="88"/>
        <v>41288.942928240744</v>
      </c>
      <c r="T926" s="15">
        <f t="shared" si="8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s="10" t="str">
        <f t="shared" si="86"/>
        <v>music</v>
      </c>
      <c r="R927" s="10" t="str">
        <f t="shared" si="87"/>
        <v>jazz</v>
      </c>
      <c r="S927" s="14">
        <f t="shared" si="88"/>
        <v>41575.880914351852</v>
      </c>
      <c r="T927" s="15">
        <f t="shared" si="8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s="10" t="str">
        <f t="shared" si="86"/>
        <v>music</v>
      </c>
      <c r="R928" s="10" t="str">
        <f t="shared" si="87"/>
        <v>jazz</v>
      </c>
      <c r="S928" s="14">
        <f t="shared" si="88"/>
        <v>40338.02002314815</v>
      </c>
      <c r="T928" s="15">
        <f t="shared" si="8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s="10" t="str">
        <f t="shared" si="86"/>
        <v>music</v>
      </c>
      <c r="R929" s="10" t="str">
        <f t="shared" si="87"/>
        <v>jazz</v>
      </c>
      <c r="S929" s="14">
        <f t="shared" si="88"/>
        <v>41013.822858796295</v>
      </c>
      <c r="T929" s="15">
        <f t="shared" si="8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s="10" t="str">
        <f t="shared" si="86"/>
        <v>music</v>
      </c>
      <c r="R930" s="10" t="str">
        <f t="shared" si="87"/>
        <v>jazz</v>
      </c>
      <c r="S930" s="14">
        <f t="shared" si="88"/>
        <v>41180.86241898148</v>
      </c>
      <c r="T930" s="15">
        <f t="shared" si="8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s="10" t="str">
        <f t="shared" si="86"/>
        <v>music</v>
      </c>
      <c r="R931" s="10" t="str">
        <f t="shared" si="87"/>
        <v>jazz</v>
      </c>
      <c r="S931" s="14">
        <f t="shared" si="88"/>
        <v>40978.238067129627</v>
      </c>
      <c r="T931" s="15">
        <f t="shared" si="8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s="10" t="str">
        <f t="shared" si="86"/>
        <v>music</v>
      </c>
      <c r="R932" s="10" t="str">
        <f t="shared" si="87"/>
        <v>jazz</v>
      </c>
      <c r="S932" s="14">
        <f t="shared" si="88"/>
        <v>40312.915578703702</v>
      </c>
      <c r="T932" s="15">
        <f t="shared" si="8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s="10" t="str">
        <f t="shared" si="86"/>
        <v>music</v>
      </c>
      <c r="R933" s="10" t="str">
        <f t="shared" si="87"/>
        <v>jazz</v>
      </c>
      <c r="S933" s="14">
        <f t="shared" si="88"/>
        <v>41680.359976851854</v>
      </c>
      <c r="T933" s="15">
        <f t="shared" si="8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s="10" t="str">
        <f t="shared" si="86"/>
        <v>music</v>
      </c>
      <c r="R934" s="10" t="str">
        <f t="shared" si="87"/>
        <v>jazz</v>
      </c>
      <c r="S934" s="14">
        <f t="shared" si="88"/>
        <v>41310.969270833331</v>
      </c>
      <c r="T934" s="15">
        <f t="shared" si="8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s="10" t="str">
        <f t="shared" si="86"/>
        <v>music</v>
      </c>
      <c r="R935" s="10" t="str">
        <f t="shared" si="87"/>
        <v>jazz</v>
      </c>
      <c r="S935" s="14">
        <f t="shared" si="88"/>
        <v>41711.169085648151</v>
      </c>
      <c r="T935" s="15">
        <f t="shared" si="8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s="10" t="str">
        <f t="shared" si="86"/>
        <v>music</v>
      </c>
      <c r="R936" s="10" t="str">
        <f t="shared" si="87"/>
        <v>jazz</v>
      </c>
      <c r="S936" s="14">
        <f t="shared" si="88"/>
        <v>41733.737083333333</v>
      </c>
      <c r="T936" s="15">
        <f t="shared" si="8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s="10" t="str">
        <f t="shared" si="86"/>
        <v>music</v>
      </c>
      <c r="R937" s="10" t="str">
        <f t="shared" si="87"/>
        <v>jazz</v>
      </c>
      <c r="S937" s="14">
        <f t="shared" si="88"/>
        <v>42368.333668981482</v>
      </c>
      <c r="T937" s="15">
        <f t="shared" si="8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s="10" t="str">
        <f t="shared" si="86"/>
        <v>music</v>
      </c>
      <c r="R938" s="10" t="str">
        <f t="shared" si="87"/>
        <v>jazz</v>
      </c>
      <c r="S938" s="14">
        <f t="shared" si="88"/>
        <v>40883.024178240739</v>
      </c>
      <c r="T938" s="15">
        <f t="shared" si="8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s="10" t="str">
        <f t="shared" si="86"/>
        <v>music</v>
      </c>
      <c r="R939" s="10" t="str">
        <f t="shared" si="87"/>
        <v>jazz</v>
      </c>
      <c r="S939" s="14">
        <f t="shared" si="88"/>
        <v>41551.798113425924</v>
      </c>
      <c r="T939" s="15">
        <f t="shared" si="8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s="10" t="str">
        <f t="shared" si="86"/>
        <v>music</v>
      </c>
      <c r="R940" s="10" t="str">
        <f t="shared" si="87"/>
        <v>jazz</v>
      </c>
      <c r="S940" s="14">
        <f t="shared" si="88"/>
        <v>41124.479722222226</v>
      </c>
      <c r="T940" s="15">
        <f t="shared" si="8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s="10" t="str">
        <f t="shared" si="86"/>
        <v>music</v>
      </c>
      <c r="R941" s="10" t="str">
        <f t="shared" si="87"/>
        <v>jazz</v>
      </c>
      <c r="S941" s="14">
        <f t="shared" si="88"/>
        <v>41416.763171296298</v>
      </c>
      <c r="T941" s="15">
        <f t="shared" si="8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s="10" t="str">
        <f t="shared" si="86"/>
        <v>technology</v>
      </c>
      <c r="R942" s="10" t="str">
        <f t="shared" si="87"/>
        <v>wearables</v>
      </c>
      <c r="S942" s="14">
        <f t="shared" si="88"/>
        <v>42182.008402777778</v>
      </c>
      <c r="T942" s="15">
        <f t="shared" si="8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s="10" t="str">
        <f t="shared" si="86"/>
        <v>technology</v>
      </c>
      <c r="R943" s="10" t="str">
        <f t="shared" si="87"/>
        <v>wearables</v>
      </c>
      <c r="S943" s="14">
        <f t="shared" si="88"/>
        <v>42746.096585648149</v>
      </c>
      <c r="T943" s="15">
        <f t="shared" si="8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s="10" t="str">
        <f t="shared" si="86"/>
        <v>technology</v>
      </c>
      <c r="R944" s="10" t="str">
        <f t="shared" si="87"/>
        <v>wearables</v>
      </c>
      <c r="S944" s="14">
        <f t="shared" si="88"/>
        <v>42382.843287037031</v>
      </c>
      <c r="T944" s="15">
        <f t="shared" si="8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s="10" t="str">
        <f t="shared" si="86"/>
        <v>technology</v>
      </c>
      <c r="R945" s="10" t="str">
        <f t="shared" si="87"/>
        <v>wearables</v>
      </c>
      <c r="S945" s="14">
        <f t="shared" si="88"/>
        <v>42673.66788194445</v>
      </c>
      <c r="T945" s="15">
        <f t="shared" si="8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s="10" t="str">
        <f t="shared" si="86"/>
        <v>technology</v>
      </c>
      <c r="R946" s="10" t="str">
        <f t="shared" si="87"/>
        <v>wearables</v>
      </c>
      <c r="S946" s="14">
        <f t="shared" si="88"/>
        <v>42444.583912037036</v>
      </c>
      <c r="T946" s="15">
        <f t="shared" si="8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s="10" t="str">
        <f t="shared" si="86"/>
        <v>technology</v>
      </c>
      <c r="R947" s="10" t="str">
        <f t="shared" si="87"/>
        <v>wearables</v>
      </c>
      <c r="S947" s="14">
        <f t="shared" si="88"/>
        <v>42732.872986111113</v>
      </c>
      <c r="T947" s="15">
        <f t="shared" si="8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s="10" t="str">
        <f t="shared" si="86"/>
        <v>technology</v>
      </c>
      <c r="R948" s="10" t="str">
        <f t="shared" si="87"/>
        <v>wearables</v>
      </c>
      <c r="S948" s="14">
        <f t="shared" si="88"/>
        <v>42592.750555555554</v>
      </c>
      <c r="T948" s="15">
        <f t="shared" si="8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s="10" t="str">
        <f t="shared" si="86"/>
        <v>technology</v>
      </c>
      <c r="R949" s="10" t="str">
        <f t="shared" si="87"/>
        <v>wearables</v>
      </c>
      <c r="S949" s="14">
        <f t="shared" si="88"/>
        <v>42491.781319444446</v>
      </c>
      <c r="T949" s="15">
        <f t="shared" si="8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s="10" t="str">
        <f t="shared" si="86"/>
        <v>technology</v>
      </c>
      <c r="R950" s="10" t="str">
        <f t="shared" si="87"/>
        <v>wearables</v>
      </c>
      <c r="S950" s="14">
        <f t="shared" si="88"/>
        <v>42411.828287037039</v>
      </c>
      <c r="T950" s="15">
        <f t="shared" si="8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s="10" t="str">
        <f t="shared" si="86"/>
        <v>technology</v>
      </c>
      <c r="R951" s="10" t="str">
        <f t="shared" si="87"/>
        <v>wearables</v>
      </c>
      <c r="S951" s="14">
        <f t="shared" si="88"/>
        <v>42361.043703703705</v>
      </c>
      <c r="T951" s="15">
        <f t="shared" si="8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s="10" t="str">
        <f t="shared" si="86"/>
        <v>technology</v>
      </c>
      <c r="R952" s="10" t="str">
        <f t="shared" si="87"/>
        <v>wearables</v>
      </c>
      <c r="S952" s="14">
        <f t="shared" si="88"/>
        <v>42356.750706018516</v>
      </c>
      <c r="T952" s="15">
        <f t="shared" si="89"/>
        <v>42386.750706018516</v>
      </c>
    </row>
    <row r="953" spans="1:20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s="10" t="str">
        <f t="shared" si="86"/>
        <v>technology</v>
      </c>
      <c r="R953" s="10" t="str">
        <f t="shared" si="87"/>
        <v>wearables</v>
      </c>
      <c r="S953" s="14">
        <f t="shared" si="88"/>
        <v>42480.653611111105</v>
      </c>
      <c r="T953" s="15">
        <f t="shared" si="8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s="10" t="str">
        <f t="shared" si="86"/>
        <v>technology</v>
      </c>
      <c r="R954" s="10" t="str">
        <f t="shared" si="87"/>
        <v>wearables</v>
      </c>
      <c r="S954" s="14">
        <f t="shared" si="88"/>
        <v>42662.613564814819</v>
      </c>
      <c r="T954" s="15">
        <f t="shared" si="8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s="10" t="str">
        <f t="shared" si="86"/>
        <v>technology</v>
      </c>
      <c r="R955" s="10" t="str">
        <f t="shared" si="87"/>
        <v>wearables</v>
      </c>
      <c r="S955" s="14">
        <f t="shared" si="88"/>
        <v>41999.164340277777</v>
      </c>
      <c r="T955" s="15">
        <f t="shared" si="8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s="10" t="str">
        <f t="shared" si="86"/>
        <v>technology</v>
      </c>
      <c r="R956" s="10" t="str">
        <f t="shared" si="87"/>
        <v>wearables</v>
      </c>
      <c r="S956" s="14">
        <f t="shared" si="88"/>
        <v>42194.833784722221</v>
      </c>
      <c r="T956" s="15">
        <f t="shared" si="8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s="10" t="str">
        <f t="shared" si="86"/>
        <v>technology</v>
      </c>
      <c r="R957" s="10" t="str">
        <f t="shared" si="87"/>
        <v>wearables</v>
      </c>
      <c r="S957" s="14">
        <f t="shared" si="88"/>
        <v>42586.295138888891</v>
      </c>
      <c r="T957" s="15">
        <f t="shared" si="8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s="10" t="str">
        <f t="shared" si="86"/>
        <v>technology</v>
      </c>
      <c r="R958" s="10" t="str">
        <f t="shared" si="87"/>
        <v>wearables</v>
      </c>
      <c r="S958" s="14">
        <f t="shared" si="88"/>
        <v>42060.913877314815</v>
      </c>
      <c r="T958" s="15">
        <f t="shared" si="8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s="10" t="str">
        <f t="shared" si="86"/>
        <v>technology</v>
      </c>
      <c r="R959" s="10" t="str">
        <f t="shared" si="87"/>
        <v>wearables</v>
      </c>
      <c r="S959" s="14">
        <f t="shared" si="88"/>
        <v>42660.552465277782</v>
      </c>
      <c r="T959" s="15">
        <f t="shared" si="8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s="10" t="str">
        <f t="shared" si="86"/>
        <v>technology</v>
      </c>
      <c r="R960" s="10" t="str">
        <f t="shared" si="87"/>
        <v>wearables</v>
      </c>
      <c r="S960" s="14">
        <f t="shared" si="88"/>
        <v>42082.802812499998</v>
      </c>
      <c r="T960" s="15">
        <f t="shared" si="8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s="10" t="str">
        <f t="shared" si="86"/>
        <v>technology</v>
      </c>
      <c r="R961" s="10" t="str">
        <f t="shared" si="87"/>
        <v>wearables</v>
      </c>
      <c r="S961" s="14">
        <f t="shared" si="88"/>
        <v>41993.174363425926</v>
      </c>
      <c r="T961" s="15">
        <f t="shared" si="8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s="10" t="str">
        <f t="shared" si="86"/>
        <v>technology</v>
      </c>
      <c r="R962" s="10" t="str">
        <f t="shared" si="87"/>
        <v>wearables</v>
      </c>
      <c r="S962" s="14">
        <f t="shared" si="88"/>
        <v>42766.626793981486</v>
      </c>
      <c r="T962" s="15">
        <f t="shared" si="8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9">
        <f t="shared" ref="P963:P1026" si="91">E963/L963</f>
        <v>364.35454545454547</v>
      </c>
      <c r="Q963" s="10" t="str">
        <f t="shared" ref="Q963:Q1026" si="92">LEFT(N963,SEARCH("/",N963,1)-1)</f>
        <v>technology</v>
      </c>
      <c r="R963" s="10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5">
        <f t="shared" si="89"/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s="10" t="str">
        <f t="shared" si="92"/>
        <v>technology</v>
      </c>
      <c r="R964" s="10" t="str">
        <f t="shared" si="93"/>
        <v>wearables</v>
      </c>
      <c r="S964" s="14">
        <f t="shared" si="94"/>
        <v>42373.712418981479</v>
      </c>
      <c r="T964" s="15">
        <f t="shared" ref="T964:T1027" si="95">(((I964/60)/60)/24)+DATE(1970,1,1)</f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s="10" t="str">
        <f t="shared" si="92"/>
        <v>technology</v>
      </c>
      <c r="R965" s="10" t="str">
        <f t="shared" si="93"/>
        <v>wearables</v>
      </c>
      <c r="S965" s="14">
        <f t="shared" si="94"/>
        <v>42625.635636574079</v>
      </c>
      <c r="T965" s="15">
        <f t="shared" si="95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s="10" t="str">
        <f t="shared" si="92"/>
        <v>technology</v>
      </c>
      <c r="R966" s="10" t="str">
        <f t="shared" si="93"/>
        <v>wearables</v>
      </c>
      <c r="S966" s="14">
        <f t="shared" si="94"/>
        <v>42208.628692129627</v>
      </c>
      <c r="T966" s="15">
        <f t="shared" si="95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s="10" t="str">
        <f t="shared" si="92"/>
        <v>technology</v>
      </c>
      <c r="R967" s="10" t="str">
        <f t="shared" si="93"/>
        <v>wearables</v>
      </c>
      <c r="S967" s="14">
        <f t="shared" si="94"/>
        <v>42637.016736111109</v>
      </c>
      <c r="T967" s="15">
        <f t="shared" si="95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s="10" t="str">
        <f t="shared" si="92"/>
        <v>technology</v>
      </c>
      <c r="R968" s="10" t="str">
        <f t="shared" si="93"/>
        <v>wearables</v>
      </c>
      <c r="S968" s="14">
        <f t="shared" si="94"/>
        <v>42619.635787037041</v>
      </c>
      <c r="T968" s="15">
        <f t="shared" si="95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s="10" t="str">
        <f t="shared" si="92"/>
        <v>technology</v>
      </c>
      <c r="R969" s="10" t="str">
        <f t="shared" si="93"/>
        <v>wearables</v>
      </c>
      <c r="S969" s="14">
        <f t="shared" si="94"/>
        <v>42422.254328703704</v>
      </c>
      <c r="T969" s="15">
        <f t="shared" si="95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s="10" t="str">
        <f t="shared" si="92"/>
        <v>technology</v>
      </c>
      <c r="R970" s="10" t="str">
        <f t="shared" si="93"/>
        <v>wearables</v>
      </c>
      <c r="S970" s="14">
        <f t="shared" si="94"/>
        <v>41836.847615740742</v>
      </c>
      <c r="T970" s="15">
        <f t="shared" si="95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s="10" t="str">
        <f t="shared" si="92"/>
        <v>technology</v>
      </c>
      <c r="R971" s="10" t="str">
        <f t="shared" si="93"/>
        <v>wearables</v>
      </c>
      <c r="S971" s="14">
        <f t="shared" si="94"/>
        <v>42742.30332175926</v>
      </c>
      <c r="T971" s="15">
        <f t="shared" si="95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s="10" t="str">
        <f t="shared" si="92"/>
        <v>technology</v>
      </c>
      <c r="R972" s="10" t="str">
        <f t="shared" si="93"/>
        <v>wearables</v>
      </c>
      <c r="S972" s="14">
        <f t="shared" si="94"/>
        <v>42721.220520833333</v>
      </c>
      <c r="T972" s="15">
        <f t="shared" si="95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s="10" t="str">
        <f t="shared" si="92"/>
        <v>technology</v>
      </c>
      <c r="R973" s="10" t="str">
        <f t="shared" si="93"/>
        <v>wearables</v>
      </c>
      <c r="S973" s="14">
        <f t="shared" si="94"/>
        <v>42111.709027777775</v>
      </c>
      <c r="T973" s="15">
        <f t="shared" si="95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s="10" t="str">
        <f t="shared" si="92"/>
        <v>technology</v>
      </c>
      <c r="R974" s="10" t="str">
        <f t="shared" si="93"/>
        <v>wearables</v>
      </c>
      <c r="S974" s="14">
        <f t="shared" si="94"/>
        <v>41856.865717592591</v>
      </c>
      <c r="T974" s="15">
        <f t="shared" si="95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s="10" t="str">
        <f t="shared" si="92"/>
        <v>technology</v>
      </c>
      <c r="R975" s="10" t="str">
        <f t="shared" si="93"/>
        <v>wearables</v>
      </c>
      <c r="S975" s="14">
        <f t="shared" si="94"/>
        <v>42257.014965277776</v>
      </c>
      <c r="T975" s="15">
        <f t="shared" si="95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s="10" t="str">
        <f t="shared" si="92"/>
        <v>technology</v>
      </c>
      <c r="R976" s="10" t="str">
        <f t="shared" si="93"/>
        <v>wearables</v>
      </c>
      <c r="S976" s="14">
        <f t="shared" si="94"/>
        <v>42424.749490740738</v>
      </c>
      <c r="T976" s="15">
        <f t="shared" si="95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s="10" t="str">
        <f t="shared" si="92"/>
        <v>technology</v>
      </c>
      <c r="R977" s="10" t="str">
        <f t="shared" si="93"/>
        <v>wearables</v>
      </c>
      <c r="S977" s="14">
        <f t="shared" si="94"/>
        <v>42489.696585648147</v>
      </c>
      <c r="T977" s="15">
        <f t="shared" si="95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s="10" t="str">
        <f t="shared" si="92"/>
        <v>technology</v>
      </c>
      <c r="R978" s="10" t="str">
        <f t="shared" si="93"/>
        <v>wearables</v>
      </c>
      <c r="S978" s="14">
        <f t="shared" si="94"/>
        <v>42185.058993055558</v>
      </c>
      <c r="T978" s="15">
        <f t="shared" si="95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s="10" t="str">
        <f t="shared" si="92"/>
        <v>technology</v>
      </c>
      <c r="R979" s="10" t="str">
        <f t="shared" si="93"/>
        <v>wearables</v>
      </c>
      <c r="S979" s="14">
        <f t="shared" si="94"/>
        <v>42391.942094907412</v>
      </c>
      <c r="T979" s="15">
        <f t="shared" si="95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s="10" t="str">
        <f t="shared" si="92"/>
        <v>technology</v>
      </c>
      <c r="R980" s="10" t="str">
        <f t="shared" si="93"/>
        <v>wearables</v>
      </c>
      <c r="S980" s="14">
        <f t="shared" si="94"/>
        <v>42395.309039351851</v>
      </c>
      <c r="T980" s="15">
        <f t="shared" si="95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s="10" t="str">
        <f t="shared" si="92"/>
        <v>technology</v>
      </c>
      <c r="R981" s="10" t="str">
        <f t="shared" si="93"/>
        <v>wearables</v>
      </c>
      <c r="S981" s="14">
        <f t="shared" si="94"/>
        <v>42506.416990740734</v>
      </c>
      <c r="T981" s="15">
        <f t="shared" si="95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s="10" t="str">
        <f t="shared" si="92"/>
        <v>technology</v>
      </c>
      <c r="R982" s="10" t="str">
        <f t="shared" si="93"/>
        <v>wearables</v>
      </c>
      <c r="S982" s="14">
        <f t="shared" si="94"/>
        <v>41928.904189814813</v>
      </c>
      <c r="T982" s="15">
        <f t="shared" si="95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s="10" t="str">
        <f t="shared" si="92"/>
        <v>technology</v>
      </c>
      <c r="R983" s="10" t="str">
        <f t="shared" si="93"/>
        <v>wearables</v>
      </c>
      <c r="S983" s="14">
        <f t="shared" si="94"/>
        <v>41830.947013888886</v>
      </c>
      <c r="T983" s="15">
        <f t="shared" si="95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s="10" t="str">
        <f t="shared" si="92"/>
        <v>technology</v>
      </c>
      <c r="R984" s="10" t="str">
        <f t="shared" si="93"/>
        <v>wearables</v>
      </c>
      <c r="S984" s="14">
        <f t="shared" si="94"/>
        <v>42615.753310185188</v>
      </c>
      <c r="T984" s="15">
        <f t="shared" si="95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s="10" t="str">
        <f t="shared" si="92"/>
        <v>technology</v>
      </c>
      <c r="R985" s="10" t="str">
        <f t="shared" si="93"/>
        <v>wearables</v>
      </c>
      <c r="S985" s="14">
        <f t="shared" si="94"/>
        <v>42574.667650462965</v>
      </c>
      <c r="T985" s="15">
        <f t="shared" si="95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s="10" t="str">
        <f t="shared" si="92"/>
        <v>technology</v>
      </c>
      <c r="R986" s="10" t="str">
        <f t="shared" si="93"/>
        <v>wearables</v>
      </c>
      <c r="S986" s="14">
        <f t="shared" si="94"/>
        <v>42061.11583333333</v>
      </c>
      <c r="T986" s="15">
        <f t="shared" si="95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s="10" t="str">
        <f t="shared" si="92"/>
        <v>technology</v>
      </c>
      <c r="R987" s="10" t="str">
        <f t="shared" si="93"/>
        <v>wearables</v>
      </c>
      <c r="S987" s="14">
        <f t="shared" si="94"/>
        <v>42339.967708333337</v>
      </c>
      <c r="T987" s="15">
        <f t="shared" si="95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s="10" t="str">
        <f t="shared" si="92"/>
        <v>technology</v>
      </c>
      <c r="R988" s="10" t="str">
        <f t="shared" si="93"/>
        <v>wearables</v>
      </c>
      <c r="S988" s="14">
        <f t="shared" si="94"/>
        <v>42324.767361111109</v>
      </c>
      <c r="T988" s="15">
        <f t="shared" si="95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s="10" t="str">
        <f t="shared" si="92"/>
        <v>technology</v>
      </c>
      <c r="R989" s="10" t="str">
        <f t="shared" si="93"/>
        <v>wearables</v>
      </c>
      <c r="S989" s="14">
        <f t="shared" si="94"/>
        <v>41773.294560185182</v>
      </c>
      <c r="T989" s="15">
        <f t="shared" si="95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s="10" t="str">
        <f t="shared" si="92"/>
        <v>technology</v>
      </c>
      <c r="R990" s="10" t="str">
        <f t="shared" si="93"/>
        <v>wearables</v>
      </c>
      <c r="S990" s="14">
        <f t="shared" si="94"/>
        <v>42614.356770833328</v>
      </c>
      <c r="T990" s="15">
        <f t="shared" si="95"/>
        <v>42644.356770833328</v>
      </c>
    </row>
    <row r="991" spans="1:20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s="10" t="str">
        <f t="shared" si="92"/>
        <v>technology</v>
      </c>
      <c r="R991" s="10" t="str">
        <f t="shared" si="93"/>
        <v>wearables</v>
      </c>
      <c r="S991" s="14">
        <f t="shared" si="94"/>
        <v>42611.933969907404</v>
      </c>
      <c r="T991" s="15">
        <f t="shared" si="95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s="10" t="str">
        <f t="shared" si="92"/>
        <v>technology</v>
      </c>
      <c r="R992" s="10" t="str">
        <f t="shared" si="93"/>
        <v>wearables</v>
      </c>
      <c r="S992" s="14">
        <f t="shared" si="94"/>
        <v>41855.784305555557</v>
      </c>
      <c r="T992" s="15">
        <f t="shared" si="95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s="10" t="str">
        <f t="shared" si="92"/>
        <v>technology</v>
      </c>
      <c r="R993" s="10" t="str">
        <f t="shared" si="93"/>
        <v>wearables</v>
      </c>
      <c r="S993" s="14">
        <f t="shared" si="94"/>
        <v>42538.75680555556</v>
      </c>
      <c r="T993" s="15">
        <f t="shared" si="95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s="10" t="str">
        <f t="shared" si="92"/>
        <v>technology</v>
      </c>
      <c r="R994" s="10" t="str">
        <f t="shared" si="93"/>
        <v>wearables</v>
      </c>
      <c r="S994" s="14">
        <f t="shared" si="94"/>
        <v>42437.924988425926</v>
      </c>
      <c r="T994" s="15">
        <f t="shared" si="95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s="10" t="str">
        <f t="shared" si="92"/>
        <v>technology</v>
      </c>
      <c r="R995" s="10" t="str">
        <f t="shared" si="93"/>
        <v>wearables</v>
      </c>
      <c r="S995" s="14">
        <f t="shared" si="94"/>
        <v>42652.964907407411</v>
      </c>
      <c r="T995" s="15">
        <f t="shared" si="95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s="10" t="str">
        <f t="shared" si="92"/>
        <v>technology</v>
      </c>
      <c r="R996" s="10" t="str">
        <f t="shared" si="93"/>
        <v>wearables</v>
      </c>
      <c r="S996" s="14">
        <f t="shared" si="94"/>
        <v>41921.263078703705</v>
      </c>
      <c r="T996" s="15">
        <f t="shared" si="95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s="10" t="str">
        <f t="shared" si="92"/>
        <v>technology</v>
      </c>
      <c r="R997" s="10" t="str">
        <f t="shared" si="93"/>
        <v>wearables</v>
      </c>
      <c r="S997" s="14">
        <f t="shared" si="94"/>
        <v>41947.940740740742</v>
      </c>
      <c r="T997" s="15">
        <f t="shared" si="95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s="10" t="str">
        <f t="shared" si="92"/>
        <v>technology</v>
      </c>
      <c r="R998" s="10" t="str">
        <f t="shared" si="93"/>
        <v>wearables</v>
      </c>
      <c r="S998" s="14">
        <f t="shared" si="94"/>
        <v>41817.866435185184</v>
      </c>
      <c r="T998" s="15">
        <f t="shared" si="95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s="10" t="str">
        <f t="shared" si="92"/>
        <v>technology</v>
      </c>
      <c r="R999" s="10" t="str">
        <f t="shared" si="93"/>
        <v>wearables</v>
      </c>
      <c r="S999" s="14">
        <f t="shared" si="94"/>
        <v>41941.10297453704</v>
      </c>
      <c r="T999" s="15">
        <f t="shared" si="95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s="10" t="str">
        <f t="shared" si="92"/>
        <v>technology</v>
      </c>
      <c r="R1000" s="10" t="str">
        <f t="shared" si="93"/>
        <v>wearables</v>
      </c>
      <c r="S1000" s="14">
        <f t="shared" si="94"/>
        <v>42282.168993055559</v>
      </c>
      <c r="T1000" s="15">
        <f t="shared" si="95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s="10" t="str">
        <f t="shared" si="92"/>
        <v>technology</v>
      </c>
      <c r="R1001" s="10" t="str">
        <f t="shared" si="93"/>
        <v>wearables</v>
      </c>
      <c r="S1001" s="14">
        <f t="shared" si="94"/>
        <v>41926.29965277778</v>
      </c>
      <c r="T1001" s="15">
        <f t="shared" si="95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s="10" t="str">
        <f t="shared" si="92"/>
        <v>technology</v>
      </c>
      <c r="R1002" s="10" t="str">
        <f t="shared" si="93"/>
        <v>wearables</v>
      </c>
      <c r="S1002" s="14">
        <f t="shared" si="94"/>
        <v>42749.059722222228</v>
      </c>
      <c r="T1002" s="15">
        <f t="shared" si="95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s="10" t="str">
        <f t="shared" si="92"/>
        <v>technology</v>
      </c>
      <c r="R1003" s="10" t="str">
        <f t="shared" si="93"/>
        <v>wearables</v>
      </c>
      <c r="S1003" s="14">
        <f t="shared" si="94"/>
        <v>42720.720057870371</v>
      </c>
      <c r="T1003" s="15">
        <f t="shared" si="95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s="10" t="str">
        <f t="shared" si="92"/>
        <v>technology</v>
      </c>
      <c r="R1004" s="10" t="str">
        <f t="shared" si="93"/>
        <v>wearables</v>
      </c>
      <c r="S1004" s="14">
        <f t="shared" si="94"/>
        <v>42325.684189814812</v>
      </c>
      <c r="T1004" s="15">
        <f t="shared" si="95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s="10" t="str">
        <f t="shared" si="92"/>
        <v>technology</v>
      </c>
      <c r="R1005" s="10" t="str">
        <f t="shared" si="93"/>
        <v>wearables</v>
      </c>
      <c r="S1005" s="14">
        <f t="shared" si="94"/>
        <v>42780.709039351852</v>
      </c>
      <c r="T1005" s="15">
        <f t="shared" si="95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s="10" t="str">
        <f t="shared" si="92"/>
        <v>technology</v>
      </c>
      <c r="R1006" s="10" t="str">
        <f t="shared" si="93"/>
        <v>wearables</v>
      </c>
      <c r="S1006" s="14">
        <f t="shared" si="94"/>
        <v>42388.708645833336</v>
      </c>
      <c r="T1006" s="15">
        <f t="shared" si="95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s="10" t="str">
        <f t="shared" si="92"/>
        <v>technology</v>
      </c>
      <c r="R1007" s="10" t="str">
        <f t="shared" si="93"/>
        <v>wearables</v>
      </c>
      <c r="S1007" s="14">
        <f t="shared" si="94"/>
        <v>42276.624803240738</v>
      </c>
      <c r="T1007" s="15">
        <f t="shared" si="95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s="10" t="str">
        <f t="shared" si="92"/>
        <v>technology</v>
      </c>
      <c r="R1008" s="10" t="str">
        <f t="shared" si="93"/>
        <v>wearables</v>
      </c>
      <c r="S1008" s="14">
        <f t="shared" si="94"/>
        <v>41977.040185185186</v>
      </c>
      <c r="T1008" s="15">
        <f t="shared" si="95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s="10" t="str">
        <f t="shared" si="92"/>
        <v>technology</v>
      </c>
      <c r="R1009" s="10" t="str">
        <f t="shared" si="93"/>
        <v>wearables</v>
      </c>
      <c r="S1009" s="14">
        <f t="shared" si="94"/>
        <v>42676.583599537036</v>
      </c>
      <c r="T1009" s="15">
        <f t="shared" si="95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s="10" t="str">
        <f t="shared" si="92"/>
        <v>technology</v>
      </c>
      <c r="R1010" s="10" t="str">
        <f t="shared" si="93"/>
        <v>wearables</v>
      </c>
      <c r="S1010" s="14">
        <f t="shared" si="94"/>
        <v>42702.809201388889</v>
      </c>
      <c r="T1010" s="15">
        <f t="shared" si="95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s="10" t="str">
        <f t="shared" si="92"/>
        <v>technology</v>
      </c>
      <c r="R1011" s="10" t="str">
        <f t="shared" si="93"/>
        <v>wearables</v>
      </c>
      <c r="S1011" s="14">
        <f t="shared" si="94"/>
        <v>42510.604699074072</v>
      </c>
      <c r="T1011" s="15">
        <f t="shared" si="95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s="10" t="str">
        <f t="shared" si="92"/>
        <v>technology</v>
      </c>
      <c r="R1012" s="10" t="str">
        <f t="shared" si="93"/>
        <v>wearables</v>
      </c>
      <c r="S1012" s="14">
        <f t="shared" si="94"/>
        <v>42561.829421296294</v>
      </c>
      <c r="T1012" s="15">
        <f t="shared" si="95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s="10" t="str">
        <f t="shared" si="92"/>
        <v>technology</v>
      </c>
      <c r="R1013" s="10" t="str">
        <f t="shared" si="93"/>
        <v>wearables</v>
      </c>
      <c r="S1013" s="14">
        <f t="shared" si="94"/>
        <v>41946.898090277777</v>
      </c>
      <c r="T1013" s="15">
        <f t="shared" si="95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s="10" t="str">
        <f t="shared" si="92"/>
        <v>technology</v>
      </c>
      <c r="R1014" s="10" t="str">
        <f t="shared" si="93"/>
        <v>wearables</v>
      </c>
      <c r="S1014" s="14">
        <f t="shared" si="94"/>
        <v>42714.440416666665</v>
      </c>
      <c r="T1014" s="15">
        <f t="shared" si="95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s="10" t="str">
        <f t="shared" si="92"/>
        <v>technology</v>
      </c>
      <c r="R1015" s="10" t="str">
        <f t="shared" si="93"/>
        <v>wearables</v>
      </c>
      <c r="S1015" s="14">
        <f t="shared" si="94"/>
        <v>42339.833981481483</v>
      </c>
      <c r="T1015" s="15">
        <f t="shared" si="95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s="10" t="str">
        <f t="shared" si="92"/>
        <v>technology</v>
      </c>
      <c r="R1016" s="10" t="str">
        <f t="shared" si="93"/>
        <v>wearables</v>
      </c>
      <c r="S1016" s="14">
        <f t="shared" si="94"/>
        <v>41955.002488425926</v>
      </c>
      <c r="T1016" s="15">
        <f t="shared" si="95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s="10" t="str">
        <f t="shared" si="92"/>
        <v>technology</v>
      </c>
      <c r="R1017" s="10" t="str">
        <f t="shared" si="93"/>
        <v>wearables</v>
      </c>
      <c r="S1017" s="14">
        <f t="shared" si="94"/>
        <v>42303.878414351857</v>
      </c>
      <c r="T1017" s="15">
        <f t="shared" si="95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s="10" t="str">
        <f t="shared" si="92"/>
        <v>technology</v>
      </c>
      <c r="R1018" s="10" t="str">
        <f t="shared" si="93"/>
        <v>wearables</v>
      </c>
      <c r="S1018" s="14">
        <f t="shared" si="94"/>
        <v>42422.107129629629</v>
      </c>
      <c r="T1018" s="15">
        <f t="shared" si="95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s="10" t="str">
        <f t="shared" si="92"/>
        <v>technology</v>
      </c>
      <c r="R1019" s="10" t="str">
        <f t="shared" si="93"/>
        <v>wearables</v>
      </c>
      <c r="S1019" s="14">
        <f t="shared" si="94"/>
        <v>42289.675173611111</v>
      </c>
      <c r="T1019" s="15">
        <f t="shared" si="95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s="10" t="str">
        <f t="shared" si="92"/>
        <v>technology</v>
      </c>
      <c r="R1020" s="10" t="str">
        <f t="shared" si="93"/>
        <v>wearables</v>
      </c>
      <c r="S1020" s="14">
        <f t="shared" si="94"/>
        <v>42535.492280092592</v>
      </c>
      <c r="T1020" s="15">
        <f t="shared" si="95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s="10" t="str">
        <f t="shared" si="92"/>
        <v>technology</v>
      </c>
      <c r="R1021" s="10" t="str">
        <f t="shared" si="93"/>
        <v>wearables</v>
      </c>
      <c r="S1021" s="14">
        <f t="shared" si="94"/>
        <v>42009.973946759259</v>
      </c>
      <c r="T1021" s="15">
        <f t="shared" si="95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s="10" t="str">
        <f t="shared" si="92"/>
        <v>music</v>
      </c>
      <c r="R1022" s="10" t="str">
        <f t="shared" si="93"/>
        <v>electronic music</v>
      </c>
      <c r="S1022" s="14">
        <f t="shared" si="94"/>
        <v>42127.069548611107</v>
      </c>
      <c r="T1022" s="15">
        <f t="shared" si="95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s="10" t="str">
        <f t="shared" si="92"/>
        <v>music</v>
      </c>
      <c r="R1023" s="10" t="str">
        <f t="shared" si="93"/>
        <v>electronic music</v>
      </c>
      <c r="S1023" s="14">
        <f t="shared" si="94"/>
        <v>42271.251979166671</v>
      </c>
      <c r="T1023" s="15">
        <f t="shared" si="95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s="10" t="str">
        <f t="shared" si="92"/>
        <v>music</v>
      </c>
      <c r="R1024" s="10" t="str">
        <f t="shared" si="93"/>
        <v>electronic music</v>
      </c>
      <c r="S1024" s="14">
        <f t="shared" si="94"/>
        <v>42111.646724537044</v>
      </c>
      <c r="T1024" s="15">
        <f t="shared" si="95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s="10" t="str">
        <f t="shared" si="92"/>
        <v>music</v>
      </c>
      <c r="R1025" s="10" t="str">
        <f t="shared" si="93"/>
        <v>electronic music</v>
      </c>
      <c r="S1025" s="14">
        <f t="shared" si="94"/>
        <v>42145.919687500005</v>
      </c>
      <c r="T1025" s="15">
        <f t="shared" si="95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s="10" t="str">
        <f t="shared" si="92"/>
        <v>music</v>
      </c>
      <c r="R1026" s="10" t="str">
        <f t="shared" si="93"/>
        <v>electronic music</v>
      </c>
      <c r="S1026" s="14">
        <f t="shared" si="94"/>
        <v>42370.580590277779</v>
      </c>
      <c r="T1026" s="15">
        <f t="shared" si="95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9">
        <f t="shared" ref="P1027:P1090" si="97">E1027/L1027</f>
        <v>71.848571428571432</v>
      </c>
      <c r="Q1027" s="10" t="str">
        <f t="shared" ref="Q1027:Q1090" si="98">LEFT(N1027,SEARCH("/",N1027,1)-1)</f>
        <v>music</v>
      </c>
      <c r="R1027" s="10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5">
        <f t="shared" si="95"/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s="10" t="str">
        <f t="shared" si="98"/>
        <v>music</v>
      </c>
      <c r="R1028" s="10" t="str">
        <f t="shared" si="99"/>
        <v>electronic music</v>
      </c>
      <c r="S1028" s="14">
        <f t="shared" si="100"/>
        <v>42426.407592592594</v>
      </c>
      <c r="T1028" s="15">
        <f t="shared" ref="T1028:T1091" si="101">(((I1028/60)/60)/24)+DATE(1970,1,1)</f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s="10" t="str">
        <f t="shared" si="98"/>
        <v>music</v>
      </c>
      <c r="R1029" s="10" t="str">
        <f t="shared" si="99"/>
        <v>electronic music</v>
      </c>
      <c r="S1029" s="14">
        <f t="shared" si="100"/>
        <v>41905.034108796295</v>
      </c>
      <c r="T1029" s="15">
        <f t="shared" si="101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s="10" t="str">
        <f t="shared" si="98"/>
        <v>music</v>
      </c>
      <c r="R1030" s="10" t="str">
        <f t="shared" si="99"/>
        <v>electronic music</v>
      </c>
      <c r="S1030" s="14">
        <f t="shared" si="100"/>
        <v>42755.627372685187</v>
      </c>
      <c r="T1030" s="15">
        <f t="shared" si="101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s="10" t="str">
        <f t="shared" si="98"/>
        <v>music</v>
      </c>
      <c r="R1031" s="10" t="str">
        <f t="shared" si="99"/>
        <v>electronic music</v>
      </c>
      <c r="S1031" s="14">
        <f t="shared" si="100"/>
        <v>42044.711886574078</v>
      </c>
      <c r="T1031" s="15">
        <f t="shared" si="101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s="10" t="str">
        <f t="shared" si="98"/>
        <v>music</v>
      </c>
      <c r="R1032" s="10" t="str">
        <f t="shared" si="99"/>
        <v>electronic music</v>
      </c>
      <c r="S1032" s="14">
        <f t="shared" si="100"/>
        <v>42611.483206018514</v>
      </c>
      <c r="T1032" s="15">
        <f t="shared" si="101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s="10" t="str">
        <f t="shared" si="98"/>
        <v>music</v>
      </c>
      <c r="R1033" s="10" t="str">
        <f t="shared" si="99"/>
        <v>electronic music</v>
      </c>
      <c r="S1033" s="14">
        <f t="shared" si="100"/>
        <v>42324.764004629629</v>
      </c>
      <c r="T1033" s="15">
        <f t="shared" si="101"/>
        <v>42354.764004629629</v>
      </c>
    </row>
    <row r="1034" spans="1:20" ht="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s="10" t="str">
        <f t="shared" si="98"/>
        <v>music</v>
      </c>
      <c r="R1034" s="10" t="str">
        <f t="shared" si="99"/>
        <v>electronic music</v>
      </c>
      <c r="S1034" s="14">
        <f t="shared" si="100"/>
        <v>42514.666956018518</v>
      </c>
      <c r="T1034" s="15">
        <f t="shared" si="101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s="10" t="str">
        <f t="shared" si="98"/>
        <v>music</v>
      </c>
      <c r="R1035" s="10" t="str">
        <f t="shared" si="99"/>
        <v>electronic music</v>
      </c>
      <c r="S1035" s="14">
        <f t="shared" si="100"/>
        <v>42688.732407407413</v>
      </c>
      <c r="T1035" s="15">
        <f t="shared" si="101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s="10" t="str">
        <f t="shared" si="98"/>
        <v>music</v>
      </c>
      <c r="R1036" s="10" t="str">
        <f t="shared" si="99"/>
        <v>electronic music</v>
      </c>
      <c r="S1036" s="14">
        <f t="shared" si="100"/>
        <v>42555.166712962964</v>
      </c>
      <c r="T1036" s="15">
        <f t="shared" si="101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s="10" t="str">
        <f t="shared" si="98"/>
        <v>music</v>
      </c>
      <c r="R1037" s="10" t="str">
        <f t="shared" si="99"/>
        <v>electronic music</v>
      </c>
      <c r="S1037" s="14">
        <f t="shared" si="100"/>
        <v>42016.641435185185</v>
      </c>
      <c r="T1037" s="15">
        <f t="shared" si="101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s="10" t="str">
        <f t="shared" si="98"/>
        <v>music</v>
      </c>
      <c r="R1038" s="10" t="str">
        <f t="shared" si="99"/>
        <v>electronic music</v>
      </c>
      <c r="S1038" s="14">
        <f t="shared" si="100"/>
        <v>41249.448958333334</v>
      </c>
      <c r="T1038" s="15">
        <f t="shared" si="101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s="10" t="str">
        <f t="shared" si="98"/>
        <v>music</v>
      </c>
      <c r="R1039" s="10" t="str">
        <f t="shared" si="99"/>
        <v>electronic music</v>
      </c>
      <c r="S1039" s="14">
        <f t="shared" si="100"/>
        <v>42119.822476851856</v>
      </c>
      <c r="T1039" s="15">
        <f t="shared" si="101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s="10" t="str">
        <f t="shared" si="98"/>
        <v>music</v>
      </c>
      <c r="R1040" s="10" t="str">
        <f t="shared" si="99"/>
        <v>electronic music</v>
      </c>
      <c r="S1040" s="14">
        <f t="shared" si="100"/>
        <v>42418.231747685189</v>
      </c>
      <c r="T1040" s="15">
        <f t="shared" si="101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s="10" t="str">
        <f t="shared" si="98"/>
        <v>music</v>
      </c>
      <c r="R1041" s="10" t="str">
        <f t="shared" si="99"/>
        <v>electronic music</v>
      </c>
      <c r="S1041" s="14">
        <f t="shared" si="100"/>
        <v>42692.109328703707</v>
      </c>
      <c r="T1041" s="15">
        <f t="shared" si="101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s="10" t="str">
        <f t="shared" si="98"/>
        <v>journalism</v>
      </c>
      <c r="R1042" s="10" t="str">
        <f t="shared" si="99"/>
        <v>audio</v>
      </c>
      <c r="S1042" s="14">
        <f t="shared" si="100"/>
        <v>42579.708437499998</v>
      </c>
      <c r="T1042" s="15">
        <f t="shared" si="101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s="10" t="str">
        <f t="shared" si="98"/>
        <v>journalism</v>
      </c>
      <c r="R1043" s="10" t="str">
        <f t="shared" si="99"/>
        <v>audio</v>
      </c>
      <c r="S1043" s="14">
        <f t="shared" si="100"/>
        <v>41831.060092592597</v>
      </c>
      <c r="T1043" s="15">
        <f t="shared" si="101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s="10" t="str">
        <f t="shared" si="98"/>
        <v>journalism</v>
      </c>
      <c r="R1044" s="10" t="str">
        <f t="shared" si="99"/>
        <v>audio</v>
      </c>
      <c r="S1044" s="14">
        <f t="shared" si="100"/>
        <v>41851.696157407408</v>
      </c>
      <c r="T1044" s="15">
        <f t="shared" si="101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s="10" t="str">
        <f t="shared" si="98"/>
        <v>journalism</v>
      </c>
      <c r="R1045" s="10" t="str">
        <f t="shared" si="99"/>
        <v>audio</v>
      </c>
      <c r="S1045" s="14">
        <f t="shared" si="100"/>
        <v>42114.252951388888</v>
      </c>
      <c r="T1045" s="15">
        <f t="shared" si="101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s="10" t="str">
        <f t="shared" si="98"/>
        <v>journalism</v>
      </c>
      <c r="R1046" s="10" t="str">
        <f t="shared" si="99"/>
        <v>audio</v>
      </c>
      <c r="S1046" s="14">
        <f t="shared" si="100"/>
        <v>42011.925937499997</v>
      </c>
      <c r="T1046" s="15">
        <f t="shared" si="101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s="10" t="str">
        <f t="shared" si="98"/>
        <v>journalism</v>
      </c>
      <c r="R1047" s="10" t="str">
        <f t="shared" si="99"/>
        <v>audio</v>
      </c>
      <c r="S1047" s="14">
        <f t="shared" si="100"/>
        <v>41844.874421296299</v>
      </c>
      <c r="T1047" s="15">
        <f t="shared" si="101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s="10" t="str">
        <f t="shared" si="98"/>
        <v>journalism</v>
      </c>
      <c r="R1048" s="10" t="str">
        <f t="shared" si="99"/>
        <v>audio</v>
      </c>
      <c r="S1048" s="14">
        <f t="shared" si="100"/>
        <v>42319.851388888885</v>
      </c>
      <c r="T1048" s="15">
        <f t="shared" si="101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s="10" t="str">
        <f t="shared" si="98"/>
        <v>journalism</v>
      </c>
      <c r="R1049" s="10" t="str">
        <f t="shared" si="99"/>
        <v>audio</v>
      </c>
      <c r="S1049" s="14">
        <f t="shared" si="100"/>
        <v>41918.818460648145</v>
      </c>
      <c r="T1049" s="15">
        <f t="shared" si="101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s="10" t="str">
        <f t="shared" si="98"/>
        <v>journalism</v>
      </c>
      <c r="R1050" s="10" t="str">
        <f t="shared" si="99"/>
        <v>audio</v>
      </c>
      <c r="S1050" s="14">
        <f t="shared" si="100"/>
        <v>42598.053113425922</v>
      </c>
      <c r="T1050" s="15">
        <f t="shared" si="101"/>
        <v>42638.053113425922</v>
      </c>
    </row>
    <row r="1051" spans="1:20" ht="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s="10" t="str">
        <f t="shared" si="98"/>
        <v>journalism</v>
      </c>
      <c r="R1051" s="10" t="str">
        <f t="shared" si="99"/>
        <v>audio</v>
      </c>
      <c r="S1051" s="14">
        <f t="shared" si="100"/>
        <v>42382.431076388893</v>
      </c>
      <c r="T1051" s="15">
        <f t="shared" si="101"/>
        <v>42412.431076388893</v>
      </c>
    </row>
    <row r="1052" spans="1:20" ht="2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s="10" t="str">
        <f t="shared" si="98"/>
        <v>journalism</v>
      </c>
      <c r="R1052" s="10" t="str">
        <f t="shared" si="99"/>
        <v>audio</v>
      </c>
      <c r="S1052" s="14">
        <f t="shared" si="100"/>
        <v>42231.7971875</v>
      </c>
      <c r="T1052" s="15">
        <f t="shared" si="101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s="10" t="str">
        <f t="shared" si="98"/>
        <v>journalism</v>
      </c>
      <c r="R1053" s="10" t="str">
        <f t="shared" si="99"/>
        <v>audio</v>
      </c>
      <c r="S1053" s="14">
        <f t="shared" si="100"/>
        <v>41850.014178240745</v>
      </c>
      <c r="T1053" s="15">
        <f t="shared" si="101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s="10" t="str">
        <f t="shared" si="98"/>
        <v>journalism</v>
      </c>
      <c r="R1054" s="10" t="str">
        <f t="shared" si="99"/>
        <v>audio</v>
      </c>
      <c r="S1054" s="14">
        <f t="shared" si="100"/>
        <v>42483.797395833331</v>
      </c>
      <c r="T1054" s="15">
        <f t="shared" si="101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s="10" t="str">
        <f t="shared" si="98"/>
        <v>journalism</v>
      </c>
      <c r="R1055" s="10" t="str">
        <f t="shared" si="99"/>
        <v>audio</v>
      </c>
      <c r="S1055" s="14">
        <f t="shared" si="100"/>
        <v>42775.172824074078</v>
      </c>
      <c r="T1055" s="15">
        <f t="shared" si="101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s="10" t="str">
        <f t="shared" si="98"/>
        <v>journalism</v>
      </c>
      <c r="R1056" s="10" t="str">
        <f t="shared" si="99"/>
        <v>audio</v>
      </c>
      <c r="S1056" s="14">
        <f t="shared" si="100"/>
        <v>41831.851840277777</v>
      </c>
      <c r="T1056" s="15">
        <f t="shared" si="101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s="10" t="str">
        <f t="shared" si="98"/>
        <v>journalism</v>
      </c>
      <c r="R1057" s="10" t="str">
        <f t="shared" si="99"/>
        <v>audio</v>
      </c>
      <c r="S1057" s="14">
        <f t="shared" si="100"/>
        <v>42406.992418981477</v>
      </c>
      <c r="T1057" s="15">
        <f t="shared" si="101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s="10" t="str">
        <f t="shared" si="98"/>
        <v>journalism</v>
      </c>
      <c r="R1058" s="10" t="str">
        <f t="shared" si="99"/>
        <v>audio</v>
      </c>
      <c r="S1058" s="14">
        <f t="shared" si="100"/>
        <v>42058.719641203701</v>
      </c>
      <c r="T1058" s="15">
        <f t="shared" si="101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s="10" t="str">
        <f t="shared" si="98"/>
        <v>journalism</v>
      </c>
      <c r="R1059" s="10" t="str">
        <f t="shared" si="99"/>
        <v>audio</v>
      </c>
      <c r="S1059" s="14">
        <f t="shared" si="100"/>
        <v>42678.871331018512</v>
      </c>
      <c r="T1059" s="15">
        <f t="shared" si="101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s="10" t="str">
        <f t="shared" si="98"/>
        <v>journalism</v>
      </c>
      <c r="R1060" s="10" t="str">
        <f t="shared" si="99"/>
        <v>audio</v>
      </c>
      <c r="S1060" s="14">
        <f t="shared" si="100"/>
        <v>42047.900960648149</v>
      </c>
      <c r="T1060" s="15">
        <f t="shared" si="101"/>
        <v>42089</v>
      </c>
    </row>
    <row r="1061" spans="1:20" ht="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s="10" t="str">
        <f t="shared" si="98"/>
        <v>journalism</v>
      </c>
      <c r="R1061" s="10" t="str">
        <f t="shared" si="99"/>
        <v>audio</v>
      </c>
      <c r="S1061" s="14">
        <f t="shared" si="100"/>
        <v>42046.79</v>
      </c>
      <c r="T1061" s="15">
        <f t="shared" si="101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s="10" t="str">
        <f t="shared" si="98"/>
        <v>journalism</v>
      </c>
      <c r="R1062" s="10" t="str">
        <f t="shared" si="99"/>
        <v>audio</v>
      </c>
      <c r="S1062" s="14">
        <f t="shared" si="100"/>
        <v>42079.913113425922</v>
      </c>
      <c r="T1062" s="15">
        <f t="shared" si="101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s="10" t="str">
        <f t="shared" si="98"/>
        <v>journalism</v>
      </c>
      <c r="R1063" s="10" t="str">
        <f t="shared" si="99"/>
        <v>audio</v>
      </c>
      <c r="S1063" s="14">
        <f t="shared" si="100"/>
        <v>42432.276712962965</v>
      </c>
      <c r="T1063" s="15">
        <f t="shared" si="101"/>
        <v>42492.041666666672</v>
      </c>
    </row>
    <row r="1064" spans="1:20" ht="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s="10" t="str">
        <f t="shared" si="98"/>
        <v>journalism</v>
      </c>
      <c r="R1064" s="10" t="str">
        <f t="shared" si="99"/>
        <v>audio</v>
      </c>
      <c r="S1064" s="14">
        <f t="shared" si="100"/>
        <v>42556.807187500002</v>
      </c>
      <c r="T1064" s="15">
        <f t="shared" si="101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s="10" t="str">
        <f t="shared" si="98"/>
        <v>journalism</v>
      </c>
      <c r="R1065" s="10" t="str">
        <f t="shared" si="99"/>
        <v>audio</v>
      </c>
      <c r="S1065" s="14">
        <f t="shared" si="100"/>
        <v>42583.030810185184</v>
      </c>
      <c r="T1065" s="15">
        <f t="shared" si="101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s="10" t="str">
        <f t="shared" si="98"/>
        <v>games</v>
      </c>
      <c r="R1066" s="10" t="str">
        <f t="shared" si="99"/>
        <v>video games</v>
      </c>
      <c r="S1066" s="14">
        <f t="shared" si="100"/>
        <v>41417.228043981479</v>
      </c>
      <c r="T1066" s="15">
        <f t="shared" si="101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s="10" t="str">
        <f t="shared" si="98"/>
        <v>games</v>
      </c>
      <c r="R1067" s="10" t="str">
        <f t="shared" si="99"/>
        <v>video games</v>
      </c>
      <c r="S1067" s="14">
        <f t="shared" si="100"/>
        <v>41661.381041666667</v>
      </c>
      <c r="T1067" s="15">
        <f t="shared" si="101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s="10" t="str">
        <f t="shared" si="98"/>
        <v>games</v>
      </c>
      <c r="R1068" s="10" t="str">
        <f t="shared" si="99"/>
        <v>video games</v>
      </c>
      <c r="S1068" s="14">
        <f t="shared" si="100"/>
        <v>41445.962754629632</v>
      </c>
      <c r="T1068" s="15">
        <f t="shared" si="101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s="10" t="str">
        <f t="shared" si="98"/>
        <v>games</v>
      </c>
      <c r="R1069" s="10" t="str">
        <f t="shared" si="99"/>
        <v>video games</v>
      </c>
      <c r="S1069" s="14">
        <f t="shared" si="100"/>
        <v>41599.855682870373</v>
      </c>
      <c r="T1069" s="15">
        <f t="shared" si="101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s="10" t="str">
        <f t="shared" si="98"/>
        <v>games</v>
      </c>
      <c r="R1070" s="10" t="str">
        <f t="shared" si="99"/>
        <v>video games</v>
      </c>
      <c r="S1070" s="14">
        <f t="shared" si="100"/>
        <v>42440.371111111104</v>
      </c>
      <c r="T1070" s="15">
        <f t="shared" si="101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s="10" t="str">
        <f t="shared" si="98"/>
        <v>games</v>
      </c>
      <c r="R1071" s="10" t="str">
        <f t="shared" si="99"/>
        <v>video games</v>
      </c>
      <c r="S1071" s="14">
        <f t="shared" si="100"/>
        <v>41572.229849537034</v>
      </c>
      <c r="T1071" s="15">
        <f t="shared" si="101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s="10" t="str">
        <f t="shared" si="98"/>
        <v>games</v>
      </c>
      <c r="R1072" s="10" t="str">
        <f t="shared" si="99"/>
        <v>video games</v>
      </c>
      <c r="S1072" s="14">
        <f t="shared" si="100"/>
        <v>41163.011828703704</v>
      </c>
      <c r="T1072" s="15">
        <f t="shared" si="101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s="10" t="str">
        <f t="shared" si="98"/>
        <v>games</v>
      </c>
      <c r="R1073" s="10" t="str">
        <f t="shared" si="99"/>
        <v>video games</v>
      </c>
      <c r="S1073" s="14">
        <f t="shared" si="100"/>
        <v>42295.753391203703</v>
      </c>
      <c r="T1073" s="15">
        <f t="shared" si="101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s="10" t="str">
        <f t="shared" si="98"/>
        <v>games</v>
      </c>
      <c r="R1074" s="10" t="str">
        <f t="shared" si="99"/>
        <v>video games</v>
      </c>
      <c r="S1074" s="14">
        <f t="shared" si="100"/>
        <v>41645.832141203704</v>
      </c>
      <c r="T1074" s="15">
        <f t="shared" si="101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s="10" t="str">
        <f t="shared" si="98"/>
        <v>games</v>
      </c>
      <c r="R1075" s="10" t="str">
        <f t="shared" si="99"/>
        <v>video games</v>
      </c>
      <c r="S1075" s="14">
        <f t="shared" si="100"/>
        <v>40802.964594907404</v>
      </c>
      <c r="T1075" s="15">
        <f t="shared" si="101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s="10" t="str">
        <f t="shared" si="98"/>
        <v>games</v>
      </c>
      <c r="R1076" s="10" t="str">
        <f t="shared" si="99"/>
        <v>video games</v>
      </c>
      <c r="S1076" s="14">
        <f t="shared" si="100"/>
        <v>41613.172974537039</v>
      </c>
      <c r="T1076" s="15">
        <f t="shared" si="101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s="10" t="str">
        <f t="shared" si="98"/>
        <v>games</v>
      </c>
      <c r="R1077" s="10" t="str">
        <f t="shared" si="99"/>
        <v>video games</v>
      </c>
      <c r="S1077" s="14">
        <f t="shared" si="100"/>
        <v>41005.904120370367</v>
      </c>
      <c r="T1077" s="15">
        <f t="shared" si="101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s="10" t="str">
        <f t="shared" si="98"/>
        <v>games</v>
      </c>
      <c r="R1078" s="10" t="str">
        <f t="shared" si="99"/>
        <v>video games</v>
      </c>
      <c r="S1078" s="14">
        <f t="shared" si="100"/>
        <v>41838.377893518518</v>
      </c>
      <c r="T1078" s="15">
        <f t="shared" si="101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s="10" t="str">
        <f t="shared" si="98"/>
        <v>games</v>
      </c>
      <c r="R1079" s="10" t="str">
        <f t="shared" si="99"/>
        <v>video games</v>
      </c>
      <c r="S1079" s="14">
        <f t="shared" si="100"/>
        <v>42353.16679398148</v>
      </c>
      <c r="T1079" s="15">
        <f t="shared" si="101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s="10" t="str">
        <f t="shared" si="98"/>
        <v>games</v>
      </c>
      <c r="R1080" s="10" t="str">
        <f t="shared" si="99"/>
        <v>video games</v>
      </c>
      <c r="S1080" s="14">
        <f t="shared" si="100"/>
        <v>40701.195844907408</v>
      </c>
      <c r="T1080" s="15">
        <f t="shared" si="101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s="10" t="str">
        <f t="shared" si="98"/>
        <v>games</v>
      </c>
      <c r="R1081" s="10" t="str">
        <f t="shared" si="99"/>
        <v>video games</v>
      </c>
      <c r="S1081" s="14">
        <f t="shared" si="100"/>
        <v>42479.566388888896</v>
      </c>
      <c r="T1081" s="15">
        <f t="shared" si="101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s="10" t="str">
        <f t="shared" si="98"/>
        <v>games</v>
      </c>
      <c r="R1082" s="10" t="str">
        <f t="shared" si="99"/>
        <v>video games</v>
      </c>
      <c r="S1082" s="14">
        <f t="shared" si="100"/>
        <v>41740.138113425928</v>
      </c>
      <c r="T1082" s="15">
        <f t="shared" si="101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s="10" t="str">
        <f t="shared" si="98"/>
        <v>games</v>
      </c>
      <c r="R1083" s="10" t="str">
        <f t="shared" si="99"/>
        <v>video games</v>
      </c>
      <c r="S1083" s="14">
        <f t="shared" si="100"/>
        <v>42002.926990740743</v>
      </c>
      <c r="T1083" s="15">
        <f t="shared" si="101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s="10" t="str">
        <f t="shared" si="98"/>
        <v>games</v>
      </c>
      <c r="R1084" s="10" t="str">
        <f t="shared" si="99"/>
        <v>video games</v>
      </c>
      <c r="S1084" s="14">
        <f t="shared" si="100"/>
        <v>41101.906111111115</v>
      </c>
      <c r="T1084" s="15">
        <f t="shared" si="101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s="10" t="str">
        <f t="shared" si="98"/>
        <v>games</v>
      </c>
      <c r="R1085" s="10" t="str">
        <f t="shared" si="99"/>
        <v>video games</v>
      </c>
      <c r="S1085" s="14">
        <f t="shared" si="100"/>
        <v>41793.659525462965</v>
      </c>
      <c r="T1085" s="15">
        <f t="shared" si="101"/>
        <v>41853.659525462965</v>
      </c>
    </row>
    <row r="1086" spans="1:20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s="10" t="str">
        <f t="shared" si="98"/>
        <v>games</v>
      </c>
      <c r="R1086" s="10" t="str">
        <f t="shared" si="99"/>
        <v>video games</v>
      </c>
      <c r="S1086" s="14">
        <f t="shared" si="100"/>
        <v>41829.912083333329</v>
      </c>
      <c r="T1086" s="15">
        <f t="shared" si="101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s="10" t="str">
        <f t="shared" si="98"/>
        <v>games</v>
      </c>
      <c r="R1087" s="10" t="str">
        <f t="shared" si="99"/>
        <v>video games</v>
      </c>
      <c r="S1087" s="14">
        <f t="shared" si="100"/>
        <v>42413.671006944445</v>
      </c>
      <c r="T1087" s="15">
        <f t="shared" si="101"/>
        <v>42443.629340277781</v>
      </c>
    </row>
    <row r="1088" spans="1:20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s="10" t="str">
        <f t="shared" si="98"/>
        <v>games</v>
      </c>
      <c r="R1088" s="10" t="str">
        <f t="shared" si="99"/>
        <v>video games</v>
      </c>
      <c r="S1088" s="14">
        <f t="shared" si="100"/>
        <v>41845.866793981484</v>
      </c>
      <c r="T1088" s="15">
        <f t="shared" si="101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s="10" t="str">
        <f t="shared" si="98"/>
        <v>games</v>
      </c>
      <c r="R1089" s="10" t="str">
        <f t="shared" si="99"/>
        <v>video games</v>
      </c>
      <c r="S1089" s="14">
        <f t="shared" si="100"/>
        <v>41775.713969907411</v>
      </c>
      <c r="T1089" s="15">
        <f t="shared" si="101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s="10" t="str">
        <f t="shared" si="98"/>
        <v>games</v>
      </c>
      <c r="R1090" s="10" t="str">
        <f t="shared" si="99"/>
        <v>video games</v>
      </c>
      <c r="S1090" s="14">
        <f t="shared" si="100"/>
        <v>41723.799386574072</v>
      </c>
      <c r="T1090" s="15">
        <f t="shared" si="101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9">
        <f t="shared" ref="P1091:P1154" si="103">E1091/L1091</f>
        <v>23.959183673469386</v>
      </c>
      <c r="Q1091" s="10" t="str">
        <f t="shared" ref="Q1091:Q1154" si="104">LEFT(N1091,SEARCH("/",N1091,1)-1)</f>
        <v>games</v>
      </c>
      <c r="R1091" s="10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5">
        <f t="shared" si="101"/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s="10" t="str">
        <f t="shared" si="104"/>
        <v>games</v>
      </c>
      <c r="R1092" s="10" t="str">
        <f t="shared" si="105"/>
        <v>video games</v>
      </c>
      <c r="S1092" s="14">
        <f t="shared" si="106"/>
        <v>42123.185798611114</v>
      </c>
      <c r="T1092" s="15">
        <f t="shared" ref="T1092:T1155" si="107">(((I1092/60)/60)/24)+DATE(1970,1,1)</f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s="10" t="str">
        <f t="shared" si="104"/>
        <v>games</v>
      </c>
      <c r="R1093" s="10" t="str">
        <f t="shared" si="105"/>
        <v>video games</v>
      </c>
      <c r="S1093" s="14">
        <f t="shared" si="106"/>
        <v>42440.820277777777</v>
      </c>
      <c r="T1093" s="15">
        <f t="shared" si="107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s="10" t="str">
        <f t="shared" si="104"/>
        <v>games</v>
      </c>
      <c r="R1094" s="10" t="str">
        <f t="shared" si="105"/>
        <v>video games</v>
      </c>
      <c r="S1094" s="14">
        <f t="shared" si="106"/>
        <v>41250.025902777779</v>
      </c>
      <c r="T1094" s="15">
        <f t="shared" si="107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s="10" t="str">
        <f t="shared" si="104"/>
        <v>games</v>
      </c>
      <c r="R1095" s="10" t="str">
        <f t="shared" si="105"/>
        <v>video games</v>
      </c>
      <c r="S1095" s="14">
        <f t="shared" si="106"/>
        <v>42396.973807870367</v>
      </c>
      <c r="T1095" s="15">
        <f t="shared" si="107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s="10" t="str">
        <f t="shared" si="104"/>
        <v>games</v>
      </c>
      <c r="R1096" s="10" t="str">
        <f t="shared" si="105"/>
        <v>video games</v>
      </c>
      <c r="S1096" s="14">
        <f t="shared" si="106"/>
        <v>40795.713344907403</v>
      </c>
      <c r="T1096" s="15">
        <f t="shared" si="107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s="10" t="str">
        <f t="shared" si="104"/>
        <v>games</v>
      </c>
      <c r="R1097" s="10" t="str">
        <f t="shared" si="105"/>
        <v>video games</v>
      </c>
      <c r="S1097" s="14">
        <f t="shared" si="106"/>
        <v>41486.537268518521</v>
      </c>
      <c r="T1097" s="15">
        <f t="shared" si="107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s="10" t="str">
        <f t="shared" si="104"/>
        <v>games</v>
      </c>
      <c r="R1098" s="10" t="str">
        <f t="shared" si="105"/>
        <v>video games</v>
      </c>
      <c r="S1098" s="14">
        <f t="shared" si="106"/>
        <v>41885.51798611111</v>
      </c>
      <c r="T1098" s="15">
        <f t="shared" si="107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s="10" t="str">
        <f t="shared" si="104"/>
        <v>games</v>
      </c>
      <c r="R1099" s="10" t="str">
        <f t="shared" si="105"/>
        <v>video games</v>
      </c>
      <c r="S1099" s="14">
        <f t="shared" si="106"/>
        <v>41660.792557870373</v>
      </c>
      <c r="T1099" s="15">
        <f t="shared" si="107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s="10" t="str">
        <f t="shared" si="104"/>
        <v>games</v>
      </c>
      <c r="R1100" s="10" t="str">
        <f t="shared" si="105"/>
        <v>video games</v>
      </c>
      <c r="S1100" s="14">
        <f t="shared" si="106"/>
        <v>41712.762673611112</v>
      </c>
      <c r="T1100" s="15">
        <f t="shared" si="107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s="10" t="str">
        <f t="shared" si="104"/>
        <v>games</v>
      </c>
      <c r="R1101" s="10" t="str">
        <f t="shared" si="105"/>
        <v>video games</v>
      </c>
      <c r="S1101" s="14">
        <f t="shared" si="106"/>
        <v>42107.836435185185</v>
      </c>
      <c r="T1101" s="15">
        <f t="shared" si="107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s="10" t="str">
        <f t="shared" si="104"/>
        <v>games</v>
      </c>
      <c r="R1102" s="10" t="str">
        <f t="shared" si="105"/>
        <v>video games</v>
      </c>
      <c r="S1102" s="14">
        <f t="shared" si="106"/>
        <v>42384.110775462963</v>
      </c>
      <c r="T1102" s="15">
        <f t="shared" si="107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s="10" t="str">
        <f t="shared" si="104"/>
        <v>games</v>
      </c>
      <c r="R1103" s="10" t="str">
        <f t="shared" si="105"/>
        <v>video games</v>
      </c>
      <c r="S1103" s="14">
        <f t="shared" si="106"/>
        <v>42538.77243055556</v>
      </c>
      <c r="T1103" s="15">
        <f t="shared" si="107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s="10" t="str">
        <f t="shared" si="104"/>
        <v>games</v>
      </c>
      <c r="R1104" s="10" t="str">
        <f t="shared" si="105"/>
        <v>video games</v>
      </c>
      <c r="S1104" s="14">
        <f t="shared" si="106"/>
        <v>41577.045428240745</v>
      </c>
      <c r="T1104" s="15">
        <f t="shared" si="107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s="10" t="str">
        <f t="shared" si="104"/>
        <v>games</v>
      </c>
      <c r="R1105" s="10" t="str">
        <f t="shared" si="105"/>
        <v>video games</v>
      </c>
      <c r="S1105" s="14">
        <f t="shared" si="106"/>
        <v>42479.22210648148</v>
      </c>
      <c r="T1105" s="15">
        <f t="shared" si="107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s="10" t="str">
        <f t="shared" si="104"/>
        <v>games</v>
      </c>
      <c r="R1106" s="10" t="str">
        <f t="shared" si="105"/>
        <v>video games</v>
      </c>
      <c r="S1106" s="14">
        <f t="shared" si="106"/>
        <v>41771.40996527778</v>
      </c>
      <c r="T1106" s="15">
        <f t="shared" si="107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s="10" t="str">
        <f t="shared" si="104"/>
        <v>games</v>
      </c>
      <c r="R1107" s="10" t="str">
        <f t="shared" si="105"/>
        <v>video games</v>
      </c>
      <c r="S1107" s="14">
        <f t="shared" si="106"/>
        <v>41692.135729166665</v>
      </c>
      <c r="T1107" s="15">
        <f t="shared" si="107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s="10" t="str">
        <f t="shared" si="104"/>
        <v>games</v>
      </c>
      <c r="R1108" s="10" t="str">
        <f t="shared" si="105"/>
        <v>video games</v>
      </c>
      <c r="S1108" s="14">
        <f t="shared" si="106"/>
        <v>40973.740451388891</v>
      </c>
      <c r="T1108" s="15">
        <f t="shared" si="107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s="10" t="str">
        <f t="shared" si="104"/>
        <v>games</v>
      </c>
      <c r="R1109" s="10" t="str">
        <f t="shared" si="105"/>
        <v>video games</v>
      </c>
      <c r="S1109" s="14">
        <f t="shared" si="106"/>
        <v>41813.861388888887</v>
      </c>
      <c r="T1109" s="15">
        <f t="shared" si="107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s="10" t="str">
        <f t="shared" si="104"/>
        <v>games</v>
      </c>
      <c r="R1110" s="10" t="str">
        <f t="shared" si="105"/>
        <v>video games</v>
      </c>
      <c r="S1110" s="14">
        <f t="shared" si="106"/>
        <v>40952.636979166666</v>
      </c>
      <c r="T1110" s="15">
        <f t="shared" si="107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s="10" t="str">
        <f t="shared" si="104"/>
        <v>games</v>
      </c>
      <c r="R1111" s="10" t="str">
        <f t="shared" si="105"/>
        <v>video games</v>
      </c>
      <c r="S1111" s="14">
        <f t="shared" si="106"/>
        <v>42662.752199074079</v>
      </c>
      <c r="T1111" s="15">
        <f t="shared" si="107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s="10" t="str">
        <f t="shared" si="104"/>
        <v>games</v>
      </c>
      <c r="R1112" s="10" t="str">
        <f t="shared" si="105"/>
        <v>video games</v>
      </c>
      <c r="S1112" s="14">
        <f t="shared" si="106"/>
        <v>41220.933124999996</v>
      </c>
      <c r="T1112" s="15">
        <f t="shared" si="107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s="10" t="str">
        <f t="shared" si="104"/>
        <v>games</v>
      </c>
      <c r="R1113" s="10" t="str">
        <f t="shared" si="105"/>
        <v>video games</v>
      </c>
      <c r="S1113" s="14">
        <f t="shared" si="106"/>
        <v>42347.203587962969</v>
      </c>
      <c r="T1113" s="15">
        <f t="shared" si="107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s="10" t="str">
        <f t="shared" si="104"/>
        <v>games</v>
      </c>
      <c r="R1114" s="10" t="str">
        <f t="shared" si="105"/>
        <v>video games</v>
      </c>
      <c r="S1114" s="14">
        <f t="shared" si="106"/>
        <v>41963.759386574078</v>
      </c>
      <c r="T1114" s="15">
        <f t="shared" si="107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s="10" t="str">
        <f t="shared" si="104"/>
        <v>games</v>
      </c>
      <c r="R1115" s="10" t="str">
        <f t="shared" si="105"/>
        <v>video games</v>
      </c>
      <c r="S1115" s="14">
        <f t="shared" si="106"/>
        <v>41835.977083333331</v>
      </c>
      <c r="T1115" s="15">
        <f t="shared" si="107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s="10" t="str">
        <f t="shared" si="104"/>
        <v>games</v>
      </c>
      <c r="R1116" s="10" t="str">
        <f t="shared" si="105"/>
        <v>video games</v>
      </c>
      <c r="S1116" s="14">
        <f t="shared" si="106"/>
        <v>41526.345914351856</v>
      </c>
      <c r="T1116" s="15">
        <f t="shared" si="107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s="10" t="str">
        <f t="shared" si="104"/>
        <v>games</v>
      </c>
      <c r="R1117" s="10" t="str">
        <f t="shared" si="105"/>
        <v>video games</v>
      </c>
      <c r="S1117" s="14">
        <f t="shared" si="106"/>
        <v>42429.695543981477</v>
      </c>
      <c r="T1117" s="15">
        <f t="shared" si="107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s="10" t="str">
        <f t="shared" si="104"/>
        <v>games</v>
      </c>
      <c r="R1118" s="10" t="str">
        <f t="shared" si="105"/>
        <v>video games</v>
      </c>
      <c r="S1118" s="14">
        <f t="shared" si="106"/>
        <v>41009.847314814811</v>
      </c>
      <c r="T1118" s="15">
        <f t="shared" si="107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s="10" t="str">
        <f t="shared" si="104"/>
        <v>games</v>
      </c>
      <c r="R1119" s="10" t="str">
        <f t="shared" si="105"/>
        <v>video games</v>
      </c>
      <c r="S1119" s="14">
        <f t="shared" si="106"/>
        <v>42333.598530092597</v>
      </c>
      <c r="T1119" s="15">
        <f t="shared" si="107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s="10" t="str">
        <f t="shared" si="104"/>
        <v>games</v>
      </c>
      <c r="R1120" s="10" t="str">
        <f t="shared" si="105"/>
        <v>video games</v>
      </c>
      <c r="S1120" s="14">
        <f t="shared" si="106"/>
        <v>41704.16642361111</v>
      </c>
      <c r="T1120" s="15">
        <f t="shared" si="107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s="10" t="str">
        <f t="shared" si="104"/>
        <v>games</v>
      </c>
      <c r="R1121" s="10" t="str">
        <f t="shared" si="105"/>
        <v>video games</v>
      </c>
      <c r="S1121" s="14">
        <f t="shared" si="106"/>
        <v>41722.792407407411</v>
      </c>
      <c r="T1121" s="15">
        <f t="shared" si="107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s="10" t="str">
        <f t="shared" si="104"/>
        <v>games</v>
      </c>
      <c r="R1122" s="10" t="str">
        <f t="shared" si="105"/>
        <v>video games</v>
      </c>
      <c r="S1122" s="14">
        <f t="shared" si="106"/>
        <v>40799.872685185182</v>
      </c>
      <c r="T1122" s="15">
        <f t="shared" si="107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s="10" t="str">
        <f t="shared" si="104"/>
        <v>games</v>
      </c>
      <c r="R1123" s="10" t="str">
        <f t="shared" si="105"/>
        <v>video games</v>
      </c>
      <c r="S1123" s="14">
        <f t="shared" si="106"/>
        <v>42412.934212962966</v>
      </c>
      <c r="T1123" s="15">
        <f t="shared" si="107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s="10" t="str">
        <f t="shared" si="104"/>
        <v>games</v>
      </c>
      <c r="R1124" s="10" t="str">
        <f t="shared" si="105"/>
        <v>video games</v>
      </c>
      <c r="S1124" s="14">
        <f t="shared" si="106"/>
        <v>41410.703993055555</v>
      </c>
      <c r="T1124" s="15">
        <f t="shared" si="107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s="10" t="str">
        <f t="shared" si="104"/>
        <v>games</v>
      </c>
      <c r="R1125" s="10" t="str">
        <f t="shared" si="105"/>
        <v>video games</v>
      </c>
      <c r="S1125" s="14">
        <f t="shared" si="106"/>
        <v>41718.5237037037</v>
      </c>
      <c r="T1125" s="15">
        <f t="shared" si="107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s="10" t="str">
        <f t="shared" si="104"/>
        <v>games</v>
      </c>
      <c r="R1126" s="10" t="str">
        <f t="shared" si="105"/>
        <v>mobile games</v>
      </c>
      <c r="S1126" s="14">
        <f t="shared" si="106"/>
        <v>42094.667256944449</v>
      </c>
      <c r="T1126" s="15">
        <f t="shared" si="107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s="10" t="str">
        <f t="shared" si="104"/>
        <v>games</v>
      </c>
      <c r="R1127" s="10" t="str">
        <f t="shared" si="105"/>
        <v>mobile games</v>
      </c>
      <c r="S1127" s="14">
        <f t="shared" si="106"/>
        <v>42212.624189814815</v>
      </c>
      <c r="T1127" s="15">
        <f t="shared" si="107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s="10" t="str">
        <f t="shared" si="104"/>
        <v>games</v>
      </c>
      <c r="R1128" s="10" t="str">
        <f t="shared" si="105"/>
        <v>mobile games</v>
      </c>
      <c r="S1128" s="14">
        <f t="shared" si="106"/>
        <v>42535.327476851846</v>
      </c>
      <c r="T1128" s="15">
        <f t="shared" si="107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s="10" t="str">
        <f t="shared" si="104"/>
        <v>games</v>
      </c>
      <c r="R1129" s="10" t="str">
        <f t="shared" si="105"/>
        <v>mobile games</v>
      </c>
      <c r="S1129" s="14">
        <f t="shared" si="106"/>
        <v>41926.854166666664</v>
      </c>
      <c r="T1129" s="15">
        <f t="shared" si="107"/>
        <v>41957.895833333328</v>
      </c>
    </row>
    <row r="1130" spans="1:20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s="10" t="str">
        <f t="shared" si="104"/>
        <v>games</v>
      </c>
      <c r="R1130" s="10" t="str">
        <f t="shared" si="105"/>
        <v>mobile games</v>
      </c>
      <c r="S1130" s="14">
        <f t="shared" si="106"/>
        <v>41828.649502314816</v>
      </c>
      <c r="T1130" s="15">
        <f t="shared" si="107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s="10" t="str">
        <f t="shared" si="104"/>
        <v>games</v>
      </c>
      <c r="R1131" s="10" t="str">
        <f t="shared" si="105"/>
        <v>mobile games</v>
      </c>
      <c r="S1131" s="14">
        <f t="shared" si="106"/>
        <v>42496.264965277776</v>
      </c>
      <c r="T1131" s="15">
        <f t="shared" si="107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s="10" t="str">
        <f t="shared" si="104"/>
        <v>games</v>
      </c>
      <c r="R1132" s="10" t="str">
        <f t="shared" si="105"/>
        <v>mobile games</v>
      </c>
      <c r="S1132" s="14">
        <f t="shared" si="106"/>
        <v>41908.996527777781</v>
      </c>
      <c r="T1132" s="15">
        <f t="shared" si="107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s="10" t="str">
        <f t="shared" si="104"/>
        <v>games</v>
      </c>
      <c r="R1133" s="10" t="str">
        <f t="shared" si="105"/>
        <v>mobile games</v>
      </c>
      <c r="S1133" s="14">
        <f t="shared" si="106"/>
        <v>42332.908194444448</v>
      </c>
      <c r="T1133" s="15">
        <f t="shared" si="107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s="10" t="str">
        <f t="shared" si="104"/>
        <v>games</v>
      </c>
      <c r="R1134" s="10" t="str">
        <f t="shared" si="105"/>
        <v>mobile games</v>
      </c>
      <c r="S1134" s="14">
        <f t="shared" si="106"/>
        <v>42706.115405092598</v>
      </c>
      <c r="T1134" s="15">
        <f t="shared" si="107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s="10" t="str">
        <f t="shared" si="104"/>
        <v>games</v>
      </c>
      <c r="R1135" s="10" t="str">
        <f t="shared" si="105"/>
        <v>mobile games</v>
      </c>
      <c r="S1135" s="14">
        <f t="shared" si="106"/>
        <v>41821.407187500001</v>
      </c>
      <c r="T1135" s="15">
        <f t="shared" si="107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s="10" t="str">
        <f t="shared" si="104"/>
        <v>games</v>
      </c>
      <c r="R1136" s="10" t="str">
        <f t="shared" si="105"/>
        <v>mobile games</v>
      </c>
      <c r="S1136" s="14">
        <f t="shared" si="106"/>
        <v>41958.285046296296</v>
      </c>
      <c r="T1136" s="15">
        <f t="shared" si="107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s="10" t="str">
        <f t="shared" si="104"/>
        <v>games</v>
      </c>
      <c r="R1137" s="10" t="str">
        <f t="shared" si="105"/>
        <v>mobile games</v>
      </c>
      <c r="S1137" s="14">
        <f t="shared" si="106"/>
        <v>42558.989513888882</v>
      </c>
      <c r="T1137" s="15">
        <f t="shared" si="107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s="10" t="str">
        <f t="shared" si="104"/>
        <v>games</v>
      </c>
      <c r="R1138" s="10" t="str">
        <f t="shared" si="105"/>
        <v>mobile games</v>
      </c>
      <c r="S1138" s="14">
        <f t="shared" si="106"/>
        <v>42327.671631944439</v>
      </c>
      <c r="T1138" s="15">
        <f t="shared" si="107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s="10" t="str">
        <f t="shared" si="104"/>
        <v>games</v>
      </c>
      <c r="R1139" s="10" t="str">
        <f t="shared" si="105"/>
        <v>mobile games</v>
      </c>
      <c r="S1139" s="14">
        <f t="shared" si="106"/>
        <v>42453.819687499999</v>
      </c>
      <c r="T1139" s="15">
        <f t="shared" si="107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s="10" t="str">
        <f t="shared" si="104"/>
        <v>games</v>
      </c>
      <c r="R1140" s="10" t="str">
        <f t="shared" si="105"/>
        <v>mobile games</v>
      </c>
      <c r="S1140" s="14">
        <f t="shared" si="106"/>
        <v>42736.9066087963</v>
      </c>
      <c r="T1140" s="15">
        <f t="shared" si="107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s="10" t="str">
        <f t="shared" si="104"/>
        <v>games</v>
      </c>
      <c r="R1141" s="10" t="str">
        <f t="shared" si="105"/>
        <v>mobile games</v>
      </c>
      <c r="S1141" s="14">
        <f t="shared" si="106"/>
        <v>41975.347523148142</v>
      </c>
      <c r="T1141" s="15">
        <f t="shared" si="107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s="10" t="str">
        <f t="shared" si="104"/>
        <v>games</v>
      </c>
      <c r="R1142" s="10" t="str">
        <f t="shared" si="105"/>
        <v>mobile games</v>
      </c>
      <c r="S1142" s="14">
        <f t="shared" si="106"/>
        <v>42192.462048611109</v>
      </c>
      <c r="T1142" s="15">
        <f t="shared" si="107"/>
        <v>42222.462048611109</v>
      </c>
    </row>
    <row r="1143" spans="1:20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s="10" t="str">
        <f t="shared" si="104"/>
        <v>games</v>
      </c>
      <c r="R1143" s="10" t="str">
        <f t="shared" si="105"/>
        <v>mobile games</v>
      </c>
      <c r="S1143" s="14">
        <f t="shared" si="106"/>
        <v>42164.699652777781</v>
      </c>
      <c r="T1143" s="15">
        <f t="shared" si="107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s="10" t="str">
        <f t="shared" si="104"/>
        <v>games</v>
      </c>
      <c r="R1144" s="10" t="str">
        <f t="shared" si="105"/>
        <v>mobile games</v>
      </c>
      <c r="S1144" s="14">
        <f t="shared" si="106"/>
        <v>42022.006099537044</v>
      </c>
      <c r="T1144" s="15">
        <f t="shared" si="107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s="10" t="str">
        <f t="shared" si="104"/>
        <v>games</v>
      </c>
      <c r="R1145" s="10" t="str">
        <f t="shared" si="105"/>
        <v>mobile games</v>
      </c>
      <c r="S1145" s="14">
        <f t="shared" si="106"/>
        <v>42325.19358796296</v>
      </c>
      <c r="T1145" s="15">
        <f t="shared" si="107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s="10" t="str">
        <f t="shared" si="104"/>
        <v>food</v>
      </c>
      <c r="R1146" s="10" t="str">
        <f t="shared" si="105"/>
        <v>food trucks</v>
      </c>
      <c r="S1146" s="14">
        <f t="shared" si="106"/>
        <v>42093.181944444441</v>
      </c>
      <c r="T1146" s="15">
        <f t="shared" si="107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s="10" t="str">
        <f t="shared" si="104"/>
        <v>food</v>
      </c>
      <c r="R1147" s="10" t="str">
        <f t="shared" si="105"/>
        <v>food trucks</v>
      </c>
      <c r="S1147" s="14">
        <f t="shared" si="106"/>
        <v>41854.747592592597</v>
      </c>
      <c r="T1147" s="15">
        <f t="shared" si="107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s="10" t="str">
        <f t="shared" si="104"/>
        <v>food</v>
      </c>
      <c r="R1148" s="10" t="str">
        <f t="shared" si="105"/>
        <v>food trucks</v>
      </c>
      <c r="S1148" s="14">
        <f t="shared" si="106"/>
        <v>41723.9533912037</v>
      </c>
      <c r="T1148" s="15">
        <f t="shared" si="107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s="10" t="str">
        <f t="shared" si="104"/>
        <v>food</v>
      </c>
      <c r="R1149" s="10" t="str">
        <f t="shared" si="105"/>
        <v>food trucks</v>
      </c>
      <c r="S1149" s="14">
        <f t="shared" si="106"/>
        <v>41871.972025462965</v>
      </c>
      <c r="T1149" s="15">
        <f t="shared" si="107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s="10" t="str">
        <f t="shared" si="104"/>
        <v>food</v>
      </c>
      <c r="R1150" s="10" t="str">
        <f t="shared" si="105"/>
        <v>food trucks</v>
      </c>
      <c r="S1150" s="14">
        <f t="shared" si="106"/>
        <v>42675.171076388884</v>
      </c>
      <c r="T1150" s="15">
        <f t="shared" si="107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s="10" t="str">
        <f t="shared" si="104"/>
        <v>food</v>
      </c>
      <c r="R1151" s="10" t="str">
        <f t="shared" si="105"/>
        <v>food trucks</v>
      </c>
      <c r="S1151" s="14">
        <f t="shared" si="106"/>
        <v>42507.71025462963</v>
      </c>
      <c r="T1151" s="15">
        <f t="shared" si="107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s="10" t="str">
        <f t="shared" si="104"/>
        <v>food</v>
      </c>
      <c r="R1152" s="10" t="str">
        <f t="shared" si="105"/>
        <v>food trucks</v>
      </c>
      <c r="S1152" s="14">
        <f t="shared" si="106"/>
        <v>42317.954571759255</v>
      </c>
      <c r="T1152" s="15">
        <f t="shared" si="107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s="10" t="str">
        <f t="shared" si="104"/>
        <v>food</v>
      </c>
      <c r="R1153" s="10" t="str">
        <f t="shared" si="105"/>
        <v>food trucks</v>
      </c>
      <c r="S1153" s="14">
        <f t="shared" si="106"/>
        <v>42224.102581018517</v>
      </c>
      <c r="T1153" s="15">
        <f t="shared" si="107"/>
        <v>42254.102581018517</v>
      </c>
    </row>
    <row r="1154" spans="1:20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s="10" t="str">
        <f t="shared" si="104"/>
        <v>food</v>
      </c>
      <c r="R1154" s="10" t="str">
        <f t="shared" si="105"/>
        <v>food trucks</v>
      </c>
      <c r="S1154" s="14">
        <f t="shared" si="106"/>
        <v>42109.709629629629</v>
      </c>
      <c r="T1154" s="15">
        <f t="shared" si="107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9">
        <f t="shared" ref="P1155:P1218" si="109">E1155/L1155</f>
        <v>50</v>
      </c>
      <c r="Q1155" s="10" t="str">
        <f t="shared" ref="Q1155:Q1218" si="110">LEFT(N1155,SEARCH("/",N1155,1)-1)</f>
        <v>food</v>
      </c>
      <c r="R1155" s="10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5">
        <f t="shared" si="107"/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s="10" t="str">
        <f t="shared" si="110"/>
        <v>food</v>
      </c>
      <c r="R1156" s="10" t="str">
        <f t="shared" si="111"/>
        <v>food trucks</v>
      </c>
      <c r="S1156" s="14">
        <f t="shared" si="112"/>
        <v>42223.108865740738</v>
      </c>
      <c r="T1156" s="15">
        <f t="shared" ref="T1156:T1219" si="113">(((I1156/60)/60)/24)+DATE(1970,1,1)</f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s="10" t="str">
        <f t="shared" si="110"/>
        <v>food</v>
      </c>
      <c r="R1157" s="10" t="str">
        <f t="shared" si="111"/>
        <v>food trucks</v>
      </c>
      <c r="S1157" s="14">
        <f t="shared" si="112"/>
        <v>41835.763981481483</v>
      </c>
      <c r="T1157" s="15">
        <f t="shared" si="113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s="10" t="str">
        <f t="shared" si="110"/>
        <v>food</v>
      </c>
      <c r="R1158" s="10" t="str">
        <f t="shared" si="111"/>
        <v>food trucks</v>
      </c>
      <c r="S1158" s="14">
        <f t="shared" si="112"/>
        <v>42029.07131944444</v>
      </c>
      <c r="T1158" s="15">
        <f t="shared" si="113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s="10" t="str">
        <f t="shared" si="110"/>
        <v>food</v>
      </c>
      <c r="R1159" s="10" t="str">
        <f t="shared" si="111"/>
        <v>food trucks</v>
      </c>
      <c r="S1159" s="14">
        <f t="shared" si="112"/>
        <v>41918.628240740742</v>
      </c>
      <c r="T1159" s="15">
        <f t="shared" si="113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s="10" t="str">
        <f t="shared" si="110"/>
        <v>food</v>
      </c>
      <c r="R1160" s="10" t="str">
        <f t="shared" si="111"/>
        <v>food trucks</v>
      </c>
      <c r="S1160" s="14">
        <f t="shared" si="112"/>
        <v>41952.09175925926</v>
      </c>
      <c r="T1160" s="15">
        <f t="shared" si="113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s="10" t="str">
        <f t="shared" si="110"/>
        <v>food</v>
      </c>
      <c r="R1161" s="10" t="str">
        <f t="shared" si="111"/>
        <v>food trucks</v>
      </c>
      <c r="S1161" s="14">
        <f t="shared" si="112"/>
        <v>42154.726446759261</v>
      </c>
      <c r="T1161" s="15">
        <f t="shared" si="113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s="10" t="str">
        <f t="shared" si="110"/>
        <v>food</v>
      </c>
      <c r="R1162" s="10" t="str">
        <f t="shared" si="111"/>
        <v>food trucks</v>
      </c>
      <c r="S1162" s="14">
        <f t="shared" si="112"/>
        <v>42061.154930555553</v>
      </c>
      <c r="T1162" s="15">
        <f t="shared" si="113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s="10" t="str">
        <f t="shared" si="110"/>
        <v>food</v>
      </c>
      <c r="R1163" s="10" t="str">
        <f t="shared" si="111"/>
        <v>food trucks</v>
      </c>
      <c r="S1163" s="14">
        <f t="shared" si="112"/>
        <v>42122.629502314812</v>
      </c>
      <c r="T1163" s="15">
        <f t="shared" si="113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s="10" t="str">
        <f t="shared" si="110"/>
        <v>food</v>
      </c>
      <c r="R1164" s="10" t="str">
        <f t="shared" si="111"/>
        <v>food trucks</v>
      </c>
      <c r="S1164" s="14">
        <f t="shared" si="112"/>
        <v>41876.683611111112</v>
      </c>
      <c r="T1164" s="15">
        <f t="shared" si="113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s="10" t="str">
        <f t="shared" si="110"/>
        <v>food</v>
      </c>
      <c r="R1165" s="10" t="str">
        <f t="shared" si="111"/>
        <v>food trucks</v>
      </c>
      <c r="S1165" s="14">
        <f t="shared" si="112"/>
        <v>41830.723611111112</v>
      </c>
      <c r="T1165" s="15">
        <f t="shared" si="113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s="10" t="str">
        <f t="shared" si="110"/>
        <v>food</v>
      </c>
      <c r="R1166" s="10" t="str">
        <f t="shared" si="111"/>
        <v>food trucks</v>
      </c>
      <c r="S1166" s="14">
        <f t="shared" si="112"/>
        <v>42509.724328703705</v>
      </c>
      <c r="T1166" s="15">
        <f t="shared" si="113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s="10" t="str">
        <f t="shared" si="110"/>
        <v>food</v>
      </c>
      <c r="R1167" s="10" t="str">
        <f t="shared" si="111"/>
        <v>food trucks</v>
      </c>
      <c r="S1167" s="14">
        <f t="shared" si="112"/>
        <v>41792.214467592588</v>
      </c>
      <c r="T1167" s="15">
        <f t="shared" si="113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s="10" t="str">
        <f t="shared" si="110"/>
        <v>food</v>
      </c>
      <c r="R1168" s="10" t="str">
        <f t="shared" si="111"/>
        <v>food trucks</v>
      </c>
      <c r="S1168" s="14">
        <f t="shared" si="112"/>
        <v>42150.485439814816</v>
      </c>
      <c r="T1168" s="15">
        <f t="shared" si="113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s="10" t="str">
        <f t="shared" si="110"/>
        <v>food</v>
      </c>
      <c r="R1169" s="10" t="str">
        <f t="shared" si="111"/>
        <v>food trucks</v>
      </c>
      <c r="S1169" s="14">
        <f t="shared" si="112"/>
        <v>41863.734895833331</v>
      </c>
      <c r="T1169" s="15">
        <f t="shared" si="113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s="10" t="str">
        <f t="shared" si="110"/>
        <v>food</v>
      </c>
      <c r="R1170" s="10" t="str">
        <f t="shared" si="111"/>
        <v>food trucks</v>
      </c>
      <c r="S1170" s="14">
        <f t="shared" si="112"/>
        <v>42605.053993055553</v>
      </c>
      <c r="T1170" s="15">
        <f t="shared" si="113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s="10" t="str">
        <f t="shared" si="110"/>
        <v>food</v>
      </c>
      <c r="R1171" s="10" t="str">
        <f t="shared" si="111"/>
        <v>food trucks</v>
      </c>
      <c r="S1171" s="14">
        <f t="shared" si="112"/>
        <v>42027.353738425925</v>
      </c>
      <c r="T1171" s="15">
        <f t="shared" si="113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s="10" t="str">
        <f t="shared" si="110"/>
        <v>food</v>
      </c>
      <c r="R1172" s="10" t="str">
        <f t="shared" si="111"/>
        <v>food trucks</v>
      </c>
      <c r="S1172" s="14">
        <f t="shared" si="112"/>
        <v>42124.893182870372</v>
      </c>
      <c r="T1172" s="15">
        <f t="shared" si="113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s="10" t="str">
        <f t="shared" si="110"/>
        <v>food</v>
      </c>
      <c r="R1173" s="10" t="str">
        <f t="shared" si="111"/>
        <v>food trucks</v>
      </c>
      <c r="S1173" s="14">
        <f t="shared" si="112"/>
        <v>41938.804710648146</v>
      </c>
      <c r="T1173" s="15">
        <f t="shared" si="113"/>
        <v>41956.846377314811</v>
      </c>
    </row>
    <row r="1174" spans="1:20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s="10" t="str">
        <f t="shared" si="110"/>
        <v>food</v>
      </c>
      <c r="R1174" s="10" t="str">
        <f t="shared" si="111"/>
        <v>food trucks</v>
      </c>
      <c r="S1174" s="14">
        <f t="shared" si="112"/>
        <v>41841.682314814818</v>
      </c>
      <c r="T1174" s="15">
        <f t="shared" si="113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s="10" t="str">
        <f t="shared" si="110"/>
        <v>food</v>
      </c>
      <c r="R1175" s="10" t="str">
        <f t="shared" si="111"/>
        <v>food trucks</v>
      </c>
      <c r="S1175" s="14">
        <f t="shared" si="112"/>
        <v>42184.185844907406</v>
      </c>
      <c r="T1175" s="15">
        <f t="shared" si="113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s="10" t="str">
        <f t="shared" si="110"/>
        <v>food</v>
      </c>
      <c r="R1176" s="10" t="str">
        <f t="shared" si="111"/>
        <v>food trucks</v>
      </c>
      <c r="S1176" s="14">
        <f t="shared" si="112"/>
        <v>42468.84174768519</v>
      </c>
      <c r="T1176" s="15">
        <f t="shared" si="113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s="10" t="str">
        <f t="shared" si="110"/>
        <v>food</v>
      </c>
      <c r="R1177" s="10" t="str">
        <f t="shared" si="111"/>
        <v>food trucks</v>
      </c>
      <c r="S1177" s="14">
        <f t="shared" si="112"/>
        <v>42170.728460648148</v>
      </c>
      <c r="T1177" s="15">
        <f t="shared" si="113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s="10" t="str">
        <f t="shared" si="110"/>
        <v>food</v>
      </c>
      <c r="R1178" s="10" t="str">
        <f t="shared" si="111"/>
        <v>food trucks</v>
      </c>
      <c r="S1178" s="14">
        <f t="shared" si="112"/>
        <v>42746.019652777773</v>
      </c>
      <c r="T1178" s="15">
        <f t="shared" si="113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s="10" t="str">
        <f t="shared" si="110"/>
        <v>food</v>
      </c>
      <c r="R1179" s="10" t="str">
        <f t="shared" si="111"/>
        <v>food trucks</v>
      </c>
      <c r="S1179" s="14">
        <f t="shared" si="112"/>
        <v>41897.660833333335</v>
      </c>
      <c r="T1179" s="15">
        <f t="shared" si="113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s="10" t="str">
        <f t="shared" si="110"/>
        <v>food</v>
      </c>
      <c r="R1180" s="10" t="str">
        <f t="shared" si="111"/>
        <v>food trucks</v>
      </c>
      <c r="S1180" s="14">
        <f t="shared" si="112"/>
        <v>41837.905694444446</v>
      </c>
      <c r="T1180" s="15">
        <f t="shared" si="113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s="10" t="str">
        <f t="shared" si="110"/>
        <v>food</v>
      </c>
      <c r="R1181" s="10" t="str">
        <f t="shared" si="111"/>
        <v>food trucks</v>
      </c>
      <c r="S1181" s="14">
        <f t="shared" si="112"/>
        <v>42275.720219907409</v>
      </c>
      <c r="T1181" s="15">
        <f t="shared" si="113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s="10" t="str">
        <f t="shared" si="110"/>
        <v>food</v>
      </c>
      <c r="R1182" s="10" t="str">
        <f t="shared" si="111"/>
        <v>food trucks</v>
      </c>
      <c r="S1182" s="14">
        <f t="shared" si="112"/>
        <v>41781.806875000002</v>
      </c>
      <c r="T1182" s="15">
        <f t="shared" si="113"/>
        <v>41818.806875000002</v>
      </c>
    </row>
    <row r="1183" spans="1:20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s="10" t="str">
        <f t="shared" si="110"/>
        <v>food</v>
      </c>
      <c r="R1183" s="10" t="str">
        <f t="shared" si="111"/>
        <v>food trucks</v>
      </c>
      <c r="S1183" s="14">
        <f t="shared" si="112"/>
        <v>42034.339363425926</v>
      </c>
      <c r="T1183" s="15">
        <f t="shared" si="113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s="10" t="str">
        <f t="shared" si="110"/>
        <v>food</v>
      </c>
      <c r="R1184" s="10" t="str">
        <f t="shared" si="111"/>
        <v>food trucks</v>
      </c>
      <c r="S1184" s="14">
        <f t="shared" si="112"/>
        <v>42728.827407407407</v>
      </c>
      <c r="T1184" s="15">
        <f t="shared" si="113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s="10" t="str">
        <f t="shared" si="110"/>
        <v>food</v>
      </c>
      <c r="R1185" s="10" t="str">
        <f t="shared" si="111"/>
        <v>food trucks</v>
      </c>
      <c r="S1185" s="14">
        <f t="shared" si="112"/>
        <v>42656.86137731481</v>
      </c>
      <c r="T1185" s="15">
        <f t="shared" si="113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s="10" t="str">
        <f t="shared" si="110"/>
        <v>photography</v>
      </c>
      <c r="R1186" s="10" t="str">
        <f t="shared" si="111"/>
        <v>photobooks</v>
      </c>
      <c r="S1186" s="14">
        <f t="shared" si="112"/>
        <v>42741.599664351852</v>
      </c>
      <c r="T1186" s="15">
        <f t="shared" si="113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s="10" t="str">
        <f t="shared" si="110"/>
        <v>photography</v>
      </c>
      <c r="R1187" s="10" t="str">
        <f t="shared" si="111"/>
        <v>photobooks</v>
      </c>
      <c r="S1187" s="14">
        <f t="shared" si="112"/>
        <v>42130.865150462967</v>
      </c>
      <c r="T1187" s="15">
        <f t="shared" si="113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s="10" t="str">
        <f t="shared" si="110"/>
        <v>photography</v>
      </c>
      <c r="R1188" s="10" t="str">
        <f t="shared" si="111"/>
        <v>photobooks</v>
      </c>
      <c r="S1188" s="14">
        <f t="shared" si="112"/>
        <v>42123.86336805555</v>
      </c>
      <c r="T1188" s="15">
        <f t="shared" si="113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s="10" t="str">
        <f t="shared" si="110"/>
        <v>photography</v>
      </c>
      <c r="R1189" s="10" t="str">
        <f t="shared" si="111"/>
        <v>photobooks</v>
      </c>
      <c r="S1189" s="14">
        <f t="shared" si="112"/>
        <v>42109.894942129627</v>
      </c>
      <c r="T1189" s="15">
        <f t="shared" si="113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s="10" t="str">
        <f t="shared" si="110"/>
        <v>photography</v>
      </c>
      <c r="R1190" s="10" t="str">
        <f t="shared" si="111"/>
        <v>photobooks</v>
      </c>
      <c r="S1190" s="14">
        <f t="shared" si="112"/>
        <v>42711.700694444444</v>
      </c>
      <c r="T1190" s="15">
        <f t="shared" si="113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s="10" t="str">
        <f t="shared" si="110"/>
        <v>photography</v>
      </c>
      <c r="R1191" s="10" t="str">
        <f t="shared" si="111"/>
        <v>photobooks</v>
      </c>
      <c r="S1191" s="14">
        <f t="shared" si="112"/>
        <v>42529.979108796295</v>
      </c>
      <c r="T1191" s="15">
        <f t="shared" si="113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s="10" t="str">
        <f t="shared" si="110"/>
        <v>photography</v>
      </c>
      <c r="R1192" s="10" t="str">
        <f t="shared" si="111"/>
        <v>photobooks</v>
      </c>
      <c r="S1192" s="14">
        <f t="shared" si="112"/>
        <v>41852.665798611109</v>
      </c>
      <c r="T1192" s="15">
        <f t="shared" si="113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s="10" t="str">
        <f t="shared" si="110"/>
        <v>photography</v>
      </c>
      <c r="R1193" s="10" t="str">
        <f t="shared" si="111"/>
        <v>photobooks</v>
      </c>
      <c r="S1193" s="14">
        <f t="shared" si="112"/>
        <v>42419.603703703702</v>
      </c>
      <c r="T1193" s="15">
        <f t="shared" si="113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s="10" t="str">
        <f t="shared" si="110"/>
        <v>photography</v>
      </c>
      <c r="R1194" s="10" t="str">
        <f t="shared" si="111"/>
        <v>photobooks</v>
      </c>
      <c r="S1194" s="14">
        <f t="shared" si="112"/>
        <v>42747.506689814814</v>
      </c>
      <c r="T1194" s="15">
        <f t="shared" si="113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s="10" t="str">
        <f t="shared" si="110"/>
        <v>photography</v>
      </c>
      <c r="R1195" s="10" t="str">
        <f t="shared" si="111"/>
        <v>photobooks</v>
      </c>
      <c r="S1195" s="14">
        <f t="shared" si="112"/>
        <v>42409.776076388895</v>
      </c>
      <c r="T1195" s="15">
        <f t="shared" si="113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s="10" t="str">
        <f t="shared" si="110"/>
        <v>photography</v>
      </c>
      <c r="R1196" s="10" t="str">
        <f t="shared" si="111"/>
        <v>photobooks</v>
      </c>
      <c r="S1196" s="14">
        <f t="shared" si="112"/>
        <v>42072.488182870366</v>
      </c>
      <c r="T1196" s="15">
        <f t="shared" si="113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s="10" t="str">
        <f t="shared" si="110"/>
        <v>photography</v>
      </c>
      <c r="R1197" s="10" t="str">
        <f t="shared" si="111"/>
        <v>photobooks</v>
      </c>
      <c r="S1197" s="14">
        <f t="shared" si="112"/>
        <v>42298.34783564815</v>
      </c>
      <c r="T1197" s="15">
        <f t="shared" si="113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s="10" t="str">
        <f t="shared" si="110"/>
        <v>photography</v>
      </c>
      <c r="R1198" s="10" t="str">
        <f t="shared" si="111"/>
        <v>photobooks</v>
      </c>
      <c r="S1198" s="14">
        <f t="shared" si="112"/>
        <v>42326.818738425922</v>
      </c>
      <c r="T1198" s="15">
        <f t="shared" si="113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s="10" t="str">
        <f t="shared" si="110"/>
        <v>photography</v>
      </c>
      <c r="R1199" s="10" t="str">
        <f t="shared" si="111"/>
        <v>photobooks</v>
      </c>
      <c r="S1199" s="14">
        <f t="shared" si="112"/>
        <v>42503.66474537037</v>
      </c>
      <c r="T1199" s="15">
        <f t="shared" si="113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s="10" t="str">
        <f t="shared" si="110"/>
        <v>photography</v>
      </c>
      <c r="R1200" s="10" t="str">
        <f t="shared" si="111"/>
        <v>photobooks</v>
      </c>
      <c r="S1200" s="14">
        <f t="shared" si="112"/>
        <v>42333.619050925925</v>
      </c>
      <c r="T1200" s="15">
        <f t="shared" si="113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s="10" t="str">
        <f t="shared" si="110"/>
        <v>photography</v>
      </c>
      <c r="R1201" s="10" t="str">
        <f t="shared" si="111"/>
        <v>photobooks</v>
      </c>
      <c r="S1201" s="14">
        <f t="shared" si="112"/>
        <v>42161.770833333328</v>
      </c>
      <c r="T1201" s="15">
        <f t="shared" si="113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s="10" t="str">
        <f t="shared" si="110"/>
        <v>photography</v>
      </c>
      <c r="R1202" s="10" t="str">
        <f t="shared" si="111"/>
        <v>photobooks</v>
      </c>
      <c r="S1202" s="14">
        <f t="shared" si="112"/>
        <v>42089.477500000001</v>
      </c>
      <c r="T1202" s="15">
        <f t="shared" si="113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s="10" t="str">
        <f t="shared" si="110"/>
        <v>photography</v>
      </c>
      <c r="R1203" s="10" t="str">
        <f t="shared" si="111"/>
        <v>photobooks</v>
      </c>
      <c r="S1203" s="14">
        <f t="shared" si="112"/>
        <v>42536.60701388889</v>
      </c>
      <c r="T1203" s="15">
        <f t="shared" si="113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s="10" t="str">
        <f t="shared" si="110"/>
        <v>photography</v>
      </c>
      <c r="R1204" s="10" t="str">
        <f t="shared" si="111"/>
        <v>photobooks</v>
      </c>
      <c r="S1204" s="14">
        <f t="shared" si="112"/>
        <v>42152.288819444439</v>
      </c>
      <c r="T1204" s="15">
        <f t="shared" si="113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s="10" t="str">
        <f t="shared" si="110"/>
        <v>photography</v>
      </c>
      <c r="R1205" s="10" t="str">
        <f t="shared" si="111"/>
        <v>photobooks</v>
      </c>
      <c r="S1205" s="14">
        <f t="shared" si="112"/>
        <v>42125.614895833336</v>
      </c>
      <c r="T1205" s="15">
        <f t="shared" si="113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s="10" t="str">
        <f t="shared" si="110"/>
        <v>photography</v>
      </c>
      <c r="R1206" s="10" t="str">
        <f t="shared" si="111"/>
        <v>photobooks</v>
      </c>
      <c r="S1206" s="14">
        <f t="shared" si="112"/>
        <v>42297.748067129629</v>
      </c>
      <c r="T1206" s="15">
        <f t="shared" si="113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s="10" t="str">
        <f t="shared" si="110"/>
        <v>photography</v>
      </c>
      <c r="R1207" s="10" t="str">
        <f t="shared" si="111"/>
        <v>photobooks</v>
      </c>
      <c r="S1207" s="14">
        <f t="shared" si="112"/>
        <v>42138.506377314814</v>
      </c>
      <c r="T1207" s="15">
        <f t="shared" si="113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s="10" t="str">
        <f t="shared" si="110"/>
        <v>photography</v>
      </c>
      <c r="R1208" s="10" t="str">
        <f t="shared" si="111"/>
        <v>photobooks</v>
      </c>
      <c r="S1208" s="14">
        <f t="shared" si="112"/>
        <v>42772.776076388895</v>
      </c>
      <c r="T1208" s="15">
        <f t="shared" si="113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s="10" t="str">
        <f t="shared" si="110"/>
        <v>photography</v>
      </c>
      <c r="R1209" s="10" t="str">
        <f t="shared" si="111"/>
        <v>photobooks</v>
      </c>
      <c r="S1209" s="14">
        <f t="shared" si="112"/>
        <v>42430.430243055554</v>
      </c>
      <c r="T1209" s="15">
        <f t="shared" si="113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s="10" t="str">
        <f t="shared" si="110"/>
        <v>photography</v>
      </c>
      <c r="R1210" s="10" t="str">
        <f t="shared" si="111"/>
        <v>photobooks</v>
      </c>
      <c r="S1210" s="14">
        <f t="shared" si="112"/>
        <v>42423.709074074075</v>
      </c>
      <c r="T1210" s="15">
        <f t="shared" si="113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s="10" t="str">
        <f t="shared" si="110"/>
        <v>photography</v>
      </c>
      <c r="R1211" s="10" t="str">
        <f t="shared" si="111"/>
        <v>photobooks</v>
      </c>
      <c r="S1211" s="14">
        <f t="shared" si="112"/>
        <v>42761.846122685187</v>
      </c>
      <c r="T1211" s="15">
        <f t="shared" si="113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s="10" t="str">
        <f t="shared" si="110"/>
        <v>photography</v>
      </c>
      <c r="R1212" s="10" t="str">
        <f t="shared" si="111"/>
        <v>photobooks</v>
      </c>
      <c r="S1212" s="14">
        <f t="shared" si="112"/>
        <v>42132.941805555558</v>
      </c>
      <c r="T1212" s="15">
        <f t="shared" si="113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s="10" t="str">
        <f t="shared" si="110"/>
        <v>photography</v>
      </c>
      <c r="R1213" s="10" t="str">
        <f t="shared" si="111"/>
        <v>photobooks</v>
      </c>
      <c r="S1213" s="14">
        <f t="shared" si="112"/>
        <v>42515.866446759261</v>
      </c>
      <c r="T1213" s="15">
        <f t="shared" si="113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s="10" t="str">
        <f t="shared" si="110"/>
        <v>photography</v>
      </c>
      <c r="R1214" s="10" t="str">
        <f t="shared" si="111"/>
        <v>photobooks</v>
      </c>
      <c r="S1214" s="14">
        <f t="shared" si="112"/>
        <v>42318.950173611112</v>
      </c>
      <c r="T1214" s="15">
        <f t="shared" si="113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s="10" t="str">
        <f t="shared" si="110"/>
        <v>photography</v>
      </c>
      <c r="R1215" s="10" t="str">
        <f t="shared" si="111"/>
        <v>photobooks</v>
      </c>
      <c r="S1215" s="14">
        <f t="shared" si="112"/>
        <v>42731.755787037036</v>
      </c>
      <c r="T1215" s="15">
        <f t="shared" si="113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s="10" t="str">
        <f t="shared" si="110"/>
        <v>photography</v>
      </c>
      <c r="R1216" s="10" t="str">
        <f t="shared" si="111"/>
        <v>photobooks</v>
      </c>
      <c r="S1216" s="14">
        <f t="shared" si="112"/>
        <v>42104.840335648143</v>
      </c>
      <c r="T1216" s="15">
        <f t="shared" si="113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s="10" t="str">
        <f t="shared" si="110"/>
        <v>photography</v>
      </c>
      <c r="R1217" s="10" t="str">
        <f t="shared" si="111"/>
        <v>photobooks</v>
      </c>
      <c r="S1217" s="14">
        <f t="shared" si="112"/>
        <v>41759.923101851848</v>
      </c>
      <c r="T1217" s="15">
        <f t="shared" si="113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s="10" t="str">
        <f t="shared" si="110"/>
        <v>photography</v>
      </c>
      <c r="R1218" s="10" t="str">
        <f t="shared" si="111"/>
        <v>photobooks</v>
      </c>
      <c r="S1218" s="14">
        <f t="shared" si="112"/>
        <v>42247.616400462968</v>
      </c>
      <c r="T1218" s="15">
        <f t="shared" si="113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9">
        <f t="shared" ref="P1219:P1282" si="115">E1219/L1219</f>
        <v>148.57377049180329</v>
      </c>
      <c r="Q1219" s="10" t="str">
        <f t="shared" ref="Q1219:Q1282" si="116">LEFT(N1219,SEARCH("/",N1219,1)-1)</f>
        <v>photography</v>
      </c>
      <c r="R1219" s="10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5">
        <f t="shared" si="113"/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s="10" t="str">
        <f t="shared" si="116"/>
        <v>photography</v>
      </c>
      <c r="R1220" s="10" t="str">
        <f t="shared" si="117"/>
        <v>photobooks</v>
      </c>
      <c r="S1220" s="14">
        <f t="shared" si="118"/>
        <v>42278.662037037036</v>
      </c>
      <c r="T1220" s="15">
        <f t="shared" ref="T1220:T1283" si="119">(((I1220/60)/60)/24)+DATE(1970,1,1)</f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s="10" t="str">
        <f t="shared" si="116"/>
        <v>photography</v>
      </c>
      <c r="R1221" s="10" t="str">
        <f t="shared" si="117"/>
        <v>photobooks</v>
      </c>
      <c r="S1221" s="14">
        <f t="shared" si="118"/>
        <v>42633.461956018517</v>
      </c>
      <c r="T1221" s="15">
        <f t="shared" si="11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s="10" t="str">
        <f t="shared" si="116"/>
        <v>photography</v>
      </c>
      <c r="R1222" s="10" t="str">
        <f t="shared" si="117"/>
        <v>photobooks</v>
      </c>
      <c r="S1222" s="14">
        <f t="shared" si="118"/>
        <v>42211.628611111111</v>
      </c>
      <c r="T1222" s="15">
        <f t="shared" si="11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s="10" t="str">
        <f t="shared" si="116"/>
        <v>photography</v>
      </c>
      <c r="R1223" s="10" t="str">
        <f t="shared" si="117"/>
        <v>photobooks</v>
      </c>
      <c r="S1223" s="14">
        <f t="shared" si="118"/>
        <v>42680.47555555556</v>
      </c>
      <c r="T1223" s="15">
        <f t="shared" si="11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s="10" t="str">
        <f t="shared" si="116"/>
        <v>photography</v>
      </c>
      <c r="R1224" s="10" t="str">
        <f t="shared" si="117"/>
        <v>photobooks</v>
      </c>
      <c r="S1224" s="14">
        <f t="shared" si="118"/>
        <v>42430.720451388886</v>
      </c>
      <c r="T1224" s="15">
        <f t="shared" si="11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s="10" t="str">
        <f t="shared" si="116"/>
        <v>photography</v>
      </c>
      <c r="R1225" s="10" t="str">
        <f t="shared" si="117"/>
        <v>photobooks</v>
      </c>
      <c r="S1225" s="14">
        <f t="shared" si="118"/>
        <v>42654.177187499998</v>
      </c>
      <c r="T1225" s="15">
        <f t="shared" si="11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s="10" t="str">
        <f t="shared" si="116"/>
        <v>music</v>
      </c>
      <c r="R1226" s="10" t="str">
        <f t="shared" si="117"/>
        <v>world music</v>
      </c>
      <c r="S1226" s="14">
        <f t="shared" si="118"/>
        <v>41736.549791666665</v>
      </c>
      <c r="T1226" s="15">
        <f t="shared" si="11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s="10" t="str">
        <f t="shared" si="116"/>
        <v>music</v>
      </c>
      <c r="R1227" s="10" t="str">
        <f t="shared" si="117"/>
        <v>world music</v>
      </c>
      <c r="S1227" s="14">
        <f t="shared" si="118"/>
        <v>41509.905995370369</v>
      </c>
      <c r="T1227" s="15">
        <f t="shared" si="11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s="10" t="str">
        <f t="shared" si="116"/>
        <v>music</v>
      </c>
      <c r="R1228" s="10" t="str">
        <f t="shared" si="117"/>
        <v>world music</v>
      </c>
      <c r="S1228" s="14">
        <f t="shared" si="118"/>
        <v>41715.874780092592</v>
      </c>
      <c r="T1228" s="15">
        <f t="shared" si="11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s="10" t="str">
        <f t="shared" si="116"/>
        <v>music</v>
      </c>
      <c r="R1229" s="10" t="str">
        <f t="shared" si="117"/>
        <v>world music</v>
      </c>
      <c r="S1229" s="14">
        <f t="shared" si="118"/>
        <v>41827.919166666667</v>
      </c>
      <c r="T1229" s="15">
        <f t="shared" si="11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s="10" t="str">
        <f t="shared" si="116"/>
        <v>music</v>
      </c>
      <c r="R1230" s="10" t="str">
        <f t="shared" si="117"/>
        <v>world music</v>
      </c>
      <c r="S1230" s="14">
        <f t="shared" si="118"/>
        <v>40754.729259259257</v>
      </c>
      <c r="T1230" s="15">
        <f t="shared" si="11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s="10" t="str">
        <f t="shared" si="116"/>
        <v>music</v>
      </c>
      <c r="R1231" s="10" t="str">
        <f t="shared" si="117"/>
        <v>world music</v>
      </c>
      <c r="S1231" s="14">
        <f t="shared" si="118"/>
        <v>40985.459803240738</v>
      </c>
      <c r="T1231" s="15">
        <f t="shared" si="11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s="10" t="str">
        <f t="shared" si="116"/>
        <v>music</v>
      </c>
      <c r="R1232" s="10" t="str">
        <f t="shared" si="117"/>
        <v>world music</v>
      </c>
      <c r="S1232" s="14">
        <f t="shared" si="118"/>
        <v>40568.972569444442</v>
      </c>
      <c r="T1232" s="15">
        <f t="shared" si="11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s="10" t="str">
        <f t="shared" si="116"/>
        <v>music</v>
      </c>
      <c r="R1233" s="10" t="str">
        <f t="shared" si="117"/>
        <v>world music</v>
      </c>
      <c r="S1233" s="14">
        <f t="shared" si="118"/>
        <v>42193.941759259258</v>
      </c>
      <c r="T1233" s="15">
        <f t="shared" si="11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s="10" t="str">
        <f t="shared" si="116"/>
        <v>music</v>
      </c>
      <c r="R1234" s="10" t="str">
        <f t="shared" si="117"/>
        <v>world music</v>
      </c>
      <c r="S1234" s="14">
        <f t="shared" si="118"/>
        <v>41506.848032407412</v>
      </c>
      <c r="T1234" s="15">
        <f t="shared" si="11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s="10" t="str">
        <f t="shared" si="116"/>
        <v>music</v>
      </c>
      <c r="R1235" s="10" t="str">
        <f t="shared" si="117"/>
        <v>world music</v>
      </c>
      <c r="S1235" s="14">
        <f t="shared" si="118"/>
        <v>40939.948773148149</v>
      </c>
      <c r="T1235" s="15">
        <f t="shared" si="11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s="10" t="str">
        <f t="shared" si="116"/>
        <v>music</v>
      </c>
      <c r="R1236" s="10" t="str">
        <f t="shared" si="117"/>
        <v>world music</v>
      </c>
      <c r="S1236" s="14">
        <f t="shared" si="118"/>
        <v>42007.788680555561</v>
      </c>
      <c r="T1236" s="15">
        <f t="shared" si="11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s="10" t="str">
        <f t="shared" si="116"/>
        <v>music</v>
      </c>
      <c r="R1237" s="10" t="str">
        <f t="shared" si="117"/>
        <v>world music</v>
      </c>
      <c r="S1237" s="14">
        <f t="shared" si="118"/>
        <v>41583.135405092595</v>
      </c>
      <c r="T1237" s="15">
        <f t="shared" si="119"/>
        <v>41623.135405092595</v>
      </c>
    </row>
    <row r="1238" spans="1:20" ht="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s="10" t="str">
        <f t="shared" si="116"/>
        <v>music</v>
      </c>
      <c r="R1238" s="10" t="str">
        <f t="shared" si="117"/>
        <v>world music</v>
      </c>
      <c r="S1238" s="14">
        <f t="shared" si="118"/>
        <v>41110.680138888885</v>
      </c>
      <c r="T1238" s="15">
        <f t="shared" si="11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s="10" t="str">
        <f t="shared" si="116"/>
        <v>music</v>
      </c>
      <c r="R1239" s="10" t="str">
        <f t="shared" si="117"/>
        <v>world music</v>
      </c>
      <c r="S1239" s="14">
        <f t="shared" si="118"/>
        <v>41125.283159722225</v>
      </c>
      <c r="T1239" s="15">
        <f t="shared" si="11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s="10" t="str">
        <f t="shared" si="116"/>
        <v>music</v>
      </c>
      <c r="R1240" s="10" t="str">
        <f t="shared" si="117"/>
        <v>world music</v>
      </c>
      <c r="S1240" s="14">
        <f t="shared" si="118"/>
        <v>40731.61037037037</v>
      </c>
      <c r="T1240" s="15">
        <f t="shared" si="11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s="10" t="str">
        <f t="shared" si="116"/>
        <v>music</v>
      </c>
      <c r="R1241" s="10" t="str">
        <f t="shared" si="117"/>
        <v>world music</v>
      </c>
      <c r="S1241" s="14">
        <f t="shared" si="118"/>
        <v>40883.962581018517</v>
      </c>
      <c r="T1241" s="15">
        <f t="shared" si="11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s="10" t="str">
        <f t="shared" si="116"/>
        <v>music</v>
      </c>
      <c r="R1242" s="10" t="str">
        <f t="shared" si="117"/>
        <v>world music</v>
      </c>
      <c r="S1242" s="14">
        <f t="shared" si="118"/>
        <v>41409.040011574078</v>
      </c>
      <c r="T1242" s="15">
        <f t="shared" si="11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s="10" t="str">
        <f t="shared" si="116"/>
        <v>music</v>
      </c>
      <c r="R1243" s="10" t="str">
        <f t="shared" si="117"/>
        <v>world music</v>
      </c>
      <c r="S1243" s="14">
        <f t="shared" si="118"/>
        <v>41923.837731481479</v>
      </c>
      <c r="T1243" s="15">
        <f t="shared" si="11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s="10" t="str">
        <f t="shared" si="116"/>
        <v>music</v>
      </c>
      <c r="R1244" s="10" t="str">
        <f t="shared" si="117"/>
        <v>world music</v>
      </c>
      <c r="S1244" s="14">
        <f t="shared" si="118"/>
        <v>40782.165532407409</v>
      </c>
      <c r="T1244" s="15">
        <f t="shared" si="11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s="10" t="str">
        <f t="shared" si="116"/>
        <v>music</v>
      </c>
      <c r="R1245" s="10" t="str">
        <f t="shared" si="117"/>
        <v>world music</v>
      </c>
      <c r="S1245" s="14">
        <f t="shared" si="118"/>
        <v>40671.879293981481</v>
      </c>
      <c r="T1245" s="15">
        <f t="shared" si="11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s="10" t="str">
        <f t="shared" si="116"/>
        <v>music</v>
      </c>
      <c r="R1246" s="10" t="str">
        <f t="shared" si="117"/>
        <v>rock</v>
      </c>
      <c r="S1246" s="14">
        <f t="shared" si="118"/>
        <v>41355.825497685182</v>
      </c>
      <c r="T1246" s="15">
        <f t="shared" si="11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s="10" t="str">
        <f t="shared" si="116"/>
        <v>music</v>
      </c>
      <c r="R1247" s="10" t="str">
        <f t="shared" si="117"/>
        <v>rock</v>
      </c>
      <c r="S1247" s="14">
        <f t="shared" si="118"/>
        <v>41774.599930555552</v>
      </c>
      <c r="T1247" s="15">
        <f t="shared" si="11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s="10" t="str">
        <f t="shared" si="116"/>
        <v>music</v>
      </c>
      <c r="R1248" s="10" t="str">
        <f t="shared" si="117"/>
        <v>rock</v>
      </c>
      <c r="S1248" s="14">
        <f t="shared" si="118"/>
        <v>40838.043391203704</v>
      </c>
      <c r="T1248" s="15">
        <f t="shared" si="11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s="10" t="str">
        <f t="shared" si="116"/>
        <v>music</v>
      </c>
      <c r="R1249" s="10" t="str">
        <f t="shared" si="117"/>
        <v>rock</v>
      </c>
      <c r="S1249" s="14">
        <f t="shared" si="118"/>
        <v>41370.292303240742</v>
      </c>
      <c r="T1249" s="15">
        <f t="shared" si="11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s="10" t="str">
        <f t="shared" si="116"/>
        <v>music</v>
      </c>
      <c r="R1250" s="10" t="str">
        <f t="shared" si="117"/>
        <v>rock</v>
      </c>
      <c r="S1250" s="14">
        <f t="shared" si="118"/>
        <v>41767.656863425924</v>
      </c>
      <c r="T1250" s="15">
        <f t="shared" si="11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s="10" t="str">
        <f t="shared" si="116"/>
        <v>music</v>
      </c>
      <c r="R1251" s="10" t="str">
        <f t="shared" si="117"/>
        <v>rock</v>
      </c>
      <c r="S1251" s="14">
        <f t="shared" si="118"/>
        <v>41067.74086805556</v>
      </c>
      <c r="T1251" s="15">
        <f t="shared" si="11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s="10" t="str">
        <f t="shared" si="116"/>
        <v>music</v>
      </c>
      <c r="R1252" s="10" t="str">
        <f t="shared" si="117"/>
        <v>rock</v>
      </c>
      <c r="S1252" s="14">
        <f t="shared" si="118"/>
        <v>41843.64271990741</v>
      </c>
      <c r="T1252" s="15">
        <f t="shared" si="11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s="10" t="str">
        <f t="shared" si="116"/>
        <v>music</v>
      </c>
      <c r="R1253" s="10" t="str">
        <f t="shared" si="117"/>
        <v>rock</v>
      </c>
      <c r="S1253" s="14">
        <f t="shared" si="118"/>
        <v>40751.814432870371</v>
      </c>
      <c r="T1253" s="15">
        <f t="shared" si="11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s="10" t="str">
        <f t="shared" si="116"/>
        <v>music</v>
      </c>
      <c r="R1254" s="10" t="str">
        <f t="shared" si="117"/>
        <v>rock</v>
      </c>
      <c r="S1254" s="14">
        <f t="shared" si="118"/>
        <v>41543.988067129627</v>
      </c>
      <c r="T1254" s="15">
        <f t="shared" si="11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s="10" t="str">
        <f t="shared" si="116"/>
        <v>music</v>
      </c>
      <c r="R1255" s="10" t="str">
        <f t="shared" si="117"/>
        <v>rock</v>
      </c>
      <c r="S1255" s="14">
        <f t="shared" si="118"/>
        <v>41855.783645833333</v>
      </c>
      <c r="T1255" s="15">
        <f t="shared" si="11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s="10" t="str">
        <f t="shared" si="116"/>
        <v>music</v>
      </c>
      <c r="R1256" s="10" t="str">
        <f t="shared" si="117"/>
        <v>rock</v>
      </c>
      <c r="S1256" s="14">
        <f t="shared" si="118"/>
        <v>40487.621365740742</v>
      </c>
      <c r="T1256" s="15">
        <f t="shared" si="11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s="10" t="str">
        <f t="shared" si="116"/>
        <v>music</v>
      </c>
      <c r="R1257" s="10" t="str">
        <f t="shared" si="117"/>
        <v>rock</v>
      </c>
      <c r="S1257" s="14">
        <f t="shared" si="118"/>
        <v>41579.845509259263</v>
      </c>
      <c r="T1257" s="15">
        <f t="shared" si="11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s="10" t="str">
        <f t="shared" si="116"/>
        <v>music</v>
      </c>
      <c r="R1258" s="10" t="str">
        <f t="shared" si="117"/>
        <v>rock</v>
      </c>
      <c r="S1258" s="14">
        <f t="shared" si="118"/>
        <v>40921.919340277782</v>
      </c>
      <c r="T1258" s="15">
        <f t="shared" si="11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s="10" t="str">
        <f t="shared" si="116"/>
        <v>music</v>
      </c>
      <c r="R1259" s="10" t="str">
        <f t="shared" si="117"/>
        <v>rock</v>
      </c>
      <c r="S1259" s="14">
        <f t="shared" si="118"/>
        <v>40587.085532407407</v>
      </c>
      <c r="T1259" s="15">
        <f t="shared" si="11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s="10" t="str">
        <f t="shared" si="116"/>
        <v>music</v>
      </c>
      <c r="R1260" s="10" t="str">
        <f t="shared" si="117"/>
        <v>rock</v>
      </c>
      <c r="S1260" s="14">
        <f t="shared" si="118"/>
        <v>41487.611250000002</v>
      </c>
      <c r="T1260" s="15">
        <f t="shared" si="11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s="10" t="str">
        <f t="shared" si="116"/>
        <v>music</v>
      </c>
      <c r="R1261" s="10" t="str">
        <f t="shared" si="117"/>
        <v>rock</v>
      </c>
      <c r="S1261" s="14">
        <f t="shared" si="118"/>
        <v>41766.970648148148</v>
      </c>
      <c r="T1261" s="15">
        <f t="shared" si="11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s="10" t="str">
        <f t="shared" si="116"/>
        <v>music</v>
      </c>
      <c r="R1262" s="10" t="str">
        <f t="shared" si="117"/>
        <v>rock</v>
      </c>
      <c r="S1262" s="14">
        <f t="shared" si="118"/>
        <v>41666.842824074076</v>
      </c>
      <c r="T1262" s="15">
        <f t="shared" si="11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s="10" t="str">
        <f t="shared" si="116"/>
        <v>music</v>
      </c>
      <c r="R1263" s="10" t="str">
        <f t="shared" si="117"/>
        <v>rock</v>
      </c>
      <c r="S1263" s="14">
        <f t="shared" si="118"/>
        <v>41638.342905092592</v>
      </c>
      <c r="T1263" s="15">
        <f t="shared" si="11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s="10" t="str">
        <f t="shared" si="116"/>
        <v>music</v>
      </c>
      <c r="R1264" s="10" t="str">
        <f t="shared" si="117"/>
        <v>rock</v>
      </c>
      <c r="S1264" s="14">
        <f t="shared" si="118"/>
        <v>41656.762638888889</v>
      </c>
      <c r="T1264" s="15">
        <f t="shared" si="11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s="10" t="str">
        <f t="shared" si="116"/>
        <v>music</v>
      </c>
      <c r="R1265" s="10" t="str">
        <f t="shared" si="117"/>
        <v>rock</v>
      </c>
      <c r="S1265" s="14">
        <f t="shared" si="118"/>
        <v>41692.084143518521</v>
      </c>
      <c r="T1265" s="15">
        <f t="shared" si="11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s="10" t="str">
        <f t="shared" si="116"/>
        <v>music</v>
      </c>
      <c r="R1266" s="10" t="str">
        <f t="shared" si="117"/>
        <v>rock</v>
      </c>
      <c r="S1266" s="14">
        <f t="shared" si="118"/>
        <v>41547.662997685184</v>
      </c>
      <c r="T1266" s="15">
        <f t="shared" si="11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s="10" t="str">
        <f t="shared" si="116"/>
        <v>music</v>
      </c>
      <c r="R1267" s="10" t="str">
        <f t="shared" si="117"/>
        <v>rock</v>
      </c>
      <c r="S1267" s="14">
        <f t="shared" si="118"/>
        <v>40465.655266203699</v>
      </c>
      <c r="T1267" s="15">
        <f t="shared" si="11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s="10" t="str">
        <f t="shared" si="116"/>
        <v>music</v>
      </c>
      <c r="R1268" s="10" t="str">
        <f t="shared" si="117"/>
        <v>rock</v>
      </c>
      <c r="S1268" s="14">
        <f t="shared" si="118"/>
        <v>41620.87667824074</v>
      </c>
      <c r="T1268" s="15">
        <f t="shared" si="11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s="10" t="str">
        <f t="shared" si="116"/>
        <v>music</v>
      </c>
      <c r="R1269" s="10" t="str">
        <f t="shared" si="117"/>
        <v>rock</v>
      </c>
      <c r="S1269" s="14">
        <f t="shared" si="118"/>
        <v>41449.585162037038</v>
      </c>
      <c r="T1269" s="15">
        <f t="shared" si="11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s="10" t="str">
        <f t="shared" si="116"/>
        <v>music</v>
      </c>
      <c r="R1270" s="10" t="str">
        <f t="shared" si="117"/>
        <v>rock</v>
      </c>
      <c r="S1270" s="14">
        <f t="shared" si="118"/>
        <v>41507.845451388886</v>
      </c>
      <c r="T1270" s="15">
        <f t="shared" si="11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s="10" t="str">
        <f t="shared" si="116"/>
        <v>music</v>
      </c>
      <c r="R1271" s="10" t="str">
        <f t="shared" si="117"/>
        <v>rock</v>
      </c>
      <c r="S1271" s="14">
        <f t="shared" si="118"/>
        <v>42445.823055555549</v>
      </c>
      <c r="T1271" s="15">
        <f t="shared" si="11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s="10" t="str">
        <f t="shared" si="116"/>
        <v>music</v>
      </c>
      <c r="R1272" s="10" t="str">
        <f t="shared" si="117"/>
        <v>rock</v>
      </c>
      <c r="S1272" s="14">
        <f t="shared" si="118"/>
        <v>40933.856967592597</v>
      </c>
      <c r="T1272" s="15">
        <f t="shared" si="11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s="10" t="str">
        <f t="shared" si="116"/>
        <v>music</v>
      </c>
      <c r="R1273" s="10" t="str">
        <f t="shared" si="117"/>
        <v>rock</v>
      </c>
      <c r="S1273" s="14">
        <f t="shared" si="118"/>
        <v>41561.683553240742</v>
      </c>
      <c r="T1273" s="15">
        <f t="shared" si="11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s="10" t="str">
        <f t="shared" si="116"/>
        <v>music</v>
      </c>
      <c r="R1274" s="10" t="str">
        <f t="shared" si="117"/>
        <v>rock</v>
      </c>
      <c r="S1274" s="14">
        <f t="shared" si="118"/>
        <v>40274.745127314818</v>
      </c>
      <c r="T1274" s="15">
        <f t="shared" si="11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s="10" t="str">
        <f t="shared" si="116"/>
        <v>music</v>
      </c>
      <c r="R1275" s="10" t="str">
        <f t="shared" si="117"/>
        <v>rock</v>
      </c>
      <c r="S1275" s="14">
        <f t="shared" si="118"/>
        <v>41852.730219907404</v>
      </c>
      <c r="T1275" s="15">
        <f t="shared" si="11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s="10" t="str">
        <f t="shared" si="116"/>
        <v>music</v>
      </c>
      <c r="R1276" s="10" t="str">
        <f t="shared" si="117"/>
        <v>rock</v>
      </c>
      <c r="S1276" s="14">
        <f t="shared" si="118"/>
        <v>41116.690104166664</v>
      </c>
      <c r="T1276" s="15">
        <f t="shared" si="11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s="10" t="str">
        <f t="shared" si="116"/>
        <v>music</v>
      </c>
      <c r="R1277" s="10" t="str">
        <f t="shared" si="117"/>
        <v>rock</v>
      </c>
      <c r="S1277" s="14">
        <f t="shared" si="118"/>
        <v>41458.867905092593</v>
      </c>
      <c r="T1277" s="15">
        <f t="shared" si="11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s="10" t="str">
        <f t="shared" si="116"/>
        <v>music</v>
      </c>
      <c r="R1278" s="10" t="str">
        <f t="shared" si="117"/>
        <v>rock</v>
      </c>
      <c r="S1278" s="14">
        <f t="shared" si="118"/>
        <v>40007.704247685186</v>
      </c>
      <c r="T1278" s="15">
        <f t="shared" si="11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s="10" t="str">
        <f t="shared" si="116"/>
        <v>music</v>
      </c>
      <c r="R1279" s="10" t="str">
        <f t="shared" si="117"/>
        <v>rock</v>
      </c>
      <c r="S1279" s="14">
        <f t="shared" si="118"/>
        <v>41121.561886574076</v>
      </c>
      <c r="T1279" s="15">
        <f t="shared" si="11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s="10" t="str">
        <f t="shared" si="116"/>
        <v>music</v>
      </c>
      <c r="R1280" s="10" t="str">
        <f t="shared" si="117"/>
        <v>rock</v>
      </c>
      <c r="S1280" s="14">
        <f t="shared" si="118"/>
        <v>41786.555162037039</v>
      </c>
      <c r="T1280" s="15">
        <f t="shared" si="11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s="10" t="str">
        <f t="shared" si="116"/>
        <v>music</v>
      </c>
      <c r="R1281" s="10" t="str">
        <f t="shared" si="117"/>
        <v>rock</v>
      </c>
      <c r="S1281" s="14">
        <f t="shared" si="118"/>
        <v>41682.099189814813</v>
      </c>
      <c r="T1281" s="15">
        <f t="shared" si="11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s="10" t="str">
        <f t="shared" si="116"/>
        <v>music</v>
      </c>
      <c r="R1282" s="10" t="str">
        <f t="shared" si="117"/>
        <v>rock</v>
      </c>
      <c r="S1282" s="14">
        <f t="shared" si="118"/>
        <v>40513.757569444446</v>
      </c>
      <c r="T1282" s="15">
        <f t="shared" si="11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9">
        <f t="shared" ref="P1283:P1346" si="121">E1283/L1283</f>
        <v>104.72972972972973</v>
      </c>
      <c r="Q1283" s="10" t="str">
        <f t="shared" ref="Q1283:Q1346" si="122">LEFT(N1283,SEARCH("/",N1283,1)-1)</f>
        <v>music</v>
      </c>
      <c r="R1283" s="10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5">
        <f t="shared" si="119"/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s="10" t="str">
        <f t="shared" si="122"/>
        <v>music</v>
      </c>
      <c r="R1284" s="10" t="str">
        <f t="shared" si="123"/>
        <v>rock</v>
      </c>
      <c r="S1284" s="14">
        <f t="shared" si="124"/>
        <v>41586.475173611114</v>
      </c>
      <c r="T1284" s="15">
        <f t="shared" ref="T1284:T1347" si="125">(((I1284/60)/60)/24)+DATE(1970,1,1)</f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s="10" t="str">
        <f t="shared" si="122"/>
        <v>music</v>
      </c>
      <c r="R1285" s="10" t="str">
        <f t="shared" si="123"/>
        <v>rock</v>
      </c>
      <c r="S1285" s="14">
        <f t="shared" si="124"/>
        <v>41320.717465277776</v>
      </c>
      <c r="T1285" s="15">
        <f t="shared" si="125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s="10" t="str">
        <f t="shared" si="122"/>
        <v>theater</v>
      </c>
      <c r="R1286" s="10" t="str">
        <f t="shared" si="123"/>
        <v>plays</v>
      </c>
      <c r="S1286" s="14">
        <f t="shared" si="124"/>
        <v>42712.23474537037</v>
      </c>
      <c r="T1286" s="15">
        <f t="shared" si="125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s="10" t="str">
        <f t="shared" si="122"/>
        <v>theater</v>
      </c>
      <c r="R1287" s="10" t="str">
        <f t="shared" si="123"/>
        <v>plays</v>
      </c>
      <c r="S1287" s="14">
        <f t="shared" si="124"/>
        <v>42160.583043981482</v>
      </c>
      <c r="T1287" s="15">
        <f t="shared" si="125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s="10" t="str">
        <f t="shared" si="122"/>
        <v>theater</v>
      </c>
      <c r="R1288" s="10" t="str">
        <f t="shared" si="123"/>
        <v>plays</v>
      </c>
      <c r="S1288" s="14">
        <f t="shared" si="124"/>
        <v>42039.384571759263</v>
      </c>
      <c r="T1288" s="15">
        <f t="shared" si="125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s="10" t="str">
        <f t="shared" si="122"/>
        <v>theater</v>
      </c>
      <c r="R1289" s="10" t="str">
        <f t="shared" si="123"/>
        <v>plays</v>
      </c>
      <c r="S1289" s="14">
        <f t="shared" si="124"/>
        <v>42107.621018518519</v>
      </c>
      <c r="T1289" s="15">
        <f t="shared" si="125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s="10" t="str">
        <f t="shared" si="122"/>
        <v>theater</v>
      </c>
      <c r="R1290" s="10" t="str">
        <f t="shared" si="123"/>
        <v>plays</v>
      </c>
      <c r="S1290" s="14">
        <f t="shared" si="124"/>
        <v>42561.154664351852</v>
      </c>
      <c r="T1290" s="15">
        <f t="shared" si="125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s="10" t="str">
        <f t="shared" si="122"/>
        <v>theater</v>
      </c>
      <c r="R1291" s="10" t="str">
        <f t="shared" si="123"/>
        <v>plays</v>
      </c>
      <c r="S1291" s="14">
        <f t="shared" si="124"/>
        <v>42709.134780092587</v>
      </c>
      <c r="T1291" s="15">
        <f t="shared" si="125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s="10" t="str">
        <f t="shared" si="122"/>
        <v>theater</v>
      </c>
      <c r="R1292" s="10" t="str">
        <f t="shared" si="123"/>
        <v>plays</v>
      </c>
      <c r="S1292" s="14">
        <f t="shared" si="124"/>
        <v>42086.614942129629</v>
      </c>
      <c r="T1292" s="15">
        <f t="shared" si="125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s="10" t="str">
        <f t="shared" si="122"/>
        <v>theater</v>
      </c>
      <c r="R1293" s="10" t="str">
        <f t="shared" si="123"/>
        <v>plays</v>
      </c>
      <c r="S1293" s="14">
        <f t="shared" si="124"/>
        <v>42064.652673611112</v>
      </c>
      <c r="T1293" s="15">
        <f t="shared" si="125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s="10" t="str">
        <f t="shared" si="122"/>
        <v>theater</v>
      </c>
      <c r="R1294" s="10" t="str">
        <f t="shared" si="123"/>
        <v>plays</v>
      </c>
      <c r="S1294" s="14">
        <f t="shared" si="124"/>
        <v>42256.764212962968</v>
      </c>
      <c r="T1294" s="15">
        <f t="shared" si="125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s="10" t="str">
        <f t="shared" si="122"/>
        <v>theater</v>
      </c>
      <c r="R1295" s="10" t="str">
        <f t="shared" si="123"/>
        <v>plays</v>
      </c>
      <c r="S1295" s="14">
        <f t="shared" si="124"/>
        <v>42292.701053240744</v>
      </c>
      <c r="T1295" s="15">
        <f t="shared" si="125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s="10" t="str">
        <f t="shared" si="122"/>
        <v>theater</v>
      </c>
      <c r="R1296" s="10" t="str">
        <f t="shared" si="123"/>
        <v>plays</v>
      </c>
      <c r="S1296" s="14">
        <f t="shared" si="124"/>
        <v>42278.453668981485</v>
      </c>
      <c r="T1296" s="15">
        <f t="shared" si="125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s="10" t="str">
        <f t="shared" si="122"/>
        <v>theater</v>
      </c>
      <c r="R1297" s="10" t="str">
        <f t="shared" si="123"/>
        <v>plays</v>
      </c>
      <c r="S1297" s="14">
        <f t="shared" si="124"/>
        <v>42184.572881944448</v>
      </c>
      <c r="T1297" s="15">
        <f t="shared" si="125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s="10" t="str">
        <f t="shared" si="122"/>
        <v>theater</v>
      </c>
      <c r="R1298" s="10" t="str">
        <f t="shared" si="123"/>
        <v>plays</v>
      </c>
      <c r="S1298" s="14">
        <f t="shared" si="124"/>
        <v>42423.050613425927</v>
      </c>
      <c r="T1298" s="15">
        <f t="shared" si="125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s="10" t="str">
        <f t="shared" si="122"/>
        <v>theater</v>
      </c>
      <c r="R1299" s="10" t="str">
        <f t="shared" si="123"/>
        <v>plays</v>
      </c>
      <c r="S1299" s="14">
        <f t="shared" si="124"/>
        <v>42461.747199074074</v>
      </c>
      <c r="T1299" s="15">
        <f t="shared" si="125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s="10" t="str">
        <f t="shared" si="122"/>
        <v>theater</v>
      </c>
      <c r="R1300" s="10" t="str">
        <f t="shared" si="123"/>
        <v>plays</v>
      </c>
      <c r="S1300" s="14">
        <f t="shared" si="124"/>
        <v>42458.680925925932</v>
      </c>
      <c r="T1300" s="15">
        <f t="shared" si="125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s="10" t="str">
        <f t="shared" si="122"/>
        <v>theater</v>
      </c>
      <c r="R1301" s="10" t="str">
        <f t="shared" si="123"/>
        <v>plays</v>
      </c>
      <c r="S1301" s="14">
        <f t="shared" si="124"/>
        <v>42169.814340277779</v>
      </c>
      <c r="T1301" s="15">
        <f t="shared" si="125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s="10" t="str">
        <f t="shared" si="122"/>
        <v>theater</v>
      </c>
      <c r="R1302" s="10" t="str">
        <f t="shared" si="123"/>
        <v>plays</v>
      </c>
      <c r="S1302" s="14">
        <f t="shared" si="124"/>
        <v>42483.675208333334</v>
      </c>
      <c r="T1302" s="15">
        <f t="shared" si="125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s="10" t="str">
        <f t="shared" si="122"/>
        <v>theater</v>
      </c>
      <c r="R1303" s="10" t="str">
        <f t="shared" si="123"/>
        <v>plays</v>
      </c>
      <c r="S1303" s="14">
        <f t="shared" si="124"/>
        <v>42195.749745370369</v>
      </c>
      <c r="T1303" s="15">
        <f t="shared" si="125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s="10" t="str">
        <f t="shared" si="122"/>
        <v>theater</v>
      </c>
      <c r="R1304" s="10" t="str">
        <f t="shared" si="123"/>
        <v>plays</v>
      </c>
      <c r="S1304" s="14">
        <f t="shared" si="124"/>
        <v>42675.057997685188</v>
      </c>
      <c r="T1304" s="15">
        <f t="shared" si="125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s="10" t="str">
        <f t="shared" si="122"/>
        <v>theater</v>
      </c>
      <c r="R1305" s="10" t="str">
        <f t="shared" si="123"/>
        <v>plays</v>
      </c>
      <c r="S1305" s="14">
        <f t="shared" si="124"/>
        <v>42566.441203703704</v>
      </c>
      <c r="T1305" s="15">
        <f t="shared" si="125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s="10" t="str">
        <f t="shared" si="122"/>
        <v>technology</v>
      </c>
      <c r="R1306" s="10" t="str">
        <f t="shared" si="123"/>
        <v>wearables</v>
      </c>
      <c r="S1306" s="14">
        <f t="shared" si="124"/>
        <v>42747.194502314815</v>
      </c>
      <c r="T1306" s="15">
        <f t="shared" si="125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s="10" t="str">
        <f t="shared" si="122"/>
        <v>technology</v>
      </c>
      <c r="R1307" s="10" t="str">
        <f t="shared" si="123"/>
        <v>wearables</v>
      </c>
      <c r="S1307" s="14">
        <f t="shared" si="124"/>
        <v>42543.665601851855</v>
      </c>
      <c r="T1307" s="15">
        <f t="shared" si="125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s="10" t="str">
        <f t="shared" si="122"/>
        <v>technology</v>
      </c>
      <c r="R1308" s="10" t="str">
        <f t="shared" si="123"/>
        <v>wearables</v>
      </c>
      <c r="S1308" s="14">
        <f t="shared" si="124"/>
        <v>41947.457569444443</v>
      </c>
      <c r="T1308" s="15">
        <f t="shared" si="125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s="10" t="str">
        <f t="shared" si="122"/>
        <v>technology</v>
      </c>
      <c r="R1309" s="10" t="str">
        <f t="shared" si="123"/>
        <v>wearables</v>
      </c>
      <c r="S1309" s="14">
        <f t="shared" si="124"/>
        <v>42387.503229166665</v>
      </c>
      <c r="T1309" s="15">
        <f t="shared" si="125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s="10" t="str">
        <f t="shared" si="122"/>
        <v>technology</v>
      </c>
      <c r="R1310" s="10" t="str">
        <f t="shared" si="123"/>
        <v>wearables</v>
      </c>
      <c r="S1310" s="14">
        <f t="shared" si="124"/>
        <v>42611.613564814819</v>
      </c>
      <c r="T1310" s="15">
        <f t="shared" si="125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s="10" t="str">
        <f t="shared" si="122"/>
        <v>technology</v>
      </c>
      <c r="R1311" s="10" t="str">
        <f t="shared" si="123"/>
        <v>wearables</v>
      </c>
      <c r="S1311" s="14">
        <f t="shared" si="124"/>
        <v>42257.882731481484</v>
      </c>
      <c r="T1311" s="15">
        <f t="shared" si="125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s="10" t="str">
        <f t="shared" si="122"/>
        <v>technology</v>
      </c>
      <c r="R1312" s="10" t="str">
        <f t="shared" si="123"/>
        <v>wearables</v>
      </c>
      <c r="S1312" s="14">
        <f t="shared" si="124"/>
        <v>42556.667245370365</v>
      </c>
      <c r="T1312" s="15">
        <f t="shared" si="125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s="10" t="str">
        <f t="shared" si="122"/>
        <v>technology</v>
      </c>
      <c r="R1313" s="10" t="str">
        <f t="shared" si="123"/>
        <v>wearables</v>
      </c>
      <c r="S1313" s="14">
        <f t="shared" si="124"/>
        <v>42669.802303240736</v>
      </c>
      <c r="T1313" s="15">
        <f t="shared" si="125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s="10" t="str">
        <f t="shared" si="122"/>
        <v>technology</v>
      </c>
      <c r="R1314" s="10" t="str">
        <f t="shared" si="123"/>
        <v>wearables</v>
      </c>
      <c r="S1314" s="14">
        <f t="shared" si="124"/>
        <v>42082.702800925923</v>
      </c>
      <c r="T1314" s="15">
        <f t="shared" si="125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s="10" t="str">
        <f t="shared" si="122"/>
        <v>technology</v>
      </c>
      <c r="R1315" s="10" t="str">
        <f t="shared" si="123"/>
        <v>wearables</v>
      </c>
      <c r="S1315" s="14">
        <f t="shared" si="124"/>
        <v>42402.709652777776</v>
      </c>
      <c r="T1315" s="15">
        <f t="shared" si="125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s="10" t="str">
        <f t="shared" si="122"/>
        <v>technology</v>
      </c>
      <c r="R1316" s="10" t="str">
        <f t="shared" si="123"/>
        <v>wearables</v>
      </c>
      <c r="S1316" s="14">
        <f t="shared" si="124"/>
        <v>42604.669675925921</v>
      </c>
      <c r="T1316" s="15">
        <f t="shared" si="125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s="10" t="str">
        <f t="shared" si="122"/>
        <v>technology</v>
      </c>
      <c r="R1317" s="10" t="str">
        <f t="shared" si="123"/>
        <v>wearables</v>
      </c>
      <c r="S1317" s="14">
        <f t="shared" si="124"/>
        <v>42278.498240740737</v>
      </c>
      <c r="T1317" s="15">
        <f t="shared" si="125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s="10" t="str">
        <f t="shared" si="122"/>
        <v>technology</v>
      </c>
      <c r="R1318" s="10" t="str">
        <f t="shared" si="123"/>
        <v>wearables</v>
      </c>
      <c r="S1318" s="14">
        <f t="shared" si="124"/>
        <v>42393.961909722217</v>
      </c>
      <c r="T1318" s="15">
        <f t="shared" si="125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s="10" t="str">
        <f t="shared" si="122"/>
        <v>technology</v>
      </c>
      <c r="R1319" s="10" t="str">
        <f t="shared" si="123"/>
        <v>wearables</v>
      </c>
      <c r="S1319" s="14">
        <f t="shared" si="124"/>
        <v>42520.235486111109</v>
      </c>
      <c r="T1319" s="15">
        <f t="shared" si="125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s="10" t="str">
        <f t="shared" si="122"/>
        <v>technology</v>
      </c>
      <c r="R1320" s="10" t="str">
        <f t="shared" si="123"/>
        <v>wearables</v>
      </c>
      <c r="S1320" s="14">
        <f t="shared" si="124"/>
        <v>41985.043657407412</v>
      </c>
      <c r="T1320" s="15">
        <f t="shared" si="125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s="10" t="str">
        <f t="shared" si="122"/>
        <v>technology</v>
      </c>
      <c r="R1321" s="10" t="str">
        <f t="shared" si="123"/>
        <v>wearables</v>
      </c>
      <c r="S1321" s="14">
        <f t="shared" si="124"/>
        <v>41816.812094907407</v>
      </c>
      <c r="T1321" s="15">
        <f t="shared" si="125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s="10" t="str">
        <f t="shared" si="122"/>
        <v>technology</v>
      </c>
      <c r="R1322" s="10" t="str">
        <f t="shared" si="123"/>
        <v>wearables</v>
      </c>
      <c r="S1322" s="14">
        <f t="shared" si="124"/>
        <v>42705.690347222218</v>
      </c>
      <c r="T1322" s="15">
        <f t="shared" si="125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s="10" t="str">
        <f t="shared" si="122"/>
        <v>technology</v>
      </c>
      <c r="R1323" s="10" t="str">
        <f t="shared" si="123"/>
        <v>wearables</v>
      </c>
      <c r="S1323" s="14">
        <f t="shared" si="124"/>
        <v>42697.74927083333</v>
      </c>
      <c r="T1323" s="15">
        <f t="shared" si="125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s="10" t="str">
        <f t="shared" si="122"/>
        <v>technology</v>
      </c>
      <c r="R1324" s="10" t="str">
        <f t="shared" si="123"/>
        <v>wearables</v>
      </c>
      <c r="S1324" s="14">
        <f t="shared" si="124"/>
        <v>42115.656539351854</v>
      </c>
      <c r="T1324" s="15">
        <f t="shared" si="125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s="10" t="str">
        <f t="shared" si="122"/>
        <v>technology</v>
      </c>
      <c r="R1325" s="10" t="str">
        <f t="shared" si="123"/>
        <v>wearables</v>
      </c>
      <c r="S1325" s="14">
        <f t="shared" si="124"/>
        <v>42451.698449074072</v>
      </c>
      <c r="T1325" s="15">
        <f t="shared" si="125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s="10" t="str">
        <f t="shared" si="122"/>
        <v>technology</v>
      </c>
      <c r="R1326" s="10" t="str">
        <f t="shared" si="123"/>
        <v>wearables</v>
      </c>
      <c r="S1326" s="14">
        <f t="shared" si="124"/>
        <v>42626.633703703701</v>
      </c>
      <c r="T1326" s="15">
        <f t="shared" si="125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s="10" t="str">
        <f t="shared" si="122"/>
        <v>technology</v>
      </c>
      <c r="R1327" s="10" t="str">
        <f t="shared" si="123"/>
        <v>wearables</v>
      </c>
      <c r="S1327" s="14">
        <f t="shared" si="124"/>
        <v>42704.086053240739</v>
      </c>
      <c r="T1327" s="15">
        <f t="shared" si="125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s="10" t="str">
        <f t="shared" si="122"/>
        <v>technology</v>
      </c>
      <c r="R1328" s="10" t="str">
        <f t="shared" si="123"/>
        <v>wearables</v>
      </c>
      <c r="S1328" s="14">
        <f t="shared" si="124"/>
        <v>41974.791990740734</v>
      </c>
      <c r="T1328" s="15">
        <f t="shared" si="125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s="10" t="str">
        <f t="shared" si="122"/>
        <v>technology</v>
      </c>
      <c r="R1329" s="10" t="str">
        <f t="shared" si="123"/>
        <v>wearables</v>
      </c>
      <c r="S1329" s="14">
        <f t="shared" si="124"/>
        <v>42123.678645833337</v>
      </c>
      <c r="T1329" s="15">
        <f t="shared" si="125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s="10" t="str">
        <f t="shared" si="122"/>
        <v>technology</v>
      </c>
      <c r="R1330" s="10" t="str">
        <f t="shared" si="123"/>
        <v>wearables</v>
      </c>
      <c r="S1330" s="14">
        <f t="shared" si="124"/>
        <v>42612.642754629633</v>
      </c>
      <c r="T1330" s="15">
        <f t="shared" si="125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s="10" t="str">
        <f t="shared" si="122"/>
        <v>technology</v>
      </c>
      <c r="R1331" s="10" t="str">
        <f t="shared" si="123"/>
        <v>wearables</v>
      </c>
      <c r="S1331" s="14">
        <f t="shared" si="124"/>
        <v>41935.221585648149</v>
      </c>
      <c r="T1331" s="15">
        <f t="shared" si="125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s="10" t="str">
        <f t="shared" si="122"/>
        <v>technology</v>
      </c>
      <c r="R1332" s="10" t="str">
        <f t="shared" si="123"/>
        <v>wearables</v>
      </c>
      <c r="S1332" s="14">
        <f t="shared" si="124"/>
        <v>42522.276724537034</v>
      </c>
      <c r="T1332" s="15">
        <f t="shared" si="125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s="10" t="str">
        <f t="shared" si="122"/>
        <v>technology</v>
      </c>
      <c r="R1333" s="10" t="str">
        <f t="shared" si="123"/>
        <v>wearables</v>
      </c>
      <c r="S1333" s="14">
        <f t="shared" si="124"/>
        <v>42569.50409722222</v>
      </c>
      <c r="T1333" s="15">
        <f t="shared" si="125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s="10" t="str">
        <f t="shared" si="122"/>
        <v>technology</v>
      </c>
      <c r="R1334" s="10" t="str">
        <f t="shared" si="123"/>
        <v>wearables</v>
      </c>
      <c r="S1334" s="14">
        <f t="shared" si="124"/>
        <v>42732.060277777782</v>
      </c>
      <c r="T1334" s="15">
        <f t="shared" si="125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s="10" t="str">
        <f t="shared" si="122"/>
        <v>technology</v>
      </c>
      <c r="R1335" s="10" t="str">
        <f t="shared" si="123"/>
        <v>wearables</v>
      </c>
      <c r="S1335" s="14">
        <f t="shared" si="124"/>
        <v>41806.106770833336</v>
      </c>
      <c r="T1335" s="15">
        <f t="shared" si="125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s="10" t="str">
        <f t="shared" si="122"/>
        <v>technology</v>
      </c>
      <c r="R1336" s="10" t="str">
        <f t="shared" si="123"/>
        <v>wearables</v>
      </c>
      <c r="S1336" s="14">
        <f t="shared" si="124"/>
        <v>42410.774155092593</v>
      </c>
      <c r="T1336" s="15">
        <f t="shared" si="125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s="10" t="str">
        <f t="shared" si="122"/>
        <v>technology</v>
      </c>
      <c r="R1337" s="10" t="str">
        <f t="shared" si="123"/>
        <v>wearables</v>
      </c>
      <c r="S1337" s="14">
        <f t="shared" si="124"/>
        <v>42313.936365740738</v>
      </c>
      <c r="T1337" s="15">
        <f t="shared" si="125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s="10" t="str">
        <f t="shared" si="122"/>
        <v>technology</v>
      </c>
      <c r="R1338" s="10" t="str">
        <f t="shared" si="123"/>
        <v>wearables</v>
      </c>
      <c r="S1338" s="14">
        <f t="shared" si="124"/>
        <v>41955.863750000004</v>
      </c>
      <c r="T1338" s="15">
        <f t="shared" si="125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s="10" t="str">
        <f t="shared" si="122"/>
        <v>technology</v>
      </c>
      <c r="R1339" s="10" t="str">
        <f t="shared" si="123"/>
        <v>wearables</v>
      </c>
      <c r="S1339" s="14">
        <f t="shared" si="124"/>
        <v>42767.577303240745</v>
      </c>
      <c r="T1339" s="15">
        <f t="shared" si="125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s="10" t="str">
        <f t="shared" si="122"/>
        <v>technology</v>
      </c>
      <c r="R1340" s="10" t="str">
        <f t="shared" si="123"/>
        <v>wearables</v>
      </c>
      <c r="S1340" s="14">
        <f t="shared" si="124"/>
        <v>42188.803622685184</v>
      </c>
      <c r="T1340" s="15">
        <f t="shared" si="125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s="10" t="str">
        <f t="shared" si="122"/>
        <v>technology</v>
      </c>
      <c r="R1341" s="10" t="str">
        <f t="shared" si="123"/>
        <v>wearables</v>
      </c>
      <c r="S1341" s="14">
        <f t="shared" si="124"/>
        <v>41936.647164351853</v>
      </c>
      <c r="T1341" s="15">
        <f t="shared" si="125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s="10" t="str">
        <f t="shared" si="122"/>
        <v>technology</v>
      </c>
      <c r="R1342" s="10" t="str">
        <f t="shared" si="123"/>
        <v>wearables</v>
      </c>
      <c r="S1342" s="14">
        <f t="shared" si="124"/>
        <v>41836.595520833333</v>
      </c>
      <c r="T1342" s="15">
        <f t="shared" si="125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s="10" t="str">
        <f t="shared" si="122"/>
        <v>technology</v>
      </c>
      <c r="R1343" s="10" t="str">
        <f t="shared" si="123"/>
        <v>wearables</v>
      </c>
      <c r="S1343" s="14">
        <f t="shared" si="124"/>
        <v>42612.624039351853</v>
      </c>
      <c r="T1343" s="15">
        <f t="shared" si="125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s="10" t="str">
        <f t="shared" si="122"/>
        <v>technology</v>
      </c>
      <c r="R1344" s="10" t="str">
        <f t="shared" si="123"/>
        <v>wearables</v>
      </c>
      <c r="S1344" s="14">
        <f t="shared" si="124"/>
        <v>42172.816423611104</v>
      </c>
      <c r="T1344" s="15">
        <f t="shared" si="125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s="10" t="str">
        <f t="shared" si="122"/>
        <v>technology</v>
      </c>
      <c r="R1345" s="10" t="str">
        <f t="shared" si="123"/>
        <v>wearables</v>
      </c>
      <c r="S1345" s="14">
        <f t="shared" si="124"/>
        <v>42542.526423611111</v>
      </c>
      <c r="T1345" s="15">
        <f t="shared" si="125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s="10" t="str">
        <f t="shared" si="122"/>
        <v>publishing</v>
      </c>
      <c r="R1346" s="10" t="str">
        <f t="shared" si="123"/>
        <v>nonfiction</v>
      </c>
      <c r="S1346" s="14">
        <f t="shared" si="124"/>
        <v>42522.789803240739</v>
      </c>
      <c r="T1346" s="15">
        <f t="shared" si="125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9">
        <f t="shared" ref="P1347:P1410" si="127">E1347/L1347</f>
        <v>53.571428571428569</v>
      </c>
      <c r="Q1347" s="10" t="str">
        <f t="shared" ref="Q1347:Q1410" si="128">LEFT(N1347,SEARCH("/",N1347,1)-1)</f>
        <v>publishing</v>
      </c>
      <c r="R1347" s="10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5">
        <f t="shared" si="125"/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s="10" t="str">
        <f t="shared" si="128"/>
        <v>publishing</v>
      </c>
      <c r="R1348" s="10" t="str">
        <f t="shared" si="129"/>
        <v>nonfiction</v>
      </c>
      <c r="S1348" s="14">
        <f t="shared" si="130"/>
        <v>41422.075821759259</v>
      </c>
      <c r="T1348" s="15">
        <f t="shared" ref="T1348:T1411" si="131">(((I1348/60)/60)/24)+DATE(1970,1,1)</f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s="10" t="str">
        <f t="shared" si="128"/>
        <v>publishing</v>
      </c>
      <c r="R1349" s="10" t="str">
        <f t="shared" si="129"/>
        <v>nonfiction</v>
      </c>
      <c r="S1349" s="14">
        <f t="shared" si="130"/>
        <v>42040.638020833328</v>
      </c>
      <c r="T1349" s="15">
        <f t="shared" si="131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s="10" t="str">
        <f t="shared" si="128"/>
        <v>publishing</v>
      </c>
      <c r="R1350" s="10" t="str">
        <f t="shared" si="129"/>
        <v>nonfiction</v>
      </c>
      <c r="S1350" s="14">
        <f t="shared" si="130"/>
        <v>41963.506168981476</v>
      </c>
      <c r="T1350" s="15">
        <f t="shared" si="131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s="10" t="str">
        <f t="shared" si="128"/>
        <v>publishing</v>
      </c>
      <c r="R1351" s="10" t="str">
        <f t="shared" si="129"/>
        <v>nonfiction</v>
      </c>
      <c r="S1351" s="14">
        <f t="shared" si="130"/>
        <v>42317.33258101852</v>
      </c>
      <c r="T1351" s="15">
        <f t="shared" si="131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s="10" t="str">
        <f t="shared" si="128"/>
        <v>publishing</v>
      </c>
      <c r="R1352" s="10" t="str">
        <f t="shared" si="129"/>
        <v>nonfiction</v>
      </c>
      <c r="S1352" s="14">
        <f t="shared" si="130"/>
        <v>42334.013124999998</v>
      </c>
      <c r="T1352" s="15">
        <f t="shared" si="131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s="10" t="str">
        <f t="shared" si="128"/>
        <v>publishing</v>
      </c>
      <c r="R1353" s="10" t="str">
        <f t="shared" si="129"/>
        <v>nonfiction</v>
      </c>
      <c r="S1353" s="14">
        <f t="shared" si="130"/>
        <v>42382.74009259259</v>
      </c>
      <c r="T1353" s="15">
        <f t="shared" si="131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s="10" t="str">
        <f t="shared" si="128"/>
        <v>publishing</v>
      </c>
      <c r="R1354" s="10" t="str">
        <f t="shared" si="129"/>
        <v>nonfiction</v>
      </c>
      <c r="S1354" s="14">
        <f t="shared" si="130"/>
        <v>42200.578310185185</v>
      </c>
      <c r="T1354" s="15">
        <f t="shared" si="131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s="10" t="str">
        <f t="shared" si="128"/>
        <v>publishing</v>
      </c>
      <c r="R1355" s="10" t="str">
        <f t="shared" si="129"/>
        <v>nonfiction</v>
      </c>
      <c r="S1355" s="14">
        <f t="shared" si="130"/>
        <v>41309.11791666667</v>
      </c>
      <c r="T1355" s="15">
        <f t="shared" si="131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s="10" t="str">
        <f t="shared" si="128"/>
        <v>publishing</v>
      </c>
      <c r="R1356" s="10" t="str">
        <f t="shared" si="129"/>
        <v>nonfiction</v>
      </c>
      <c r="S1356" s="14">
        <f t="shared" si="130"/>
        <v>42502.807627314818</v>
      </c>
      <c r="T1356" s="15">
        <f t="shared" si="131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s="10" t="str">
        <f t="shared" si="128"/>
        <v>publishing</v>
      </c>
      <c r="R1357" s="10" t="str">
        <f t="shared" si="129"/>
        <v>nonfiction</v>
      </c>
      <c r="S1357" s="14">
        <f t="shared" si="130"/>
        <v>41213.254687499997</v>
      </c>
      <c r="T1357" s="15">
        <f t="shared" si="131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s="10" t="str">
        <f t="shared" si="128"/>
        <v>publishing</v>
      </c>
      <c r="R1358" s="10" t="str">
        <f t="shared" si="129"/>
        <v>nonfiction</v>
      </c>
      <c r="S1358" s="14">
        <f t="shared" si="130"/>
        <v>41430.038888888892</v>
      </c>
      <c r="T1358" s="15">
        <f t="shared" si="131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s="10" t="str">
        <f t="shared" si="128"/>
        <v>publishing</v>
      </c>
      <c r="R1359" s="10" t="str">
        <f t="shared" si="129"/>
        <v>nonfiction</v>
      </c>
      <c r="S1359" s="14">
        <f t="shared" si="130"/>
        <v>41304.962233796294</v>
      </c>
      <c r="T1359" s="15">
        <f t="shared" si="131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s="10" t="str">
        <f t="shared" si="128"/>
        <v>publishing</v>
      </c>
      <c r="R1360" s="10" t="str">
        <f t="shared" si="129"/>
        <v>nonfiction</v>
      </c>
      <c r="S1360" s="14">
        <f t="shared" si="130"/>
        <v>40689.570868055554</v>
      </c>
      <c r="T1360" s="15">
        <f t="shared" si="131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s="10" t="str">
        <f t="shared" si="128"/>
        <v>publishing</v>
      </c>
      <c r="R1361" s="10" t="str">
        <f t="shared" si="129"/>
        <v>nonfiction</v>
      </c>
      <c r="S1361" s="14">
        <f t="shared" si="130"/>
        <v>40668.814699074072</v>
      </c>
      <c r="T1361" s="15">
        <f t="shared" si="131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s="10" t="str">
        <f t="shared" si="128"/>
        <v>publishing</v>
      </c>
      <c r="R1362" s="10" t="str">
        <f t="shared" si="129"/>
        <v>nonfiction</v>
      </c>
      <c r="S1362" s="14">
        <f t="shared" si="130"/>
        <v>41095.900694444441</v>
      </c>
      <c r="T1362" s="15">
        <f t="shared" si="131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s="10" t="str">
        <f t="shared" si="128"/>
        <v>publishing</v>
      </c>
      <c r="R1363" s="10" t="str">
        <f t="shared" si="129"/>
        <v>nonfiction</v>
      </c>
      <c r="S1363" s="14">
        <f t="shared" si="130"/>
        <v>41781.717268518521</v>
      </c>
      <c r="T1363" s="15">
        <f t="shared" si="131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s="10" t="str">
        <f t="shared" si="128"/>
        <v>publishing</v>
      </c>
      <c r="R1364" s="10" t="str">
        <f t="shared" si="129"/>
        <v>nonfiction</v>
      </c>
      <c r="S1364" s="14">
        <f t="shared" si="130"/>
        <v>41464.934386574074</v>
      </c>
      <c r="T1364" s="15">
        <f t="shared" si="131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s="10" t="str">
        <f t="shared" si="128"/>
        <v>publishing</v>
      </c>
      <c r="R1365" s="10" t="str">
        <f t="shared" si="129"/>
        <v>nonfiction</v>
      </c>
      <c r="S1365" s="14">
        <f t="shared" si="130"/>
        <v>42396.8440625</v>
      </c>
      <c r="T1365" s="15">
        <f t="shared" si="131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s="10" t="str">
        <f t="shared" si="128"/>
        <v>music</v>
      </c>
      <c r="R1366" s="10" t="str">
        <f t="shared" si="129"/>
        <v>rock</v>
      </c>
      <c r="S1366" s="14">
        <f t="shared" si="130"/>
        <v>41951.695671296293</v>
      </c>
      <c r="T1366" s="15">
        <f t="shared" si="131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s="10" t="str">
        <f t="shared" si="128"/>
        <v>music</v>
      </c>
      <c r="R1367" s="10" t="str">
        <f t="shared" si="129"/>
        <v>rock</v>
      </c>
      <c r="S1367" s="14">
        <f t="shared" si="130"/>
        <v>42049.733240740738</v>
      </c>
      <c r="T1367" s="15">
        <f t="shared" si="131"/>
        <v>42079.691574074073</v>
      </c>
    </row>
    <row r="1368" spans="1:20" ht="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s="10" t="str">
        <f t="shared" si="128"/>
        <v>music</v>
      </c>
      <c r="R1368" s="10" t="str">
        <f t="shared" si="129"/>
        <v>rock</v>
      </c>
      <c r="S1368" s="14">
        <f t="shared" si="130"/>
        <v>41924.996099537035</v>
      </c>
      <c r="T1368" s="15">
        <f t="shared" si="131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s="10" t="str">
        <f t="shared" si="128"/>
        <v>music</v>
      </c>
      <c r="R1369" s="10" t="str">
        <f t="shared" si="129"/>
        <v>rock</v>
      </c>
      <c r="S1369" s="14">
        <f t="shared" si="130"/>
        <v>42292.002893518518</v>
      </c>
      <c r="T1369" s="15">
        <f t="shared" si="131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s="10" t="str">
        <f t="shared" si="128"/>
        <v>music</v>
      </c>
      <c r="R1370" s="10" t="str">
        <f t="shared" si="129"/>
        <v>rock</v>
      </c>
      <c r="S1370" s="14">
        <f t="shared" si="130"/>
        <v>42146.190902777773</v>
      </c>
      <c r="T1370" s="15">
        <f t="shared" si="131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s="10" t="str">
        <f t="shared" si="128"/>
        <v>music</v>
      </c>
      <c r="R1371" s="10" t="str">
        <f t="shared" si="129"/>
        <v>rock</v>
      </c>
      <c r="S1371" s="14">
        <f t="shared" si="130"/>
        <v>41710.594282407408</v>
      </c>
      <c r="T1371" s="15">
        <f t="shared" si="131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s="10" t="str">
        <f t="shared" si="128"/>
        <v>music</v>
      </c>
      <c r="R1372" s="10" t="str">
        <f t="shared" si="129"/>
        <v>rock</v>
      </c>
      <c r="S1372" s="14">
        <f t="shared" si="130"/>
        <v>41548.00335648148</v>
      </c>
      <c r="T1372" s="15">
        <f t="shared" si="131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s="10" t="str">
        <f t="shared" si="128"/>
        <v>music</v>
      </c>
      <c r="R1373" s="10" t="str">
        <f t="shared" si="129"/>
        <v>rock</v>
      </c>
      <c r="S1373" s="14">
        <f t="shared" si="130"/>
        <v>42101.758587962962</v>
      </c>
      <c r="T1373" s="15">
        <f t="shared" si="131"/>
        <v>42131.758587962962</v>
      </c>
    </row>
    <row r="1374" spans="1:20" ht="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s="10" t="str">
        <f t="shared" si="128"/>
        <v>music</v>
      </c>
      <c r="R1374" s="10" t="str">
        <f t="shared" si="129"/>
        <v>rock</v>
      </c>
      <c r="S1374" s="14">
        <f t="shared" si="130"/>
        <v>41072.739953703705</v>
      </c>
      <c r="T1374" s="15">
        <f t="shared" si="131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s="10" t="str">
        <f t="shared" si="128"/>
        <v>music</v>
      </c>
      <c r="R1375" s="10" t="str">
        <f t="shared" si="129"/>
        <v>rock</v>
      </c>
      <c r="S1375" s="14">
        <f t="shared" si="130"/>
        <v>42704.95177083333</v>
      </c>
      <c r="T1375" s="15">
        <f t="shared" si="131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s="10" t="str">
        <f t="shared" si="128"/>
        <v>music</v>
      </c>
      <c r="R1376" s="10" t="str">
        <f t="shared" si="129"/>
        <v>rock</v>
      </c>
      <c r="S1376" s="14">
        <f t="shared" si="130"/>
        <v>42424.161898148144</v>
      </c>
      <c r="T1376" s="15">
        <f t="shared" si="131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s="10" t="str">
        <f t="shared" si="128"/>
        <v>music</v>
      </c>
      <c r="R1377" s="10" t="str">
        <f t="shared" si="129"/>
        <v>rock</v>
      </c>
      <c r="S1377" s="14">
        <f t="shared" si="130"/>
        <v>42720.066192129627</v>
      </c>
      <c r="T1377" s="15">
        <f t="shared" si="131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s="10" t="str">
        <f t="shared" si="128"/>
        <v>music</v>
      </c>
      <c r="R1378" s="10" t="str">
        <f t="shared" si="129"/>
        <v>rock</v>
      </c>
      <c r="S1378" s="14">
        <f t="shared" si="130"/>
        <v>42677.669050925921</v>
      </c>
      <c r="T1378" s="15">
        <f t="shared" si="131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s="10" t="str">
        <f t="shared" si="128"/>
        <v>music</v>
      </c>
      <c r="R1379" s="10" t="str">
        <f t="shared" si="129"/>
        <v>rock</v>
      </c>
      <c r="S1379" s="14">
        <f t="shared" si="130"/>
        <v>42747.219560185185</v>
      </c>
      <c r="T1379" s="15">
        <f t="shared" si="131"/>
        <v>42769.174305555556</v>
      </c>
    </row>
    <row r="1380" spans="1:20" ht="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s="10" t="str">
        <f t="shared" si="128"/>
        <v>music</v>
      </c>
      <c r="R1380" s="10" t="str">
        <f t="shared" si="129"/>
        <v>rock</v>
      </c>
      <c r="S1380" s="14">
        <f t="shared" si="130"/>
        <v>42568.759374999994</v>
      </c>
      <c r="T1380" s="15">
        <f t="shared" si="131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s="10" t="str">
        <f t="shared" si="128"/>
        <v>music</v>
      </c>
      <c r="R1381" s="10" t="str">
        <f t="shared" si="129"/>
        <v>rock</v>
      </c>
      <c r="S1381" s="14">
        <f t="shared" si="130"/>
        <v>42130.491620370376</v>
      </c>
      <c r="T1381" s="15">
        <f t="shared" si="131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s="10" t="str">
        <f t="shared" si="128"/>
        <v>music</v>
      </c>
      <c r="R1382" s="10" t="str">
        <f t="shared" si="129"/>
        <v>rock</v>
      </c>
      <c r="S1382" s="14">
        <f t="shared" si="130"/>
        <v>42141.762800925921</v>
      </c>
      <c r="T1382" s="15">
        <f t="shared" si="131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s="10" t="str">
        <f t="shared" si="128"/>
        <v>music</v>
      </c>
      <c r="R1383" s="10" t="str">
        <f t="shared" si="129"/>
        <v>rock</v>
      </c>
      <c r="S1383" s="14">
        <f t="shared" si="130"/>
        <v>42703.214409722219</v>
      </c>
      <c r="T1383" s="15">
        <f t="shared" si="131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s="10" t="str">
        <f t="shared" si="128"/>
        <v>music</v>
      </c>
      <c r="R1384" s="10" t="str">
        <f t="shared" si="129"/>
        <v>rock</v>
      </c>
      <c r="S1384" s="14">
        <f t="shared" si="130"/>
        <v>41370.800185185188</v>
      </c>
      <c r="T1384" s="15">
        <f t="shared" si="131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s="10" t="str">
        <f t="shared" si="128"/>
        <v>music</v>
      </c>
      <c r="R1385" s="10" t="str">
        <f t="shared" si="129"/>
        <v>rock</v>
      </c>
      <c r="S1385" s="14">
        <f t="shared" si="130"/>
        <v>42707.074976851851</v>
      </c>
      <c r="T1385" s="15">
        <f t="shared" si="131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s="10" t="str">
        <f t="shared" si="128"/>
        <v>music</v>
      </c>
      <c r="R1386" s="10" t="str">
        <f t="shared" si="129"/>
        <v>rock</v>
      </c>
      <c r="S1386" s="14">
        <f t="shared" si="130"/>
        <v>42160.735208333332</v>
      </c>
      <c r="T1386" s="15">
        <f t="shared" si="131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s="10" t="str">
        <f t="shared" si="128"/>
        <v>music</v>
      </c>
      <c r="R1387" s="10" t="str">
        <f t="shared" si="129"/>
        <v>rock</v>
      </c>
      <c r="S1387" s="14">
        <f t="shared" si="130"/>
        <v>42433.688900462963</v>
      </c>
      <c r="T1387" s="15">
        <f t="shared" si="131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s="10" t="str">
        <f t="shared" si="128"/>
        <v>music</v>
      </c>
      <c r="R1388" s="10" t="str">
        <f t="shared" si="129"/>
        <v>rock</v>
      </c>
      <c r="S1388" s="14">
        <f t="shared" si="130"/>
        <v>42184.646863425922</v>
      </c>
      <c r="T1388" s="15">
        <f t="shared" si="131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s="10" t="str">
        <f t="shared" si="128"/>
        <v>music</v>
      </c>
      <c r="R1389" s="10" t="str">
        <f t="shared" si="129"/>
        <v>rock</v>
      </c>
      <c r="S1389" s="14">
        <f t="shared" si="130"/>
        <v>42126.92123842593</v>
      </c>
      <c r="T1389" s="15">
        <f t="shared" si="131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s="10" t="str">
        <f t="shared" si="128"/>
        <v>music</v>
      </c>
      <c r="R1390" s="10" t="str">
        <f t="shared" si="129"/>
        <v>rock</v>
      </c>
      <c r="S1390" s="14">
        <f t="shared" si="130"/>
        <v>42634.614780092597</v>
      </c>
      <c r="T1390" s="15">
        <f t="shared" si="131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s="10" t="str">
        <f t="shared" si="128"/>
        <v>music</v>
      </c>
      <c r="R1391" s="10" t="str">
        <f t="shared" si="129"/>
        <v>rock</v>
      </c>
      <c r="S1391" s="14">
        <f t="shared" si="130"/>
        <v>42565.480983796297</v>
      </c>
      <c r="T1391" s="15">
        <f t="shared" si="131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s="10" t="str">
        <f t="shared" si="128"/>
        <v>music</v>
      </c>
      <c r="R1392" s="10" t="str">
        <f t="shared" si="129"/>
        <v>rock</v>
      </c>
      <c r="S1392" s="14">
        <f t="shared" si="130"/>
        <v>42087.803310185183</v>
      </c>
      <c r="T1392" s="15">
        <f t="shared" si="131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s="10" t="str">
        <f t="shared" si="128"/>
        <v>music</v>
      </c>
      <c r="R1393" s="10" t="str">
        <f t="shared" si="129"/>
        <v>rock</v>
      </c>
      <c r="S1393" s="14">
        <f t="shared" si="130"/>
        <v>42193.650671296295</v>
      </c>
      <c r="T1393" s="15">
        <f t="shared" si="131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s="10" t="str">
        <f t="shared" si="128"/>
        <v>music</v>
      </c>
      <c r="R1394" s="10" t="str">
        <f t="shared" si="129"/>
        <v>rock</v>
      </c>
      <c r="S1394" s="14">
        <f t="shared" si="130"/>
        <v>42401.154930555553</v>
      </c>
      <c r="T1394" s="15">
        <f t="shared" si="131"/>
        <v>42432.154930555553</v>
      </c>
    </row>
    <row r="1395" spans="1:20" ht="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s="10" t="str">
        <f t="shared" si="128"/>
        <v>music</v>
      </c>
      <c r="R1395" s="10" t="str">
        <f t="shared" si="129"/>
        <v>rock</v>
      </c>
      <c r="S1395" s="14">
        <f t="shared" si="130"/>
        <v>42553.681979166664</v>
      </c>
      <c r="T1395" s="15">
        <f t="shared" si="131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s="10" t="str">
        <f t="shared" si="128"/>
        <v>music</v>
      </c>
      <c r="R1396" s="10" t="str">
        <f t="shared" si="129"/>
        <v>rock</v>
      </c>
      <c r="S1396" s="14">
        <f t="shared" si="130"/>
        <v>42752.144976851851</v>
      </c>
      <c r="T1396" s="15">
        <f t="shared" si="131"/>
        <v>42795.125</v>
      </c>
    </row>
    <row r="1397" spans="1:20" ht="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s="10" t="str">
        <f t="shared" si="128"/>
        <v>music</v>
      </c>
      <c r="R1397" s="10" t="str">
        <f t="shared" si="129"/>
        <v>rock</v>
      </c>
      <c r="S1397" s="14">
        <f t="shared" si="130"/>
        <v>42719.90834490741</v>
      </c>
      <c r="T1397" s="15">
        <f t="shared" si="131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s="10" t="str">
        <f t="shared" si="128"/>
        <v>music</v>
      </c>
      <c r="R1398" s="10" t="str">
        <f t="shared" si="129"/>
        <v>rock</v>
      </c>
      <c r="S1398" s="14">
        <f t="shared" si="130"/>
        <v>42018.99863425926</v>
      </c>
      <c r="T1398" s="15">
        <f t="shared" si="131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s="10" t="str">
        <f t="shared" si="128"/>
        <v>music</v>
      </c>
      <c r="R1399" s="10" t="str">
        <f t="shared" si="129"/>
        <v>rock</v>
      </c>
      <c r="S1399" s="14">
        <f t="shared" si="130"/>
        <v>42640.917939814812</v>
      </c>
      <c r="T1399" s="15">
        <f t="shared" si="131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s="10" t="str">
        <f t="shared" si="128"/>
        <v>music</v>
      </c>
      <c r="R1400" s="10" t="str">
        <f t="shared" si="129"/>
        <v>rock</v>
      </c>
      <c r="S1400" s="14">
        <f t="shared" si="130"/>
        <v>42526.874236111107</v>
      </c>
      <c r="T1400" s="15">
        <f t="shared" si="131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s="10" t="str">
        <f t="shared" si="128"/>
        <v>music</v>
      </c>
      <c r="R1401" s="10" t="str">
        <f t="shared" si="129"/>
        <v>rock</v>
      </c>
      <c r="S1401" s="14">
        <f t="shared" si="130"/>
        <v>41889.004317129627</v>
      </c>
      <c r="T1401" s="15">
        <f t="shared" si="131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s="10" t="str">
        <f t="shared" si="128"/>
        <v>music</v>
      </c>
      <c r="R1402" s="10" t="str">
        <f t="shared" si="129"/>
        <v>rock</v>
      </c>
      <c r="S1402" s="14">
        <f t="shared" si="130"/>
        <v>42498.341122685189</v>
      </c>
      <c r="T1402" s="15">
        <f t="shared" si="131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s="10" t="str">
        <f t="shared" si="128"/>
        <v>music</v>
      </c>
      <c r="R1403" s="10" t="str">
        <f t="shared" si="129"/>
        <v>rock</v>
      </c>
      <c r="S1403" s="14">
        <f t="shared" si="130"/>
        <v>41399.99622685185</v>
      </c>
      <c r="T1403" s="15">
        <f t="shared" si="131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s="10" t="str">
        <f t="shared" si="128"/>
        <v>music</v>
      </c>
      <c r="R1404" s="10" t="str">
        <f t="shared" si="129"/>
        <v>rock</v>
      </c>
      <c r="S1404" s="14">
        <f t="shared" si="130"/>
        <v>42065.053368055553</v>
      </c>
      <c r="T1404" s="15">
        <f t="shared" si="131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s="10" t="str">
        <f t="shared" si="128"/>
        <v>music</v>
      </c>
      <c r="R1405" s="10" t="str">
        <f t="shared" si="129"/>
        <v>rock</v>
      </c>
      <c r="S1405" s="14">
        <f t="shared" si="130"/>
        <v>41451.062905092593</v>
      </c>
      <c r="T1405" s="15">
        <f t="shared" si="131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s="10" t="str">
        <f t="shared" si="128"/>
        <v>publishing</v>
      </c>
      <c r="R1406" s="10" t="str">
        <f t="shared" si="129"/>
        <v>translations</v>
      </c>
      <c r="S1406" s="14">
        <f t="shared" si="130"/>
        <v>42032.510243055556</v>
      </c>
      <c r="T1406" s="15">
        <f t="shared" si="131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s="10" t="str">
        <f t="shared" si="128"/>
        <v>publishing</v>
      </c>
      <c r="R1407" s="10" t="str">
        <f t="shared" si="129"/>
        <v>translations</v>
      </c>
      <c r="S1407" s="14">
        <f t="shared" si="130"/>
        <v>41941.680567129632</v>
      </c>
      <c r="T1407" s="15">
        <f t="shared" si="131"/>
        <v>41971.722233796296</v>
      </c>
    </row>
    <row r="1408" spans="1:20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s="10" t="str">
        <f t="shared" si="128"/>
        <v>publishing</v>
      </c>
      <c r="R1408" s="10" t="str">
        <f t="shared" si="129"/>
        <v>translations</v>
      </c>
      <c r="S1408" s="14">
        <f t="shared" si="130"/>
        <v>42297.432951388888</v>
      </c>
      <c r="T1408" s="15">
        <f t="shared" si="131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s="10" t="str">
        <f t="shared" si="128"/>
        <v>publishing</v>
      </c>
      <c r="R1409" s="10" t="str">
        <f t="shared" si="129"/>
        <v>translations</v>
      </c>
      <c r="S1409" s="14">
        <f t="shared" si="130"/>
        <v>41838.536782407406</v>
      </c>
      <c r="T1409" s="15">
        <f t="shared" si="131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s="10" t="str">
        <f t="shared" si="128"/>
        <v>publishing</v>
      </c>
      <c r="R1410" s="10" t="str">
        <f t="shared" si="129"/>
        <v>translations</v>
      </c>
      <c r="S1410" s="14">
        <f t="shared" si="130"/>
        <v>42291.872175925921</v>
      </c>
      <c r="T1410" s="15">
        <f t="shared" si="131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9" t="e">
        <f t="shared" ref="P1411:P1474" si="133">E1411/L1411</f>
        <v>#DIV/0!</v>
      </c>
      <c r="Q1411" s="10" t="str">
        <f t="shared" ref="Q1411:Q1474" si="134">LEFT(N1411,SEARCH("/",N1411,1)-1)</f>
        <v>publishing</v>
      </c>
      <c r="R1411" s="10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5">
        <f t="shared" si="131"/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s="10" t="str">
        <f t="shared" si="134"/>
        <v>publishing</v>
      </c>
      <c r="R1412" s="10" t="str">
        <f t="shared" si="135"/>
        <v>translations</v>
      </c>
      <c r="S1412" s="14">
        <f t="shared" si="136"/>
        <v>42479.318518518514</v>
      </c>
      <c r="T1412" s="15">
        <f t="shared" ref="T1412:T1475" si="137">(((I1412/60)/60)/24)+DATE(1970,1,1)</f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s="10" t="str">
        <f t="shared" si="134"/>
        <v>publishing</v>
      </c>
      <c r="R1413" s="10" t="str">
        <f t="shared" si="135"/>
        <v>translations</v>
      </c>
      <c r="S1413" s="14">
        <f t="shared" si="136"/>
        <v>42013.059027777781</v>
      </c>
      <c r="T1413" s="15">
        <f t="shared" si="137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s="10" t="str">
        <f t="shared" si="134"/>
        <v>publishing</v>
      </c>
      <c r="R1414" s="10" t="str">
        <f t="shared" si="135"/>
        <v>translations</v>
      </c>
      <c r="S1414" s="14">
        <f t="shared" si="136"/>
        <v>41947.063645833332</v>
      </c>
      <c r="T1414" s="15">
        <f t="shared" si="137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s="10" t="str">
        <f t="shared" si="134"/>
        <v>publishing</v>
      </c>
      <c r="R1415" s="10" t="str">
        <f t="shared" si="135"/>
        <v>translations</v>
      </c>
      <c r="S1415" s="14">
        <f t="shared" si="136"/>
        <v>42360.437152777777</v>
      </c>
      <c r="T1415" s="15">
        <f t="shared" si="137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s="10" t="str">
        <f t="shared" si="134"/>
        <v>publishing</v>
      </c>
      <c r="R1416" s="10" t="str">
        <f t="shared" si="135"/>
        <v>translations</v>
      </c>
      <c r="S1416" s="14">
        <f t="shared" si="136"/>
        <v>42708.25309027778</v>
      </c>
      <c r="T1416" s="15">
        <f t="shared" si="137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s="10" t="str">
        <f t="shared" si="134"/>
        <v>publishing</v>
      </c>
      <c r="R1417" s="10" t="str">
        <f t="shared" si="135"/>
        <v>translations</v>
      </c>
      <c r="S1417" s="14">
        <f t="shared" si="136"/>
        <v>42192.675821759258</v>
      </c>
      <c r="T1417" s="15">
        <f t="shared" si="137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s="10" t="str">
        <f t="shared" si="134"/>
        <v>publishing</v>
      </c>
      <c r="R1418" s="10" t="str">
        <f t="shared" si="135"/>
        <v>translations</v>
      </c>
      <c r="S1418" s="14">
        <f t="shared" si="136"/>
        <v>42299.926145833335</v>
      </c>
      <c r="T1418" s="15">
        <f t="shared" si="137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s="10" t="str">
        <f t="shared" si="134"/>
        <v>publishing</v>
      </c>
      <c r="R1419" s="10" t="str">
        <f t="shared" si="135"/>
        <v>translations</v>
      </c>
      <c r="S1419" s="14">
        <f t="shared" si="136"/>
        <v>42232.15016203704</v>
      </c>
      <c r="T1419" s="15">
        <f t="shared" si="137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s="10" t="str">
        <f t="shared" si="134"/>
        <v>publishing</v>
      </c>
      <c r="R1420" s="10" t="str">
        <f t="shared" si="135"/>
        <v>translations</v>
      </c>
      <c r="S1420" s="14">
        <f t="shared" si="136"/>
        <v>42395.456412037034</v>
      </c>
      <c r="T1420" s="15">
        <f t="shared" si="137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s="10" t="str">
        <f t="shared" si="134"/>
        <v>publishing</v>
      </c>
      <c r="R1421" s="10" t="str">
        <f t="shared" si="135"/>
        <v>translations</v>
      </c>
      <c r="S1421" s="14">
        <f t="shared" si="136"/>
        <v>42622.456238425926</v>
      </c>
      <c r="T1421" s="15">
        <f t="shared" si="137"/>
        <v>42652.456238425926</v>
      </c>
    </row>
    <row r="1422" spans="1:20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s="10" t="str">
        <f t="shared" si="134"/>
        <v>publishing</v>
      </c>
      <c r="R1422" s="10" t="str">
        <f t="shared" si="135"/>
        <v>translations</v>
      </c>
      <c r="S1422" s="14">
        <f t="shared" si="136"/>
        <v>42524.667662037042</v>
      </c>
      <c r="T1422" s="15">
        <f t="shared" si="137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s="10" t="str">
        <f t="shared" si="134"/>
        <v>publishing</v>
      </c>
      <c r="R1423" s="10" t="str">
        <f t="shared" si="135"/>
        <v>translations</v>
      </c>
      <c r="S1423" s="14">
        <f t="shared" si="136"/>
        <v>42013.915613425925</v>
      </c>
      <c r="T1423" s="15">
        <f t="shared" si="137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s="10" t="str">
        <f t="shared" si="134"/>
        <v>publishing</v>
      </c>
      <c r="R1424" s="10" t="str">
        <f t="shared" si="135"/>
        <v>translations</v>
      </c>
      <c r="S1424" s="14">
        <f t="shared" si="136"/>
        <v>42604.239629629628</v>
      </c>
      <c r="T1424" s="15">
        <f t="shared" si="137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s="10" t="str">
        <f t="shared" si="134"/>
        <v>publishing</v>
      </c>
      <c r="R1425" s="10" t="str">
        <f t="shared" si="135"/>
        <v>translations</v>
      </c>
      <c r="S1425" s="14">
        <f t="shared" si="136"/>
        <v>42340.360312500001</v>
      </c>
      <c r="T1425" s="15">
        <f t="shared" si="137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s="10" t="str">
        <f t="shared" si="134"/>
        <v>publishing</v>
      </c>
      <c r="R1426" s="10" t="str">
        <f t="shared" si="135"/>
        <v>translations</v>
      </c>
      <c r="S1426" s="14">
        <f t="shared" si="136"/>
        <v>42676.717615740738</v>
      </c>
      <c r="T1426" s="15">
        <f t="shared" si="137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s="10" t="str">
        <f t="shared" si="134"/>
        <v>publishing</v>
      </c>
      <c r="R1427" s="10" t="str">
        <f t="shared" si="135"/>
        <v>translations</v>
      </c>
      <c r="S1427" s="14">
        <f t="shared" si="136"/>
        <v>42093.131469907406</v>
      </c>
      <c r="T1427" s="15">
        <f t="shared" si="137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s="10" t="str">
        <f t="shared" si="134"/>
        <v>publishing</v>
      </c>
      <c r="R1428" s="10" t="str">
        <f t="shared" si="135"/>
        <v>translations</v>
      </c>
      <c r="S1428" s="14">
        <f t="shared" si="136"/>
        <v>42180.390277777777</v>
      </c>
      <c r="T1428" s="15">
        <f t="shared" si="137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s="10" t="str">
        <f t="shared" si="134"/>
        <v>publishing</v>
      </c>
      <c r="R1429" s="10" t="str">
        <f t="shared" si="135"/>
        <v>translations</v>
      </c>
      <c r="S1429" s="14">
        <f t="shared" si="136"/>
        <v>42601.851678240739</v>
      </c>
      <c r="T1429" s="15">
        <f t="shared" si="137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s="10" t="str">
        <f t="shared" si="134"/>
        <v>publishing</v>
      </c>
      <c r="R1430" s="10" t="str">
        <f t="shared" si="135"/>
        <v>translations</v>
      </c>
      <c r="S1430" s="14">
        <f t="shared" si="136"/>
        <v>42432.379826388889</v>
      </c>
      <c r="T1430" s="15">
        <f t="shared" si="137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s="10" t="str">
        <f t="shared" si="134"/>
        <v>publishing</v>
      </c>
      <c r="R1431" s="10" t="str">
        <f t="shared" si="135"/>
        <v>translations</v>
      </c>
      <c r="S1431" s="14">
        <f t="shared" si="136"/>
        <v>42074.060671296291</v>
      </c>
      <c r="T1431" s="15">
        <f t="shared" si="137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s="10" t="str">
        <f t="shared" si="134"/>
        <v>publishing</v>
      </c>
      <c r="R1432" s="10" t="str">
        <f t="shared" si="135"/>
        <v>translations</v>
      </c>
      <c r="S1432" s="14">
        <f t="shared" si="136"/>
        <v>41961.813518518517</v>
      </c>
      <c r="T1432" s="15">
        <f t="shared" si="137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s="10" t="str">
        <f t="shared" si="134"/>
        <v>publishing</v>
      </c>
      <c r="R1433" s="10" t="str">
        <f t="shared" si="135"/>
        <v>translations</v>
      </c>
      <c r="S1433" s="14">
        <f t="shared" si="136"/>
        <v>42304.210833333331</v>
      </c>
      <c r="T1433" s="15">
        <f t="shared" si="137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s="10" t="str">
        <f t="shared" si="134"/>
        <v>publishing</v>
      </c>
      <c r="R1434" s="10" t="str">
        <f t="shared" si="135"/>
        <v>translations</v>
      </c>
      <c r="S1434" s="14">
        <f t="shared" si="136"/>
        <v>42175.780416666668</v>
      </c>
      <c r="T1434" s="15">
        <f t="shared" si="137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s="10" t="str">
        <f t="shared" si="134"/>
        <v>publishing</v>
      </c>
      <c r="R1435" s="10" t="str">
        <f t="shared" si="135"/>
        <v>translations</v>
      </c>
      <c r="S1435" s="14">
        <f t="shared" si="136"/>
        <v>42673.625868055555</v>
      </c>
      <c r="T1435" s="15">
        <f t="shared" si="137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s="10" t="str">
        <f t="shared" si="134"/>
        <v>publishing</v>
      </c>
      <c r="R1436" s="10" t="str">
        <f t="shared" si="135"/>
        <v>translations</v>
      </c>
      <c r="S1436" s="14">
        <f t="shared" si="136"/>
        <v>42142.767106481479</v>
      </c>
      <c r="T1436" s="15">
        <f t="shared" si="137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s="10" t="str">
        <f t="shared" si="134"/>
        <v>publishing</v>
      </c>
      <c r="R1437" s="10" t="str">
        <f t="shared" si="135"/>
        <v>translations</v>
      </c>
      <c r="S1437" s="14">
        <f t="shared" si="136"/>
        <v>42258.780324074076</v>
      </c>
      <c r="T1437" s="15">
        <f t="shared" si="137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s="10" t="str">
        <f t="shared" si="134"/>
        <v>publishing</v>
      </c>
      <c r="R1438" s="10" t="str">
        <f t="shared" si="135"/>
        <v>translations</v>
      </c>
      <c r="S1438" s="14">
        <f t="shared" si="136"/>
        <v>42391.35019675926</v>
      </c>
      <c r="T1438" s="15">
        <f t="shared" si="137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s="10" t="str">
        <f t="shared" si="134"/>
        <v>publishing</v>
      </c>
      <c r="R1439" s="10" t="str">
        <f t="shared" si="135"/>
        <v>translations</v>
      </c>
      <c r="S1439" s="14">
        <f t="shared" si="136"/>
        <v>41796.531701388885</v>
      </c>
      <c r="T1439" s="15">
        <f t="shared" si="137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s="10" t="str">
        <f t="shared" si="134"/>
        <v>publishing</v>
      </c>
      <c r="R1440" s="10" t="str">
        <f t="shared" si="135"/>
        <v>translations</v>
      </c>
      <c r="S1440" s="14">
        <f t="shared" si="136"/>
        <v>42457.871516203704</v>
      </c>
      <c r="T1440" s="15">
        <f t="shared" si="137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s="10" t="str">
        <f t="shared" si="134"/>
        <v>publishing</v>
      </c>
      <c r="R1441" s="10" t="str">
        <f t="shared" si="135"/>
        <v>translations</v>
      </c>
      <c r="S1441" s="14">
        <f t="shared" si="136"/>
        <v>42040.829872685179</v>
      </c>
      <c r="T1441" s="15">
        <f t="shared" si="137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s="10" t="str">
        <f t="shared" si="134"/>
        <v>publishing</v>
      </c>
      <c r="R1442" s="10" t="str">
        <f t="shared" si="135"/>
        <v>translations</v>
      </c>
      <c r="S1442" s="14">
        <f t="shared" si="136"/>
        <v>42486.748414351852</v>
      </c>
      <c r="T1442" s="15">
        <f t="shared" si="137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s="10" t="str">
        <f t="shared" si="134"/>
        <v>publishing</v>
      </c>
      <c r="R1443" s="10" t="str">
        <f t="shared" si="135"/>
        <v>translations</v>
      </c>
      <c r="S1443" s="14">
        <f t="shared" si="136"/>
        <v>42198.765844907408</v>
      </c>
      <c r="T1443" s="15">
        <f t="shared" si="137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s="10" t="str">
        <f t="shared" si="134"/>
        <v>publishing</v>
      </c>
      <c r="R1444" s="10" t="str">
        <f t="shared" si="135"/>
        <v>translations</v>
      </c>
      <c r="S1444" s="14">
        <f t="shared" si="136"/>
        <v>42485.64534722222</v>
      </c>
      <c r="T1444" s="15">
        <f t="shared" si="137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s="10" t="str">
        <f t="shared" si="134"/>
        <v>publishing</v>
      </c>
      <c r="R1445" s="10" t="str">
        <f t="shared" si="135"/>
        <v>translations</v>
      </c>
      <c r="S1445" s="14">
        <f t="shared" si="136"/>
        <v>42707.926030092596</v>
      </c>
      <c r="T1445" s="15">
        <f t="shared" si="137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s="10" t="str">
        <f t="shared" si="134"/>
        <v>publishing</v>
      </c>
      <c r="R1446" s="10" t="str">
        <f t="shared" si="135"/>
        <v>translations</v>
      </c>
      <c r="S1446" s="14">
        <f t="shared" si="136"/>
        <v>42199.873402777783</v>
      </c>
      <c r="T1446" s="15">
        <f t="shared" si="137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s="10" t="str">
        <f t="shared" si="134"/>
        <v>publishing</v>
      </c>
      <c r="R1447" s="10" t="str">
        <f t="shared" si="135"/>
        <v>translations</v>
      </c>
      <c r="S1447" s="14">
        <f t="shared" si="136"/>
        <v>42139.542303240742</v>
      </c>
      <c r="T1447" s="15">
        <f t="shared" si="137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s="10" t="str">
        <f t="shared" si="134"/>
        <v>publishing</v>
      </c>
      <c r="R1448" s="10" t="str">
        <f t="shared" si="135"/>
        <v>translations</v>
      </c>
      <c r="S1448" s="14">
        <f t="shared" si="136"/>
        <v>42461.447662037041</v>
      </c>
      <c r="T1448" s="15">
        <f t="shared" si="137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s="10" t="str">
        <f t="shared" si="134"/>
        <v>publishing</v>
      </c>
      <c r="R1449" s="10" t="str">
        <f t="shared" si="135"/>
        <v>translations</v>
      </c>
      <c r="S1449" s="14">
        <f t="shared" si="136"/>
        <v>42529.730717592596</v>
      </c>
      <c r="T1449" s="15">
        <f t="shared" si="137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s="10" t="str">
        <f t="shared" si="134"/>
        <v>publishing</v>
      </c>
      <c r="R1450" s="10" t="str">
        <f t="shared" si="135"/>
        <v>translations</v>
      </c>
      <c r="S1450" s="14">
        <f t="shared" si="136"/>
        <v>42115.936550925922</v>
      </c>
      <c r="T1450" s="15">
        <f t="shared" si="137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s="10" t="str">
        <f t="shared" si="134"/>
        <v>publishing</v>
      </c>
      <c r="R1451" s="10" t="str">
        <f t="shared" si="135"/>
        <v>translations</v>
      </c>
      <c r="S1451" s="14">
        <f t="shared" si="136"/>
        <v>42086.811400462961</v>
      </c>
      <c r="T1451" s="15">
        <f t="shared" si="137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s="10" t="str">
        <f t="shared" si="134"/>
        <v>publishing</v>
      </c>
      <c r="R1452" s="10" t="str">
        <f t="shared" si="135"/>
        <v>translations</v>
      </c>
      <c r="S1452" s="14">
        <f t="shared" si="136"/>
        <v>42390.171261574069</v>
      </c>
      <c r="T1452" s="15">
        <f t="shared" si="137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s="10" t="str">
        <f t="shared" si="134"/>
        <v>publishing</v>
      </c>
      <c r="R1453" s="10" t="str">
        <f t="shared" si="135"/>
        <v>translations</v>
      </c>
      <c r="S1453" s="14">
        <f t="shared" si="136"/>
        <v>41931.959016203706</v>
      </c>
      <c r="T1453" s="15">
        <f t="shared" si="137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s="10" t="str">
        <f t="shared" si="134"/>
        <v>publishing</v>
      </c>
      <c r="R1454" s="10" t="str">
        <f t="shared" si="135"/>
        <v>translations</v>
      </c>
      <c r="S1454" s="14">
        <f t="shared" si="136"/>
        <v>41818.703275462962</v>
      </c>
      <c r="T1454" s="15">
        <f t="shared" si="137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s="10" t="str">
        <f t="shared" si="134"/>
        <v>publishing</v>
      </c>
      <c r="R1455" s="10" t="str">
        <f t="shared" si="135"/>
        <v>translations</v>
      </c>
      <c r="S1455" s="14">
        <f t="shared" si="136"/>
        <v>42795.696145833332</v>
      </c>
      <c r="T1455" s="15">
        <f t="shared" si="137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s="10" t="str">
        <f t="shared" si="134"/>
        <v>publishing</v>
      </c>
      <c r="R1456" s="10" t="str">
        <f t="shared" si="135"/>
        <v>translations</v>
      </c>
      <c r="S1456" s="14">
        <f t="shared" si="136"/>
        <v>42463.866666666669</v>
      </c>
      <c r="T1456" s="15">
        <f t="shared" si="137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s="10" t="str">
        <f t="shared" si="134"/>
        <v>publishing</v>
      </c>
      <c r="R1457" s="10" t="str">
        <f t="shared" si="135"/>
        <v>translations</v>
      </c>
      <c r="S1457" s="14">
        <f t="shared" si="136"/>
        <v>41832.672685185185</v>
      </c>
      <c r="T1457" s="15">
        <f t="shared" si="137"/>
        <v>41887.568749999999</v>
      </c>
    </row>
    <row r="1458" spans="1:20" ht="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s="10" t="str">
        <f t="shared" si="134"/>
        <v>publishing</v>
      </c>
      <c r="R1458" s="10" t="str">
        <f t="shared" si="135"/>
        <v>translations</v>
      </c>
      <c r="S1458" s="14">
        <f t="shared" si="136"/>
        <v>42708.668576388889</v>
      </c>
      <c r="T1458" s="15">
        <f t="shared" si="137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s="10" t="str">
        <f t="shared" si="134"/>
        <v>publishing</v>
      </c>
      <c r="R1459" s="10" t="str">
        <f t="shared" si="135"/>
        <v>translations</v>
      </c>
      <c r="S1459" s="14">
        <f t="shared" si="136"/>
        <v>42289.89634259259</v>
      </c>
      <c r="T1459" s="15">
        <f t="shared" si="137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s="10" t="str">
        <f t="shared" si="134"/>
        <v>publishing</v>
      </c>
      <c r="R1460" s="10" t="str">
        <f t="shared" si="135"/>
        <v>translations</v>
      </c>
      <c r="S1460" s="14">
        <f t="shared" si="136"/>
        <v>41831.705555555556</v>
      </c>
      <c r="T1460" s="15">
        <f t="shared" si="137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s="10" t="str">
        <f t="shared" si="134"/>
        <v>publishing</v>
      </c>
      <c r="R1461" s="10" t="str">
        <f t="shared" si="135"/>
        <v>translations</v>
      </c>
      <c r="S1461" s="14">
        <f t="shared" si="136"/>
        <v>42312.204814814817</v>
      </c>
      <c r="T1461" s="15">
        <f t="shared" si="137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s="10" t="str">
        <f t="shared" si="134"/>
        <v>publishing</v>
      </c>
      <c r="R1462" s="10" t="str">
        <f t="shared" si="135"/>
        <v>translations</v>
      </c>
      <c r="S1462" s="14">
        <f t="shared" si="136"/>
        <v>41915.896967592591</v>
      </c>
      <c r="T1462" s="15">
        <f t="shared" si="137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s="10" t="str">
        <f t="shared" si="134"/>
        <v>publishing</v>
      </c>
      <c r="R1463" s="10" t="str">
        <f t="shared" si="135"/>
        <v>radio &amp; podcasts</v>
      </c>
      <c r="S1463" s="14">
        <f t="shared" si="136"/>
        <v>41899.645300925928</v>
      </c>
      <c r="T1463" s="15">
        <f t="shared" si="137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s="10" t="str">
        <f t="shared" si="134"/>
        <v>publishing</v>
      </c>
      <c r="R1464" s="10" t="str">
        <f t="shared" si="135"/>
        <v>radio &amp; podcasts</v>
      </c>
      <c r="S1464" s="14">
        <f t="shared" si="136"/>
        <v>41344.662858796299</v>
      </c>
      <c r="T1464" s="15">
        <f t="shared" si="137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s="10" t="str">
        <f t="shared" si="134"/>
        <v>publishing</v>
      </c>
      <c r="R1465" s="10" t="str">
        <f t="shared" si="135"/>
        <v>radio &amp; podcasts</v>
      </c>
      <c r="S1465" s="14">
        <f t="shared" si="136"/>
        <v>41326.911319444444</v>
      </c>
      <c r="T1465" s="15">
        <f t="shared" si="137"/>
        <v>41371.869652777779</v>
      </c>
    </row>
    <row r="1466" spans="1:20" ht="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s="10" t="str">
        <f t="shared" si="134"/>
        <v>publishing</v>
      </c>
      <c r="R1466" s="10" t="str">
        <f t="shared" si="135"/>
        <v>radio &amp; podcasts</v>
      </c>
      <c r="S1466" s="14">
        <f t="shared" si="136"/>
        <v>41291.661550925928</v>
      </c>
      <c r="T1466" s="15">
        <f t="shared" si="137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s="10" t="str">
        <f t="shared" si="134"/>
        <v>publishing</v>
      </c>
      <c r="R1467" s="10" t="str">
        <f t="shared" si="135"/>
        <v>radio &amp; podcasts</v>
      </c>
      <c r="S1467" s="14">
        <f t="shared" si="136"/>
        <v>40959.734398148146</v>
      </c>
      <c r="T1467" s="15">
        <f t="shared" si="137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s="10" t="str">
        <f t="shared" si="134"/>
        <v>publishing</v>
      </c>
      <c r="R1468" s="10" t="str">
        <f t="shared" si="135"/>
        <v>radio &amp; podcasts</v>
      </c>
      <c r="S1468" s="14">
        <f t="shared" si="136"/>
        <v>42340.172060185185</v>
      </c>
      <c r="T1468" s="15">
        <f t="shared" si="137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s="10" t="str">
        <f t="shared" si="134"/>
        <v>publishing</v>
      </c>
      <c r="R1469" s="10" t="str">
        <f t="shared" si="135"/>
        <v>radio &amp; podcasts</v>
      </c>
      <c r="S1469" s="14">
        <f t="shared" si="136"/>
        <v>40933.80190972222</v>
      </c>
      <c r="T1469" s="15">
        <f t="shared" si="137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s="10" t="str">
        <f t="shared" si="134"/>
        <v>publishing</v>
      </c>
      <c r="R1470" s="10" t="str">
        <f t="shared" si="135"/>
        <v>radio &amp; podcasts</v>
      </c>
      <c r="S1470" s="14">
        <f t="shared" si="136"/>
        <v>40646.014456018522</v>
      </c>
      <c r="T1470" s="15">
        <f t="shared" si="137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s="10" t="str">
        <f t="shared" si="134"/>
        <v>publishing</v>
      </c>
      <c r="R1471" s="10" t="str">
        <f t="shared" si="135"/>
        <v>radio &amp; podcasts</v>
      </c>
      <c r="S1471" s="14">
        <f t="shared" si="136"/>
        <v>41290.598483796297</v>
      </c>
      <c r="T1471" s="15">
        <f t="shared" si="137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s="10" t="str">
        <f t="shared" si="134"/>
        <v>publishing</v>
      </c>
      <c r="R1472" s="10" t="str">
        <f t="shared" si="135"/>
        <v>radio &amp; podcasts</v>
      </c>
      <c r="S1472" s="14">
        <f t="shared" si="136"/>
        <v>41250.827118055553</v>
      </c>
      <c r="T1472" s="15">
        <f t="shared" si="137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s="10" t="str">
        <f t="shared" si="134"/>
        <v>publishing</v>
      </c>
      <c r="R1473" s="10" t="str">
        <f t="shared" si="135"/>
        <v>radio &amp; podcasts</v>
      </c>
      <c r="S1473" s="14">
        <f t="shared" si="136"/>
        <v>42073.957569444443</v>
      </c>
      <c r="T1473" s="15">
        <f t="shared" si="137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s="10" t="str">
        <f t="shared" si="134"/>
        <v>publishing</v>
      </c>
      <c r="R1474" s="10" t="str">
        <f t="shared" si="135"/>
        <v>radio &amp; podcasts</v>
      </c>
      <c r="S1474" s="14">
        <f t="shared" si="136"/>
        <v>41533.542858796296</v>
      </c>
      <c r="T1474" s="15">
        <f t="shared" si="137"/>
        <v>41563.542858796296</v>
      </c>
    </row>
    <row r="1475" spans="1:20" ht="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9">
        <f t="shared" ref="P1475:P1538" si="139">E1475/L1475</f>
        <v>38.462553191489363</v>
      </c>
      <c r="Q1475" s="10" t="str">
        <f t="shared" ref="Q1475:Q1538" si="140">LEFT(N1475,SEARCH("/",N1475,1)-1)</f>
        <v>publishing</v>
      </c>
      <c r="R1475" s="10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5">
        <f t="shared" si="137"/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s="10" t="str">
        <f t="shared" si="140"/>
        <v>publishing</v>
      </c>
      <c r="R1476" s="10" t="str">
        <f t="shared" si="141"/>
        <v>radio &amp; podcasts</v>
      </c>
      <c r="S1476" s="14">
        <f t="shared" si="142"/>
        <v>41500.727916666663</v>
      </c>
      <c r="T1476" s="15">
        <f t="shared" ref="T1476:T1539" si="143">(((I1476/60)/60)/24)+DATE(1970,1,1)</f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s="10" t="str">
        <f t="shared" si="140"/>
        <v>publishing</v>
      </c>
      <c r="R1477" s="10" t="str">
        <f t="shared" si="141"/>
        <v>radio &amp; podcasts</v>
      </c>
      <c r="S1477" s="14">
        <f t="shared" si="142"/>
        <v>41960.722951388889</v>
      </c>
      <c r="T1477" s="15">
        <f t="shared" si="143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s="10" t="str">
        <f t="shared" si="140"/>
        <v>publishing</v>
      </c>
      <c r="R1478" s="10" t="str">
        <f t="shared" si="141"/>
        <v>radio &amp; podcasts</v>
      </c>
      <c r="S1478" s="14">
        <f t="shared" si="142"/>
        <v>40766.041921296295</v>
      </c>
      <c r="T1478" s="15">
        <f t="shared" si="143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s="10" t="str">
        <f t="shared" si="140"/>
        <v>publishing</v>
      </c>
      <c r="R1479" s="10" t="str">
        <f t="shared" si="141"/>
        <v>radio &amp; podcasts</v>
      </c>
      <c r="S1479" s="14">
        <f t="shared" si="142"/>
        <v>40840.615787037037</v>
      </c>
      <c r="T1479" s="15">
        <f t="shared" si="143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s="10" t="str">
        <f t="shared" si="140"/>
        <v>publishing</v>
      </c>
      <c r="R1480" s="10" t="str">
        <f t="shared" si="141"/>
        <v>radio &amp; podcasts</v>
      </c>
      <c r="S1480" s="14">
        <f t="shared" si="142"/>
        <v>41394.871678240743</v>
      </c>
      <c r="T1480" s="15">
        <f t="shared" si="143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s="10" t="str">
        <f t="shared" si="140"/>
        <v>publishing</v>
      </c>
      <c r="R1481" s="10" t="str">
        <f t="shared" si="141"/>
        <v>radio &amp; podcasts</v>
      </c>
      <c r="S1481" s="14">
        <f t="shared" si="142"/>
        <v>41754.745243055557</v>
      </c>
      <c r="T1481" s="15">
        <f t="shared" si="143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s="10" t="str">
        <f t="shared" si="140"/>
        <v>publishing</v>
      </c>
      <c r="R1482" s="10" t="str">
        <f t="shared" si="141"/>
        <v>radio &amp; podcasts</v>
      </c>
      <c r="S1482" s="14">
        <f t="shared" si="142"/>
        <v>41464.934016203704</v>
      </c>
      <c r="T1482" s="15">
        <f t="shared" si="143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s="10" t="str">
        <f t="shared" si="140"/>
        <v>publishing</v>
      </c>
      <c r="R1483" s="10" t="str">
        <f t="shared" si="141"/>
        <v>fiction</v>
      </c>
      <c r="S1483" s="14">
        <f t="shared" si="142"/>
        <v>41550.922974537039</v>
      </c>
      <c r="T1483" s="15">
        <f t="shared" si="143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s="10" t="str">
        <f t="shared" si="140"/>
        <v>publishing</v>
      </c>
      <c r="R1484" s="10" t="str">
        <f t="shared" si="141"/>
        <v>fiction</v>
      </c>
      <c r="S1484" s="14">
        <f t="shared" si="142"/>
        <v>41136.85805555556</v>
      </c>
      <c r="T1484" s="15">
        <f t="shared" si="143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s="10" t="str">
        <f t="shared" si="140"/>
        <v>publishing</v>
      </c>
      <c r="R1485" s="10" t="str">
        <f t="shared" si="141"/>
        <v>fiction</v>
      </c>
      <c r="S1485" s="14">
        <f t="shared" si="142"/>
        <v>42548.192997685182</v>
      </c>
      <c r="T1485" s="15">
        <f t="shared" si="143"/>
        <v>42573.192997685182</v>
      </c>
    </row>
    <row r="1486" spans="1:20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s="10" t="str">
        <f t="shared" si="140"/>
        <v>publishing</v>
      </c>
      <c r="R1486" s="10" t="str">
        <f t="shared" si="141"/>
        <v>fiction</v>
      </c>
      <c r="S1486" s="14">
        <f t="shared" si="142"/>
        <v>41053.200960648144</v>
      </c>
      <c r="T1486" s="15">
        <f t="shared" si="143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s="10" t="str">
        <f t="shared" si="140"/>
        <v>publishing</v>
      </c>
      <c r="R1487" s="10" t="str">
        <f t="shared" si="141"/>
        <v>fiction</v>
      </c>
      <c r="S1487" s="14">
        <f t="shared" si="142"/>
        <v>42130.795983796299</v>
      </c>
      <c r="T1487" s="15">
        <f t="shared" si="143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s="10" t="str">
        <f t="shared" si="140"/>
        <v>publishing</v>
      </c>
      <c r="R1488" s="10" t="str">
        <f t="shared" si="141"/>
        <v>fiction</v>
      </c>
      <c r="S1488" s="14">
        <f t="shared" si="142"/>
        <v>42032.168530092589</v>
      </c>
      <c r="T1488" s="15">
        <f t="shared" si="143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s="10" t="str">
        <f t="shared" si="140"/>
        <v>publishing</v>
      </c>
      <c r="R1489" s="10" t="str">
        <f t="shared" si="141"/>
        <v>fiction</v>
      </c>
      <c r="S1489" s="14">
        <f t="shared" si="142"/>
        <v>42554.917488425926</v>
      </c>
      <c r="T1489" s="15">
        <f t="shared" si="143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s="10" t="str">
        <f t="shared" si="140"/>
        <v>publishing</v>
      </c>
      <c r="R1490" s="10" t="str">
        <f t="shared" si="141"/>
        <v>fiction</v>
      </c>
      <c r="S1490" s="14">
        <f t="shared" si="142"/>
        <v>41614.563194444447</v>
      </c>
      <c r="T1490" s="15">
        <f t="shared" si="143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s="10" t="str">
        <f t="shared" si="140"/>
        <v>publishing</v>
      </c>
      <c r="R1491" s="10" t="str">
        <f t="shared" si="141"/>
        <v>fiction</v>
      </c>
      <c r="S1491" s="14">
        <f t="shared" si="142"/>
        <v>41198.611712962964</v>
      </c>
      <c r="T1491" s="15">
        <f t="shared" si="143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s="10" t="str">
        <f t="shared" si="140"/>
        <v>publishing</v>
      </c>
      <c r="R1492" s="10" t="str">
        <f t="shared" si="141"/>
        <v>fiction</v>
      </c>
      <c r="S1492" s="14">
        <f t="shared" si="142"/>
        <v>41520.561041666668</v>
      </c>
      <c r="T1492" s="15">
        <f t="shared" si="143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s="10" t="str">
        <f t="shared" si="140"/>
        <v>publishing</v>
      </c>
      <c r="R1493" s="10" t="str">
        <f t="shared" si="141"/>
        <v>fiction</v>
      </c>
      <c r="S1493" s="14">
        <f t="shared" si="142"/>
        <v>41991.713460648149</v>
      </c>
      <c r="T1493" s="15">
        <f t="shared" si="143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s="10" t="str">
        <f t="shared" si="140"/>
        <v>publishing</v>
      </c>
      <c r="R1494" s="10" t="str">
        <f t="shared" si="141"/>
        <v>fiction</v>
      </c>
      <c r="S1494" s="14">
        <f t="shared" si="142"/>
        <v>40682.884791666671</v>
      </c>
      <c r="T1494" s="15">
        <f t="shared" si="143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s="10" t="str">
        <f t="shared" si="140"/>
        <v>publishing</v>
      </c>
      <c r="R1495" s="10" t="str">
        <f t="shared" si="141"/>
        <v>fiction</v>
      </c>
      <c r="S1495" s="14">
        <f t="shared" si="142"/>
        <v>41411.866608796299</v>
      </c>
      <c r="T1495" s="15">
        <f t="shared" si="143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s="10" t="str">
        <f t="shared" si="140"/>
        <v>publishing</v>
      </c>
      <c r="R1496" s="10" t="str">
        <f t="shared" si="141"/>
        <v>fiction</v>
      </c>
      <c r="S1496" s="14">
        <f t="shared" si="142"/>
        <v>42067.722372685181</v>
      </c>
      <c r="T1496" s="15">
        <f t="shared" si="143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s="10" t="str">
        <f t="shared" si="140"/>
        <v>publishing</v>
      </c>
      <c r="R1497" s="10" t="str">
        <f t="shared" si="141"/>
        <v>fiction</v>
      </c>
      <c r="S1497" s="14">
        <f t="shared" si="142"/>
        <v>40752.789710648147</v>
      </c>
      <c r="T1497" s="15">
        <f t="shared" si="143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s="10" t="str">
        <f t="shared" si="140"/>
        <v>publishing</v>
      </c>
      <c r="R1498" s="10" t="str">
        <f t="shared" si="141"/>
        <v>fiction</v>
      </c>
      <c r="S1498" s="14">
        <f t="shared" si="142"/>
        <v>41838.475219907406</v>
      </c>
      <c r="T1498" s="15">
        <f t="shared" si="143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s="10" t="str">
        <f t="shared" si="140"/>
        <v>publishing</v>
      </c>
      <c r="R1499" s="10" t="str">
        <f t="shared" si="141"/>
        <v>fiction</v>
      </c>
      <c r="S1499" s="14">
        <f t="shared" si="142"/>
        <v>41444.64261574074</v>
      </c>
      <c r="T1499" s="15">
        <f t="shared" si="143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s="10" t="str">
        <f t="shared" si="140"/>
        <v>publishing</v>
      </c>
      <c r="R1500" s="10" t="str">
        <f t="shared" si="141"/>
        <v>fiction</v>
      </c>
      <c r="S1500" s="14">
        <f t="shared" si="142"/>
        <v>41840.983541666668</v>
      </c>
      <c r="T1500" s="15">
        <f t="shared" si="143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s="10" t="str">
        <f t="shared" si="140"/>
        <v>publishing</v>
      </c>
      <c r="R1501" s="10" t="str">
        <f t="shared" si="141"/>
        <v>fiction</v>
      </c>
      <c r="S1501" s="14">
        <f t="shared" si="142"/>
        <v>42527.007326388892</v>
      </c>
      <c r="T1501" s="15">
        <f t="shared" si="143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s="10" t="str">
        <f t="shared" si="140"/>
        <v>publishing</v>
      </c>
      <c r="R1502" s="10" t="str">
        <f t="shared" si="141"/>
        <v>fiction</v>
      </c>
      <c r="S1502" s="14">
        <f t="shared" si="142"/>
        <v>41365.904594907406</v>
      </c>
      <c r="T1502" s="15">
        <f t="shared" si="143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s="10" t="str">
        <f t="shared" si="140"/>
        <v>photography</v>
      </c>
      <c r="R1503" s="10" t="str">
        <f t="shared" si="141"/>
        <v>photobooks</v>
      </c>
      <c r="S1503" s="14">
        <f t="shared" si="142"/>
        <v>42163.583599537036</v>
      </c>
      <c r="T1503" s="15">
        <f t="shared" si="143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s="10" t="str">
        <f t="shared" si="140"/>
        <v>photography</v>
      </c>
      <c r="R1504" s="10" t="str">
        <f t="shared" si="141"/>
        <v>photobooks</v>
      </c>
      <c r="S1504" s="14">
        <f t="shared" si="142"/>
        <v>42426.542592592596</v>
      </c>
      <c r="T1504" s="15">
        <f t="shared" si="143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s="10" t="str">
        <f t="shared" si="140"/>
        <v>photography</v>
      </c>
      <c r="R1505" s="10" t="str">
        <f t="shared" si="141"/>
        <v>photobooks</v>
      </c>
      <c r="S1505" s="14">
        <f t="shared" si="142"/>
        <v>42606.347233796296</v>
      </c>
      <c r="T1505" s="15">
        <f t="shared" si="143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s="10" t="str">
        <f t="shared" si="140"/>
        <v>photography</v>
      </c>
      <c r="R1506" s="10" t="str">
        <f t="shared" si="141"/>
        <v>photobooks</v>
      </c>
      <c r="S1506" s="14">
        <f t="shared" si="142"/>
        <v>41772.657685185186</v>
      </c>
      <c r="T1506" s="15">
        <f t="shared" si="143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s="10" t="str">
        <f t="shared" si="140"/>
        <v>photography</v>
      </c>
      <c r="R1507" s="10" t="str">
        <f t="shared" si="141"/>
        <v>photobooks</v>
      </c>
      <c r="S1507" s="14">
        <f t="shared" si="142"/>
        <v>42414.44332175926</v>
      </c>
      <c r="T1507" s="15">
        <f t="shared" si="143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s="10" t="str">
        <f t="shared" si="140"/>
        <v>photography</v>
      </c>
      <c r="R1508" s="10" t="str">
        <f t="shared" si="141"/>
        <v>photobooks</v>
      </c>
      <c r="S1508" s="14">
        <f t="shared" si="142"/>
        <v>41814.785925925928</v>
      </c>
      <c r="T1508" s="15">
        <f t="shared" si="143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s="10" t="str">
        <f t="shared" si="140"/>
        <v>photography</v>
      </c>
      <c r="R1509" s="10" t="str">
        <f t="shared" si="141"/>
        <v>photobooks</v>
      </c>
      <c r="S1509" s="14">
        <f t="shared" si="142"/>
        <v>40254.450335648151</v>
      </c>
      <c r="T1509" s="15">
        <f t="shared" si="143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s="10" t="str">
        <f t="shared" si="140"/>
        <v>photography</v>
      </c>
      <c r="R1510" s="10" t="str">
        <f t="shared" si="141"/>
        <v>photobooks</v>
      </c>
      <c r="S1510" s="14">
        <f t="shared" si="142"/>
        <v>41786.614363425928</v>
      </c>
      <c r="T1510" s="15">
        <f t="shared" si="143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s="10" t="str">
        <f t="shared" si="140"/>
        <v>photography</v>
      </c>
      <c r="R1511" s="10" t="str">
        <f t="shared" si="141"/>
        <v>photobooks</v>
      </c>
      <c r="S1511" s="14">
        <f t="shared" si="142"/>
        <v>42751.533391203702</v>
      </c>
      <c r="T1511" s="15">
        <f t="shared" si="143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s="10" t="str">
        <f t="shared" si="140"/>
        <v>photography</v>
      </c>
      <c r="R1512" s="10" t="str">
        <f t="shared" si="141"/>
        <v>photobooks</v>
      </c>
      <c r="S1512" s="14">
        <f t="shared" si="142"/>
        <v>41809.385162037033</v>
      </c>
      <c r="T1512" s="15">
        <f t="shared" si="143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s="10" t="str">
        <f t="shared" si="140"/>
        <v>photography</v>
      </c>
      <c r="R1513" s="10" t="str">
        <f t="shared" si="141"/>
        <v>photobooks</v>
      </c>
      <c r="S1513" s="14">
        <f t="shared" si="142"/>
        <v>42296.583379629628</v>
      </c>
      <c r="T1513" s="15">
        <f t="shared" si="143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s="10" t="str">
        <f t="shared" si="140"/>
        <v>photography</v>
      </c>
      <c r="R1514" s="10" t="str">
        <f t="shared" si="141"/>
        <v>photobooks</v>
      </c>
      <c r="S1514" s="14">
        <f t="shared" si="142"/>
        <v>42741.684479166666</v>
      </c>
      <c r="T1514" s="15">
        <f t="shared" si="143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s="10" t="str">
        <f t="shared" si="140"/>
        <v>photography</v>
      </c>
      <c r="R1515" s="10" t="str">
        <f t="shared" si="141"/>
        <v>photobooks</v>
      </c>
      <c r="S1515" s="14">
        <f t="shared" si="142"/>
        <v>41806.637337962966</v>
      </c>
      <c r="T1515" s="15">
        <f t="shared" si="143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s="10" t="str">
        <f t="shared" si="140"/>
        <v>photography</v>
      </c>
      <c r="R1516" s="10" t="str">
        <f t="shared" si="141"/>
        <v>photobooks</v>
      </c>
      <c r="S1516" s="14">
        <f t="shared" si="142"/>
        <v>42234.597685185188</v>
      </c>
      <c r="T1516" s="15">
        <f t="shared" si="143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s="10" t="str">
        <f t="shared" si="140"/>
        <v>photography</v>
      </c>
      <c r="R1517" s="10" t="str">
        <f t="shared" si="141"/>
        <v>photobooks</v>
      </c>
      <c r="S1517" s="14">
        <f t="shared" si="142"/>
        <v>42415.253437499996</v>
      </c>
      <c r="T1517" s="15">
        <f t="shared" si="143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s="10" t="str">
        <f t="shared" si="140"/>
        <v>photography</v>
      </c>
      <c r="R1518" s="10" t="str">
        <f t="shared" si="141"/>
        <v>photobooks</v>
      </c>
      <c r="S1518" s="14">
        <f t="shared" si="142"/>
        <v>42619.466342592597</v>
      </c>
      <c r="T1518" s="15">
        <f t="shared" si="143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s="10" t="str">
        <f t="shared" si="140"/>
        <v>photography</v>
      </c>
      <c r="R1519" s="10" t="str">
        <f t="shared" si="141"/>
        <v>photobooks</v>
      </c>
      <c r="S1519" s="14">
        <f t="shared" si="142"/>
        <v>41948.56658564815</v>
      </c>
      <c r="T1519" s="15">
        <f t="shared" si="143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s="10" t="str">
        <f t="shared" si="140"/>
        <v>photography</v>
      </c>
      <c r="R1520" s="10" t="str">
        <f t="shared" si="141"/>
        <v>photobooks</v>
      </c>
      <c r="S1520" s="14">
        <f t="shared" si="142"/>
        <v>41760.8200462963</v>
      </c>
      <c r="T1520" s="15">
        <f t="shared" si="143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s="10" t="str">
        <f t="shared" si="140"/>
        <v>photography</v>
      </c>
      <c r="R1521" s="10" t="str">
        <f t="shared" si="141"/>
        <v>photobooks</v>
      </c>
      <c r="S1521" s="14">
        <f t="shared" si="142"/>
        <v>41782.741701388892</v>
      </c>
      <c r="T1521" s="15">
        <f t="shared" si="143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s="10" t="str">
        <f t="shared" si="140"/>
        <v>photography</v>
      </c>
      <c r="R1522" s="10" t="str">
        <f t="shared" si="141"/>
        <v>photobooks</v>
      </c>
      <c r="S1522" s="14">
        <f t="shared" si="142"/>
        <v>41955.857789351852</v>
      </c>
      <c r="T1522" s="15">
        <f t="shared" si="143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s="10" t="str">
        <f t="shared" si="140"/>
        <v>photography</v>
      </c>
      <c r="R1523" s="10" t="str">
        <f t="shared" si="141"/>
        <v>photobooks</v>
      </c>
      <c r="S1523" s="14">
        <f t="shared" si="142"/>
        <v>42493.167719907404</v>
      </c>
      <c r="T1523" s="15">
        <f t="shared" si="143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s="10" t="str">
        <f t="shared" si="140"/>
        <v>photography</v>
      </c>
      <c r="R1524" s="10" t="str">
        <f t="shared" si="141"/>
        <v>photobooks</v>
      </c>
      <c r="S1524" s="14">
        <f t="shared" si="142"/>
        <v>41899.830312500002</v>
      </c>
      <c r="T1524" s="15">
        <f t="shared" si="143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s="10" t="str">
        <f t="shared" si="140"/>
        <v>photography</v>
      </c>
      <c r="R1525" s="10" t="str">
        <f t="shared" si="141"/>
        <v>photobooks</v>
      </c>
      <c r="S1525" s="14">
        <f t="shared" si="142"/>
        <v>41964.751342592594</v>
      </c>
      <c r="T1525" s="15">
        <f t="shared" si="143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s="10" t="str">
        <f t="shared" si="140"/>
        <v>photography</v>
      </c>
      <c r="R1526" s="10" t="str">
        <f t="shared" si="141"/>
        <v>photobooks</v>
      </c>
      <c r="S1526" s="14">
        <f t="shared" si="142"/>
        <v>42756.501041666663</v>
      </c>
      <c r="T1526" s="15">
        <f t="shared" si="143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s="10" t="str">
        <f t="shared" si="140"/>
        <v>photography</v>
      </c>
      <c r="R1527" s="10" t="str">
        <f t="shared" si="141"/>
        <v>photobooks</v>
      </c>
      <c r="S1527" s="14">
        <f t="shared" si="142"/>
        <v>42570.702986111108</v>
      </c>
      <c r="T1527" s="15">
        <f t="shared" si="143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s="10" t="str">
        <f t="shared" si="140"/>
        <v>photography</v>
      </c>
      <c r="R1528" s="10" t="str">
        <f t="shared" si="141"/>
        <v>photobooks</v>
      </c>
      <c r="S1528" s="14">
        <f t="shared" si="142"/>
        <v>42339.276006944448</v>
      </c>
      <c r="T1528" s="15">
        <f t="shared" si="143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s="10" t="str">
        <f t="shared" si="140"/>
        <v>photography</v>
      </c>
      <c r="R1529" s="10" t="str">
        <f t="shared" si="141"/>
        <v>photobooks</v>
      </c>
      <c r="S1529" s="14">
        <f t="shared" si="142"/>
        <v>42780.600532407407</v>
      </c>
      <c r="T1529" s="15">
        <f t="shared" si="143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s="10" t="str">
        <f t="shared" si="140"/>
        <v>photography</v>
      </c>
      <c r="R1530" s="10" t="str">
        <f t="shared" si="141"/>
        <v>photobooks</v>
      </c>
      <c r="S1530" s="14">
        <f t="shared" si="142"/>
        <v>42736.732893518521</v>
      </c>
      <c r="T1530" s="15">
        <f t="shared" si="143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s="10" t="str">
        <f t="shared" si="140"/>
        <v>photography</v>
      </c>
      <c r="R1531" s="10" t="str">
        <f t="shared" si="141"/>
        <v>photobooks</v>
      </c>
      <c r="S1531" s="14">
        <f t="shared" si="142"/>
        <v>42052.628703703704</v>
      </c>
      <c r="T1531" s="15">
        <f t="shared" si="143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s="10" t="str">
        <f t="shared" si="140"/>
        <v>photography</v>
      </c>
      <c r="R1532" s="10" t="str">
        <f t="shared" si="141"/>
        <v>photobooks</v>
      </c>
      <c r="S1532" s="14">
        <f t="shared" si="142"/>
        <v>42275.767303240747</v>
      </c>
      <c r="T1532" s="15">
        <f t="shared" si="143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s="10" t="str">
        <f t="shared" si="140"/>
        <v>photography</v>
      </c>
      <c r="R1533" s="10" t="str">
        <f t="shared" si="141"/>
        <v>photobooks</v>
      </c>
      <c r="S1533" s="14">
        <f t="shared" si="142"/>
        <v>41941.802384259259</v>
      </c>
      <c r="T1533" s="15">
        <f t="shared" si="143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s="10" t="str">
        <f t="shared" si="140"/>
        <v>photography</v>
      </c>
      <c r="R1534" s="10" t="str">
        <f t="shared" si="141"/>
        <v>photobooks</v>
      </c>
      <c r="S1534" s="14">
        <f t="shared" si="142"/>
        <v>42391.475289351853</v>
      </c>
      <c r="T1534" s="15">
        <f t="shared" si="143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s="10" t="str">
        <f t="shared" si="140"/>
        <v>photography</v>
      </c>
      <c r="R1535" s="10" t="str">
        <f t="shared" si="141"/>
        <v>photobooks</v>
      </c>
      <c r="S1535" s="14">
        <f t="shared" si="142"/>
        <v>42443.00204861111</v>
      </c>
      <c r="T1535" s="15">
        <f t="shared" si="143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s="10" t="str">
        <f t="shared" si="140"/>
        <v>photography</v>
      </c>
      <c r="R1536" s="10" t="str">
        <f t="shared" si="141"/>
        <v>photobooks</v>
      </c>
      <c r="S1536" s="14">
        <f t="shared" si="142"/>
        <v>42221.67432870371</v>
      </c>
      <c r="T1536" s="15">
        <f t="shared" si="143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s="10" t="str">
        <f t="shared" si="140"/>
        <v>photography</v>
      </c>
      <c r="R1537" s="10" t="str">
        <f t="shared" si="141"/>
        <v>photobooks</v>
      </c>
      <c r="S1537" s="14">
        <f t="shared" si="142"/>
        <v>42484.829062500001</v>
      </c>
      <c r="T1537" s="15">
        <f t="shared" si="143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s="10" t="str">
        <f t="shared" si="140"/>
        <v>photography</v>
      </c>
      <c r="R1538" s="10" t="str">
        <f t="shared" si="141"/>
        <v>photobooks</v>
      </c>
      <c r="S1538" s="14">
        <f t="shared" si="142"/>
        <v>42213.802199074074</v>
      </c>
      <c r="T1538" s="15">
        <f t="shared" si="143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9">
        <f t="shared" ref="P1539:P1602" si="145">E1539/L1539</f>
        <v>96.375</v>
      </c>
      <c r="Q1539" s="10" t="str">
        <f t="shared" ref="Q1539:Q1602" si="146">LEFT(N1539,SEARCH("/",N1539,1)-1)</f>
        <v>photography</v>
      </c>
      <c r="R1539" s="10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5">
        <f t="shared" si="143"/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s="10" t="str">
        <f t="shared" si="146"/>
        <v>photography</v>
      </c>
      <c r="R1540" s="10" t="str">
        <f t="shared" si="147"/>
        <v>photobooks</v>
      </c>
      <c r="S1540" s="14">
        <f t="shared" si="148"/>
        <v>41981.782060185185</v>
      </c>
      <c r="T1540" s="15">
        <f t="shared" ref="T1540:T1603" si="149">(((I1540/60)/60)/24)+DATE(1970,1,1)</f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s="10" t="str">
        <f t="shared" si="146"/>
        <v>photography</v>
      </c>
      <c r="R1541" s="10" t="str">
        <f t="shared" si="147"/>
        <v>photobooks</v>
      </c>
      <c r="S1541" s="14">
        <f t="shared" si="148"/>
        <v>42705.919201388882</v>
      </c>
      <c r="T1541" s="15">
        <f t="shared" si="14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s="10" t="str">
        <f t="shared" si="146"/>
        <v>photography</v>
      </c>
      <c r="R1542" s="10" t="str">
        <f t="shared" si="147"/>
        <v>photobooks</v>
      </c>
      <c r="S1542" s="14">
        <f t="shared" si="148"/>
        <v>41939.00712962963</v>
      </c>
      <c r="T1542" s="15">
        <f t="shared" si="14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s="10" t="str">
        <f t="shared" si="146"/>
        <v>photography</v>
      </c>
      <c r="R1543" s="10" t="str">
        <f t="shared" si="147"/>
        <v>nature</v>
      </c>
      <c r="S1543" s="14">
        <f t="shared" si="148"/>
        <v>41974.712245370371</v>
      </c>
      <c r="T1543" s="15">
        <f t="shared" si="14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s="10" t="str">
        <f t="shared" si="146"/>
        <v>photography</v>
      </c>
      <c r="R1544" s="10" t="str">
        <f t="shared" si="147"/>
        <v>nature</v>
      </c>
      <c r="S1544" s="14">
        <f t="shared" si="148"/>
        <v>42170.996527777781</v>
      </c>
      <c r="T1544" s="15">
        <f t="shared" si="14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s="10" t="str">
        <f t="shared" si="146"/>
        <v>photography</v>
      </c>
      <c r="R1545" s="10" t="str">
        <f t="shared" si="147"/>
        <v>nature</v>
      </c>
      <c r="S1545" s="14">
        <f t="shared" si="148"/>
        <v>41935.509652777779</v>
      </c>
      <c r="T1545" s="15">
        <f t="shared" si="14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s="10" t="str">
        <f t="shared" si="146"/>
        <v>photography</v>
      </c>
      <c r="R1546" s="10" t="str">
        <f t="shared" si="147"/>
        <v>nature</v>
      </c>
      <c r="S1546" s="14">
        <f t="shared" si="148"/>
        <v>42053.051203703704</v>
      </c>
      <c r="T1546" s="15">
        <f t="shared" si="14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s="10" t="str">
        <f t="shared" si="146"/>
        <v>photography</v>
      </c>
      <c r="R1547" s="10" t="str">
        <f t="shared" si="147"/>
        <v>nature</v>
      </c>
      <c r="S1547" s="14">
        <f t="shared" si="148"/>
        <v>42031.884652777779</v>
      </c>
      <c r="T1547" s="15">
        <f t="shared" si="14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s="10" t="str">
        <f t="shared" si="146"/>
        <v>photography</v>
      </c>
      <c r="R1548" s="10" t="str">
        <f t="shared" si="147"/>
        <v>nature</v>
      </c>
      <c r="S1548" s="14">
        <f t="shared" si="148"/>
        <v>41839.212951388887</v>
      </c>
      <c r="T1548" s="15">
        <f t="shared" si="14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s="10" t="str">
        <f t="shared" si="146"/>
        <v>photography</v>
      </c>
      <c r="R1549" s="10" t="str">
        <f t="shared" si="147"/>
        <v>nature</v>
      </c>
      <c r="S1549" s="14">
        <f t="shared" si="148"/>
        <v>42782.426875000005</v>
      </c>
      <c r="T1549" s="15">
        <f t="shared" si="14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s="10" t="str">
        <f t="shared" si="146"/>
        <v>photography</v>
      </c>
      <c r="R1550" s="10" t="str">
        <f t="shared" si="147"/>
        <v>nature</v>
      </c>
      <c r="S1550" s="14">
        <f t="shared" si="148"/>
        <v>42286.88217592593</v>
      </c>
      <c r="T1550" s="15">
        <f t="shared" si="14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s="10" t="str">
        <f t="shared" si="146"/>
        <v>photography</v>
      </c>
      <c r="R1551" s="10" t="str">
        <f t="shared" si="147"/>
        <v>nature</v>
      </c>
      <c r="S1551" s="14">
        <f t="shared" si="148"/>
        <v>42281.136099537034</v>
      </c>
      <c r="T1551" s="15">
        <f t="shared" si="14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s="10" t="str">
        <f t="shared" si="146"/>
        <v>photography</v>
      </c>
      <c r="R1552" s="10" t="str">
        <f t="shared" si="147"/>
        <v>nature</v>
      </c>
      <c r="S1552" s="14">
        <f t="shared" si="148"/>
        <v>42472.449467592596</v>
      </c>
      <c r="T1552" s="15">
        <f t="shared" si="14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s="10" t="str">
        <f t="shared" si="146"/>
        <v>photography</v>
      </c>
      <c r="R1553" s="10" t="str">
        <f t="shared" si="147"/>
        <v>nature</v>
      </c>
      <c r="S1553" s="14">
        <f t="shared" si="148"/>
        <v>42121.824525462958</v>
      </c>
      <c r="T1553" s="15">
        <f t="shared" si="14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s="10" t="str">
        <f t="shared" si="146"/>
        <v>photography</v>
      </c>
      <c r="R1554" s="10" t="str">
        <f t="shared" si="147"/>
        <v>nature</v>
      </c>
      <c r="S1554" s="14">
        <f t="shared" si="148"/>
        <v>41892.688750000001</v>
      </c>
      <c r="T1554" s="15">
        <f t="shared" si="14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s="10" t="str">
        <f t="shared" si="146"/>
        <v>photography</v>
      </c>
      <c r="R1555" s="10" t="str">
        <f t="shared" si="147"/>
        <v>nature</v>
      </c>
      <c r="S1555" s="14">
        <f t="shared" si="148"/>
        <v>42219.282951388886</v>
      </c>
      <c r="T1555" s="15">
        <f t="shared" si="14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s="10" t="str">
        <f t="shared" si="146"/>
        <v>photography</v>
      </c>
      <c r="R1556" s="10" t="str">
        <f t="shared" si="147"/>
        <v>nature</v>
      </c>
      <c r="S1556" s="14">
        <f t="shared" si="148"/>
        <v>42188.252199074079</v>
      </c>
      <c r="T1556" s="15">
        <f t="shared" si="14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s="10" t="str">
        <f t="shared" si="146"/>
        <v>photography</v>
      </c>
      <c r="R1557" s="10" t="str">
        <f t="shared" si="147"/>
        <v>nature</v>
      </c>
      <c r="S1557" s="14">
        <f t="shared" si="148"/>
        <v>42241.613796296297</v>
      </c>
      <c r="T1557" s="15">
        <f t="shared" si="14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s="10" t="str">
        <f t="shared" si="146"/>
        <v>photography</v>
      </c>
      <c r="R1558" s="10" t="str">
        <f t="shared" si="147"/>
        <v>nature</v>
      </c>
      <c r="S1558" s="14">
        <f t="shared" si="148"/>
        <v>42525.153055555551</v>
      </c>
      <c r="T1558" s="15">
        <f t="shared" si="14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s="10" t="str">
        <f t="shared" si="146"/>
        <v>photography</v>
      </c>
      <c r="R1559" s="10" t="str">
        <f t="shared" si="147"/>
        <v>nature</v>
      </c>
      <c r="S1559" s="14">
        <f t="shared" si="148"/>
        <v>41871.65315972222</v>
      </c>
      <c r="T1559" s="15">
        <f t="shared" si="14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s="10" t="str">
        <f t="shared" si="146"/>
        <v>photography</v>
      </c>
      <c r="R1560" s="10" t="str">
        <f t="shared" si="147"/>
        <v>nature</v>
      </c>
      <c r="S1560" s="14">
        <f t="shared" si="148"/>
        <v>42185.397673611107</v>
      </c>
      <c r="T1560" s="15">
        <f t="shared" si="14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s="10" t="str">
        <f t="shared" si="146"/>
        <v>photography</v>
      </c>
      <c r="R1561" s="10" t="str">
        <f t="shared" si="147"/>
        <v>nature</v>
      </c>
      <c r="S1561" s="14">
        <f t="shared" si="148"/>
        <v>42108.05322916666</v>
      </c>
      <c r="T1561" s="15">
        <f t="shared" si="14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s="10" t="str">
        <f t="shared" si="146"/>
        <v>photography</v>
      </c>
      <c r="R1562" s="10" t="str">
        <f t="shared" si="147"/>
        <v>nature</v>
      </c>
      <c r="S1562" s="14">
        <f t="shared" si="148"/>
        <v>41936.020752314813</v>
      </c>
      <c r="T1562" s="15">
        <f t="shared" si="14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s="10" t="str">
        <f t="shared" si="146"/>
        <v>publishing</v>
      </c>
      <c r="R1563" s="10" t="str">
        <f t="shared" si="147"/>
        <v>art books</v>
      </c>
      <c r="S1563" s="14">
        <f t="shared" si="148"/>
        <v>41555.041701388887</v>
      </c>
      <c r="T1563" s="15">
        <f t="shared" si="14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s="10" t="str">
        <f t="shared" si="146"/>
        <v>publishing</v>
      </c>
      <c r="R1564" s="10" t="str">
        <f t="shared" si="147"/>
        <v>art books</v>
      </c>
      <c r="S1564" s="14">
        <f t="shared" si="148"/>
        <v>40079.566157407404</v>
      </c>
      <c r="T1564" s="15">
        <f t="shared" si="14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s="10" t="str">
        <f t="shared" si="146"/>
        <v>publishing</v>
      </c>
      <c r="R1565" s="10" t="str">
        <f t="shared" si="147"/>
        <v>art books</v>
      </c>
      <c r="S1565" s="14">
        <f t="shared" si="148"/>
        <v>41652.742488425924</v>
      </c>
      <c r="T1565" s="15">
        <f t="shared" si="14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s="10" t="str">
        <f t="shared" si="146"/>
        <v>publishing</v>
      </c>
      <c r="R1566" s="10" t="str">
        <f t="shared" si="147"/>
        <v>art books</v>
      </c>
      <c r="S1566" s="14">
        <f t="shared" si="148"/>
        <v>42121.367002314815</v>
      </c>
      <c r="T1566" s="15">
        <f t="shared" si="14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s="10" t="str">
        <f t="shared" si="146"/>
        <v>publishing</v>
      </c>
      <c r="R1567" s="10" t="str">
        <f t="shared" si="147"/>
        <v>art books</v>
      </c>
      <c r="S1567" s="14">
        <f t="shared" si="148"/>
        <v>40672.729872685188</v>
      </c>
      <c r="T1567" s="15">
        <f t="shared" si="14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s="10" t="str">
        <f t="shared" si="146"/>
        <v>publishing</v>
      </c>
      <c r="R1568" s="10" t="str">
        <f t="shared" si="147"/>
        <v>art books</v>
      </c>
      <c r="S1568" s="14">
        <f t="shared" si="148"/>
        <v>42549.916712962964</v>
      </c>
      <c r="T1568" s="15">
        <f t="shared" si="14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s="10" t="str">
        <f t="shared" si="146"/>
        <v>publishing</v>
      </c>
      <c r="R1569" s="10" t="str">
        <f t="shared" si="147"/>
        <v>art books</v>
      </c>
      <c r="S1569" s="14">
        <f t="shared" si="148"/>
        <v>41671.936863425923</v>
      </c>
      <c r="T1569" s="15">
        <f t="shared" si="14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s="10" t="str">
        <f t="shared" si="146"/>
        <v>publishing</v>
      </c>
      <c r="R1570" s="10" t="str">
        <f t="shared" si="147"/>
        <v>art books</v>
      </c>
      <c r="S1570" s="14">
        <f t="shared" si="148"/>
        <v>41962.062326388885</v>
      </c>
      <c r="T1570" s="15">
        <f t="shared" si="149"/>
        <v>41997.062326388885</v>
      </c>
    </row>
    <row r="1571" spans="1:20" ht="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s="10" t="str">
        <f t="shared" si="146"/>
        <v>publishing</v>
      </c>
      <c r="R1571" s="10" t="str">
        <f t="shared" si="147"/>
        <v>art books</v>
      </c>
      <c r="S1571" s="14">
        <f t="shared" si="148"/>
        <v>41389.679560185185</v>
      </c>
      <c r="T1571" s="15">
        <f t="shared" si="14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s="10" t="str">
        <f t="shared" si="146"/>
        <v>publishing</v>
      </c>
      <c r="R1572" s="10" t="str">
        <f t="shared" si="147"/>
        <v>art books</v>
      </c>
      <c r="S1572" s="14">
        <f t="shared" si="148"/>
        <v>42438.813449074078</v>
      </c>
      <c r="T1572" s="15">
        <f t="shared" si="14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s="10" t="str">
        <f t="shared" si="146"/>
        <v>publishing</v>
      </c>
      <c r="R1573" s="10" t="str">
        <f t="shared" si="147"/>
        <v>art books</v>
      </c>
      <c r="S1573" s="14">
        <f t="shared" si="148"/>
        <v>42144.769479166673</v>
      </c>
      <c r="T1573" s="15">
        <f t="shared" si="14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s="10" t="str">
        <f t="shared" si="146"/>
        <v>publishing</v>
      </c>
      <c r="R1574" s="10" t="str">
        <f t="shared" si="147"/>
        <v>art books</v>
      </c>
      <c r="S1574" s="14">
        <f t="shared" si="148"/>
        <v>42404.033090277779</v>
      </c>
      <c r="T1574" s="15">
        <f t="shared" si="14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s="10" t="str">
        <f t="shared" si="146"/>
        <v>publishing</v>
      </c>
      <c r="R1575" s="10" t="str">
        <f t="shared" si="147"/>
        <v>art books</v>
      </c>
      <c r="S1575" s="14">
        <f t="shared" si="148"/>
        <v>42786.000023148154</v>
      </c>
      <c r="T1575" s="15">
        <f t="shared" si="14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s="10" t="str">
        <f t="shared" si="146"/>
        <v>publishing</v>
      </c>
      <c r="R1576" s="10" t="str">
        <f t="shared" si="147"/>
        <v>art books</v>
      </c>
      <c r="S1576" s="14">
        <f t="shared" si="148"/>
        <v>42017.927418981482</v>
      </c>
      <c r="T1576" s="15">
        <f t="shared" si="14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s="10" t="str">
        <f t="shared" si="146"/>
        <v>publishing</v>
      </c>
      <c r="R1577" s="10" t="str">
        <f t="shared" si="147"/>
        <v>art books</v>
      </c>
      <c r="S1577" s="14">
        <f t="shared" si="148"/>
        <v>41799.524259259262</v>
      </c>
      <c r="T1577" s="15">
        <f t="shared" si="14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s="10" t="str">
        <f t="shared" si="146"/>
        <v>publishing</v>
      </c>
      <c r="R1578" s="10" t="str">
        <f t="shared" si="147"/>
        <v>art books</v>
      </c>
      <c r="S1578" s="14">
        <f t="shared" si="148"/>
        <v>42140.879259259258</v>
      </c>
      <c r="T1578" s="15">
        <f t="shared" si="14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s="10" t="str">
        <f t="shared" si="146"/>
        <v>publishing</v>
      </c>
      <c r="R1579" s="10" t="str">
        <f t="shared" si="147"/>
        <v>art books</v>
      </c>
      <c r="S1579" s="14">
        <f t="shared" si="148"/>
        <v>41054.847777777781</v>
      </c>
      <c r="T1579" s="15">
        <f t="shared" si="14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s="10" t="str">
        <f t="shared" si="146"/>
        <v>publishing</v>
      </c>
      <c r="R1580" s="10" t="str">
        <f t="shared" si="147"/>
        <v>art books</v>
      </c>
      <c r="S1580" s="14">
        <f t="shared" si="148"/>
        <v>40399.065868055557</v>
      </c>
      <c r="T1580" s="15">
        <f t="shared" si="14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s="10" t="str">
        <f t="shared" si="146"/>
        <v>publishing</v>
      </c>
      <c r="R1581" s="10" t="str">
        <f t="shared" si="147"/>
        <v>art books</v>
      </c>
      <c r="S1581" s="14">
        <f t="shared" si="148"/>
        <v>41481.996423611112</v>
      </c>
      <c r="T1581" s="15">
        <f t="shared" si="14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s="10" t="str">
        <f t="shared" si="146"/>
        <v>publishing</v>
      </c>
      <c r="R1582" s="10" t="str">
        <f t="shared" si="147"/>
        <v>art books</v>
      </c>
      <c r="S1582" s="14">
        <f t="shared" si="148"/>
        <v>40990.050069444449</v>
      </c>
      <c r="T1582" s="15">
        <f t="shared" si="14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s="10" t="str">
        <f t="shared" si="146"/>
        <v>photography</v>
      </c>
      <c r="R1583" s="10" t="str">
        <f t="shared" si="147"/>
        <v>places</v>
      </c>
      <c r="S1583" s="14">
        <f t="shared" si="148"/>
        <v>42325.448958333334</v>
      </c>
      <c r="T1583" s="15">
        <f t="shared" si="14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s="10" t="str">
        <f t="shared" si="146"/>
        <v>photography</v>
      </c>
      <c r="R1584" s="10" t="str">
        <f t="shared" si="147"/>
        <v>places</v>
      </c>
      <c r="S1584" s="14">
        <f t="shared" si="148"/>
        <v>42246.789965277778</v>
      </c>
      <c r="T1584" s="15">
        <f t="shared" si="14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s="10" t="str">
        <f t="shared" si="146"/>
        <v>photography</v>
      </c>
      <c r="R1585" s="10" t="str">
        <f t="shared" si="147"/>
        <v>places</v>
      </c>
      <c r="S1585" s="14">
        <f t="shared" si="148"/>
        <v>41877.904988425929</v>
      </c>
      <c r="T1585" s="15">
        <f t="shared" si="14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s="10" t="str">
        <f t="shared" si="146"/>
        <v>photography</v>
      </c>
      <c r="R1586" s="10" t="str">
        <f t="shared" si="147"/>
        <v>places</v>
      </c>
      <c r="S1586" s="14">
        <f t="shared" si="148"/>
        <v>41779.649317129632</v>
      </c>
      <c r="T1586" s="15">
        <f t="shared" si="14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s="10" t="str">
        <f t="shared" si="146"/>
        <v>photography</v>
      </c>
      <c r="R1587" s="10" t="str">
        <f t="shared" si="147"/>
        <v>places</v>
      </c>
      <c r="S1587" s="14">
        <f t="shared" si="148"/>
        <v>42707.895462962959</v>
      </c>
      <c r="T1587" s="15">
        <f t="shared" si="14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s="10" t="str">
        <f t="shared" si="146"/>
        <v>photography</v>
      </c>
      <c r="R1588" s="10" t="str">
        <f t="shared" si="147"/>
        <v>places</v>
      </c>
      <c r="S1588" s="14">
        <f t="shared" si="148"/>
        <v>42069.104421296302</v>
      </c>
      <c r="T1588" s="15">
        <f t="shared" si="14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s="10" t="str">
        <f t="shared" si="146"/>
        <v>photography</v>
      </c>
      <c r="R1589" s="10" t="str">
        <f t="shared" si="147"/>
        <v>places</v>
      </c>
      <c r="S1589" s="14">
        <f t="shared" si="148"/>
        <v>41956.950983796298</v>
      </c>
      <c r="T1589" s="15">
        <f t="shared" si="14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s="10" t="str">
        <f t="shared" si="146"/>
        <v>photography</v>
      </c>
      <c r="R1590" s="10" t="str">
        <f t="shared" si="147"/>
        <v>places</v>
      </c>
      <c r="S1590" s="14">
        <f t="shared" si="148"/>
        <v>42005.24998842593</v>
      </c>
      <c r="T1590" s="15">
        <f t="shared" si="14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s="10" t="str">
        <f t="shared" si="146"/>
        <v>photography</v>
      </c>
      <c r="R1591" s="10" t="str">
        <f t="shared" si="147"/>
        <v>places</v>
      </c>
      <c r="S1591" s="14">
        <f t="shared" si="148"/>
        <v>42256.984791666662</v>
      </c>
      <c r="T1591" s="15">
        <f t="shared" si="149"/>
        <v>42286.984791666662</v>
      </c>
    </row>
    <row r="1592" spans="1:20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s="10" t="str">
        <f t="shared" si="146"/>
        <v>photography</v>
      </c>
      <c r="R1592" s="10" t="str">
        <f t="shared" si="147"/>
        <v>places</v>
      </c>
      <c r="S1592" s="14">
        <f t="shared" si="148"/>
        <v>42240.857222222221</v>
      </c>
      <c r="T1592" s="15">
        <f t="shared" si="14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s="10" t="str">
        <f t="shared" si="146"/>
        <v>photography</v>
      </c>
      <c r="R1593" s="10" t="str">
        <f t="shared" si="147"/>
        <v>places</v>
      </c>
      <c r="S1593" s="14">
        <f t="shared" si="148"/>
        <v>42433.726168981477</v>
      </c>
      <c r="T1593" s="15">
        <f t="shared" si="14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s="10" t="str">
        <f t="shared" si="146"/>
        <v>photography</v>
      </c>
      <c r="R1594" s="10" t="str">
        <f t="shared" si="147"/>
        <v>places</v>
      </c>
      <c r="S1594" s="14">
        <f t="shared" si="148"/>
        <v>42046.072743055556</v>
      </c>
      <c r="T1594" s="15">
        <f t="shared" si="14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s="10" t="str">
        <f t="shared" si="146"/>
        <v>photography</v>
      </c>
      <c r="R1595" s="10" t="str">
        <f t="shared" si="147"/>
        <v>places</v>
      </c>
      <c r="S1595" s="14">
        <f t="shared" si="148"/>
        <v>42033.845543981486</v>
      </c>
      <c r="T1595" s="15">
        <f t="shared" si="14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s="10" t="str">
        <f t="shared" si="146"/>
        <v>photography</v>
      </c>
      <c r="R1596" s="10" t="str">
        <f t="shared" si="147"/>
        <v>places</v>
      </c>
      <c r="S1596" s="14">
        <f t="shared" si="148"/>
        <v>42445.712754629625</v>
      </c>
      <c r="T1596" s="15">
        <f t="shared" si="14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s="10" t="str">
        <f t="shared" si="146"/>
        <v>photography</v>
      </c>
      <c r="R1597" s="10" t="str">
        <f t="shared" si="147"/>
        <v>places</v>
      </c>
      <c r="S1597" s="14">
        <f t="shared" si="148"/>
        <v>41780.050092592595</v>
      </c>
      <c r="T1597" s="15">
        <f t="shared" si="14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s="10" t="str">
        <f t="shared" si="146"/>
        <v>photography</v>
      </c>
      <c r="R1598" s="10" t="str">
        <f t="shared" si="147"/>
        <v>places</v>
      </c>
      <c r="S1598" s="14">
        <f t="shared" si="148"/>
        <v>41941.430196759262</v>
      </c>
      <c r="T1598" s="15">
        <f t="shared" si="14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s="10" t="str">
        <f t="shared" si="146"/>
        <v>photography</v>
      </c>
      <c r="R1599" s="10" t="str">
        <f t="shared" si="147"/>
        <v>places</v>
      </c>
      <c r="S1599" s="14">
        <f t="shared" si="148"/>
        <v>42603.354131944448</v>
      </c>
      <c r="T1599" s="15">
        <f t="shared" si="14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s="10" t="str">
        <f t="shared" si="146"/>
        <v>photography</v>
      </c>
      <c r="R1600" s="10" t="str">
        <f t="shared" si="147"/>
        <v>places</v>
      </c>
      <c r="S1600" s="14">
        <f t="shared" si="148"/>
        <v>42151.667337962965</v>
      </c>
      <c r="T1600" s="15">
        <f t="shared" si="14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s="10" t="str">
        <f t="shared" si="146"/>
        <v>photography</v>
      </c>
      <c r="R1601" s="10" t="str">
        <f t="shared" si="147"/>
        <v>places</v>
      </c>
      <c r="S1601" s="14">
        <f t="shared" si="148"/>
        <v>42438.53907407407</v>
      </c>
      <c r="T1601" s="15">
        <f t="shared" si="14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s="10" t="str">
        <f t="shared" si="146"/>
        <v>photography</v>
      </c>
      <c r="R1602" s="10" t="str">
        <f t="shared" si="147"/>
        <v>places</v>
      </c>
      <c r="S1602" s="14">
        <f t="shared" si="148"/>
        <v>41791.057314814818</v>
      </c>
      <c r="T1602" s="15">
        <f t="shared" si="14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9">
        <f t="shared" ref="P1603:P1666" si="151">E1603/L1603</f>
        <v>48.325535714285714</v>
      </c>
      <c r="Q1603" s="10" t="str">
        <f t="shared" ref="Q1603:Q1666" si="152">LEFT(N1603,SEARCH("/",N1603,1)-1)</f>
        <v>music</v>
      </c>
      <c r="R1603" s="10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5">
        <f t="shared" si="149"/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s="10" t="str">
        <f t="shared" si="152"/>
        <v>music</v>
      </c>
      <c r="R1604" s="10" t="str">
        <f t="shared" si="153"/>
        <v>rock</v>
      </c>
      <c r="S1604" s="14">
        <f t="shared" si="154"/>
        <v>40788.297650462962</v>
      </c>
      <c r="T1604" s="15">
        <f t="shared" ref="T1604:T1667" si="155">(((I1604/60)/60)/24)+DATE(1970,1,1)</f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s="10" t="str">
        <f t="shared" si="152"/>
        <v>music</v>
      </c>
      <c r="R1605" s="10" t="str">
        <f t="shared" si="153"/>
        <v>rock</v>
      </c>
      <c r="S1605" s="14">
        <f t="shared" si="154"/>
        <v>40876.169664351852</v>
      </c>
      <c r="T1605" s="15">
        <f t="shared" si="155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s="10" t="str">
        <f t="shared" si="152"/>
        <v>music</v>
      </c>
      <c r="R1606" s="10" t="str">
        <f t="shared" si="153"/>
        <v>rock</v>
      </c>
      <c r="S1606" s="14">
        <f t="shared" si="154"/>
        <v>40945.845312500001</v>
      </c>
      <c r="T1606" s="15">
        <f t="shared" si="155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s="10" t="str">
        <f t="shared" si="152"/>
        <v>music</v>
      </c>
      <c r="R1607" s="10" t="str">
        <f t="shared" si="153"/>
        <v>rock</v>
      </c>
      <c r="S1607" s="14">
        <f t="shared" si="154"/>
        <v>40747.012881944444</v>
      </c>
      <c r="T1607" s="15">
        <f t="shared" si="155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s="10" t="str">
        <f t="shared" si="152"/>
        <v>music</v>
      </c>
      <c r="R1608" s="10" t="str">
        <f t="shared" si="153"/>
        <v>rock</v>
      </c>
      <c r="S1608" s="14">
        <f t="shared" si="154"/>
        <v>40536.111550925925</v>
      </c>
      <c r="T1608" s="15">
        <f t="shared" si="155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s="10" t="str">
        <f t="shared" si="152"/>
        <v>music</v>
      </c>
      <c r="R1609" s="10" t="str">
        <f t="shared" si="153"/>
        <v>rock</v>
      </c>
      <c r="S1609" s="14">
        <f t="shared" si="154"/>
        <v>41053.80846064815</v>
      </c>
      <c r="T1609" s="15">
        <f t="shared" si="155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s="10" t="str">
        <f t="shared" si="152"/>
        <v>music</v>
      </c>
      <c r="R1610" s="10" t="str">
        <f t="shared" si="153"/>
        <v>rock</v>
      </c>
      <c r="S1610" s="14">
        <f t="shared" si="154"/>
        <v>41607.83085648148</v>
      </c>
      <c r="T1610" s="15">
        <f t="shared" si="155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s="10" t="str">
        <f t="shared" si="152"/>
        <v>music</v>
      </c>
      <c r="R1611" s="10" t="str">
        <f t="shared" si="153"/>
        <v>rock</v>
      </c>
      <c r="S1611" s="14">
        <f t="shared" si="154"/>
        <v>40796.001261574071</v>
      </c>
      <c r="T1611" s="15">
        <f t="shared" si="155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s="10" t="str">
        <f t="shared" si="152"/>
        <v>music</v>
      </c>
      <c r="R1612" s="10" t="str">
        <f t="shared" si="153"/>
        <v>rock</v>
      </c>
      <c r="S1612" s="14">
        <f t="shared" si="154"/>
        <v>41228.924884259257</v>
      </c>
      <c r="T1612" s="15">
        <f t="shared" si="155"/>
        <v>41258.924884259257</v>
      </c>
    </row>
    <row r="1613" spans="1:20" ht="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s="10" t="str">
        <f t="shared" si="152"/>
        <v>music</v>
      </c>
      <c r="R1613" s="10" t="str">
        <f t="shared" si="153"/>
        <v>rock</v>
      </c>
      <c r="S1613" s="14">
        <f t="shared" si="154"/>
        <v>41409.00037037037</v>
      </c>
      <c r="T1613" s="15">
        <f t="shared" si="155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s="10" t="str">
        <f t="shared" si="152"/>
        <v>music</v>
      </c>
      <c r="R1614" s="10" t="str">
        <f t="shared" si="153"/>
        <v>rock</v>
      </c>
      <c r="S1614" s="14">
        <f t="shared" si="154"/>
        <v>41246.874814814815</v>
      </c>
      <c r="T1614" s="15">
        <f t="shared" si="155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s="10" t="str">
        <f t="shared" si="152"/>
        <v>music</v>
      </c>
      <c r="R1615" s="10" t="str">
        <f t="shared" si="153"/>
        <v>rock</v>
      </c>
      <c r="S1615" s="14">
        <f t="shared" si="154"/>
        <v>41082.069467592592</v>
      </c>
      <c r="T1615" s="15">
        <f t="shared" si="155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s="10" t="str">
        <f t="shared" si="152"/>
        <v>music</v>
      </c>
      <c r="R1616" s="10" t="str">
        <f t="shared" si="153"/>
        <v>rock</v>
      </c>
      <c r="S1616" s="14">
        <f t="shared" si="154"/>
        <v>41794.981122685182</v>
      </c>
      <c r="T1616" s="15">
        <f t="shared" si="155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s="10" t="str">
        <f t="shared" si="152"/>
        <v>music</v>
      </c>
      <c r="R1617" s="10" t="str">
        <f t="shared" si="153"/>
        <v>rock</v>
      </c>
      <c r="S1617" s="14">
        <f t="shared" si="154"/>
        <v>40845.050879629627</v>
      </c>
      <c r="T1617" s="15">
        <f t="shared" si="155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s="10" t="str">
        <f t="shared" si="152"/>
        <v>music</v>
      </c>
      <c r="R1618" s="10" t="str">
        <f t="shared" si="153"/>
        <v>rock</v>
      </c>
      <c r="S1618" s="14">
        <f t="shared" si="154"/>
        <v>41194.715520833335</v>
      </c>
      <c r="T1618" s="15">
        <f t="shared" si="155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s="10" t="str">
        <f t="shared" si="152"/>
        <v>music</v>
      </c>
      <c r="R1619" s="10" t="str">
        <f t="shared" si="153"/>
        <v>rock</v>
      </c>
      <c r="S1619" s="14">
        <f t="shared" si="154"/>
        <v>41546.664212962962</v>
      </c>
      <c r="T1619" s="15">
        <f t="shared" si="155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s="10" t="str">
        <f t="shared" si="152"/>
        <v>music</v>
      </c>
      <c r="R1620" s="10" t="str">
        <f t="shared" si="153"/>
        <v>rock</v>
      </c>
      <c r="S1620" s="14">
        <f t="shared" si="154"/>
        <v>41301.654340277775</v>
      </c>
      <c r="T1620" s="15">
        <f t="shared" si="155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s="10" t="str">
        <f t="shared" si="152"/>
        <v>music</v>
      </c>
      <c r="R1621" s="10" t="str">
        <f t="shared" si="153"/>
        <v>rock</v>
      </c>
      <c r="S1621" s="14">
        <f t="shared" si="154"/>
        <v>41876.18618055556</v>
      </c>
      <c r="T1621" s="15">
        <f t="shared" si="155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s="10" t="str">
        <f t="shared" si="152"/>
        <v>music</v>
      </c>
      <c r="R1622" s="10" t="str">
        <f t="shared" si="153"/>
        <v>rock</v>
      </c>
      <c r="S1622" s="14">
        <f t="shared" si="154"/>
        <v>41321.339583333334</v>
      </c>
      <c r="T1622" s="15">
        <f t="shared" si="155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s="10" t="str">
        <f t="shared" si="152"/>
        <v>music</v>
      </c>
      <c r="R1623" s="10" t="str">
        <f t="shared" si="153"/>
        <v>rock</v>
      </c>
      <c r="S1623" s="14">
        <f t="shared" si="154"/>
        <v>41003.60665509259</v>
      </c>
      <c r="T1623" s="15">
        <f t="shared" si="155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s="10" t="str">
        <f t="shared" si="152"/>
        <v>music</v>
      </c>
      <c r="R1624" s="10" t="str">
        <f t="shared" si="153"/>
        <v>rock</v>
      </c>
      <c r="S1624" s="14">
        <f t="shared" si="154"/>
        <v>41950.29483796296</v>
      </c>
      <c r="T1624" s="15">
        <f t="shared" si="155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s="10" t="str">
        <f t="shared" si="152"/>
        <v>music</v>
      </c>
      <c r="R1625" s="10" t="str">
        <f t="shared" si="153"/>
        <v>rock</v>
      </c>
      <c r="S1625" s="14">
        <f t="shared" si="154"/>
        <v>41453.688530092593</v>
      </c>
      <c r="T1625" s="15">
        <f t="shared" si="155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s="10" t="str">
        <f t="shared" si="152"/>
        <v>music</v>
      </c>
      <c r="R1626" s="10" t="str">
        <f t="shared" si="153"/>
        <v>rock</v>
      </c>
      <c r="S1626" s="14">
        <f t="shared" si="154"/>
        <v>41243.367303240739</v>
      </c>
      <c r="T1626" s="15">
        <f t="shared" si="155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s="10" t="str">
        <f t="shared" si="152"/>
        <v>music</v>
      </c>
      <c r="R1627" s="10" t="str">
        <f t="shared" si="153"/>
        <v>rock</v>
      </c>
      <c r="S1627" s="14">
        <f t="shared" si="154"/>
        <v>41135.699687500004</v>
      </c>
      <c r="T1627" s="15">
        <f t="shared" si="155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s="10" t="str">
        <f t="shared" si="152"/>
        <v>music</v>
      </c>
      <c r="R1628" s="10" t="str">
        <f t="shared" si="153"/>
        <v>rock</v>
      </c>
      <c r="S1628" s="14">
        <f t="shared" si="154"/>
        <v>41579.847997685189</v>
      </c>
      <c r="T1628" s="15">
        <f t="shared" si="155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s="10" t="str">
        <f t="shared" si="152"/>
        <v>music</v>
      </c>
      <c r="R1629" s="10" t="str">
        <f t="shared" si="153"/>
        <v>rock</v>
      </c>
      <c r="S1629" s="14">
        <f t="shared" si="154"/>
        <v>41205.707048611112</v>
      </c>
      <c r="T1629" s="15">
        <f t="shared" si="155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s="10" t="str">
        <f t="shared" si="152"/>
        <v>music</v>
      </c>
      <c r="R1630" s="10" t="str">
        <f t="shared" si="153"/>
        <v>rock</v>
      </c>
      <c r="S1630" s="14">
        <f t="shared" si="154"/>
        <v>41774.737060185187</v>
      </c>
      <c r="T1630" s="15">
        <f t="shared" si="155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s="10" t="str">
        <f t="shared" si="152"/>
        <v>music</v>
      </c>
      <c r="R1631" s="10" t="str">
        <f t="shared" si="153"/>
        <v>rock</v>
      </c>
      <c r="S1631" s="14">
        <f t="shared" si="154"/>
        <v>41645.867280092592</v>
      </c>
      <c r="T1631" s="15">
        <f t="shared" si="155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s="10" t="str">
        <f t="shared" si="152"/>
        <v>music</v>
      </c>
      <c r="R1632" s="10" t="str">
        <f t="shared" si="153"/>
        <v>rock</v>
      </c>
      <c r="S1632" s="14">
        <f t="shared" si="154"/>
        <v>40939.837673611109</v>
      </c>
      <c r="T1632" s="15">
        <f t="shared" si="155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s="10" t="str">
        <f t="shared" si="152"/>
        <v>music</v>
      </c>
      <c r="R1633" s="10" t="str">
        <f t="shared" si="153"/>
        <v>rock</v>
      </c>
      <c r="S1633" s="14">
        <f t="shared" si="154"/>
        <v>41164.859502314815</v>
      </c>
      <c r="T1633" s="15">
        <f t="shared" si="155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s="10" t="str">
        <f t="shared" si="152"/>
        <v>music</v>
      </c>
      <c r="R1634" s="10" t="str">
        <f t="shared" si="153"/>
        <v>rock</v>
      </c>
      <c r="S1634" s="14">
        <f t="shared" si="154"/>
        <v>40750.340902777774</v>
      </c>
      <c r="T1634" s="15">
        <f t="shared" si="155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s="10" t="str">
        <f t="shared" si="152"/>
        <v>music</v>
      </c>
      <c r="R1635" s="10" t="str">
        <f t="shared" si="153"/>
        <v>rock</v>
      </c>
      <c r="S1635" s="14">
        <f t="shared" si="154"/>
        <v>40896.883750000001</v>
      </c>
      <c r="T1635" s="15">
        <f t="shared" si="155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s="10" t="str">
        <f t="shared" si="152"/>
        <v>music</v>
      </c>
      <c r="R1636" s="10" t="str">
        <f t="shared" si="153"/>
        <v>rock</v>
      </c>
      <c r="S1636" s="14">
        <f t="shared" si="154"/>
        <v>40658.189826388887</v>
      </c>
      <c r="T1636" s="15">
        <f t="shared" si="155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s="10" t="str">
        <f t="shared" si="152"/>
        <v>music</v>
      </c>
      <c r="R1637" s="10" t="str">
        <f t="shared" si="153"/>
        <v>rock</v>
      </c>
      <c r="S1637" s="14">
        <f t="shared" si="154"/>
        <v>42502.868761574078</v>
      </c>
      <c r="T1637" s="15">
        <f t="shared" si="155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s="10" t="str">
        <f t="shared" si="152"/>
        <v>music</v>
      </c>
      <c r="R1638" s="10" t="str">
        <f t="shared" si="153"/>
        <v>rock</v>
      </c>
      <c r="S1638" s="14">
        <f t="shared" si="154"/>
        <v>40663.08666666667</v>
      </c>
      <c r="T1638" s="15">
        <f t="shared" si="155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s="10" t="str">
        <f t="shared" si="152"/>
        <v>music</v>
      </c>
      <c r="R1639" s="10" t="str">
        <f t="shared" si="153"/>
        <v>rock</v>
      </c>
      <c r="S1639" s="14">
        <f t="shared" si="154"/>
        <v>40122.751620370371</v>
      </c>
      <c r="T1639" s="15">
        <f t="shared" si="155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s="10" t="str">
        <f t="shared" si="152"/>
        <v>music</v>
      </c>
      <c r="R1640" s="10" t="str">
        <f t="shared" si="153"/>
        <v>rock</v>
      </c>
      <c r="S1640" s="14">
        <f t="shared" si="154"/>
        <v>41288.68712962963</v>
      </c>
      <c r="T1640" s="15">
        <f t="shared" si="155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s="10" t="str">
        <f t="shared" si="152"/>
        <v>music</v>
      </c>
      <c r="R1641" s="10" t="str">
        <f t="shared" si="153"/>
        <v>rock</v>
      </c>
      <c r="S1641" s="14">
        <f t="shared" si="154"/>
        <v>40941.652372685188</v>
      </c>
      <c r="T1641" s="15">
        <f t="shared" si="155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s="10" t="str">
        <f t="shared" si="152"/>
        <v>music</v>
      </c>
      <c r="R1642" s="10" t="str">
        <f t="shared" si="153"/>
        <v>rock</v>
      </c>
      <c r="S1642" s="14">
        <f t="shared" si="154"/>
        <v>40379.23096064815</v>
      </c>
      <c r="T1642" s="15">
        <f t="shared" si="155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s="10" t="str">
        <f t="shared" si="152"/>
        <v>music</v>
      </c>
      <c r="R1643" s="10" t="str">
        <f t="shared" si="153"/>
        <v>pop</v>
      </c>
      <c r="S1643" s="14">
        <f t="shared" si="154"/>
        <v>41962.596574074079</v>
      </c>
      <c r="T1643" s="15">
        <f t="shared" si="155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s="10" t="str">
        <f t="shared" si="152"/>
        <v>music</v>
      </c>
      <c r="R1644" s="10" t="str">
        <f t="shared" si="153"/>
        <v>pop</v>
      </c>
      <c r="S1644" s="14">
        <f t="shared" si="154"/>
        <v>40688.024618055555</v>
      </c>
      <c r="T1644" s="15">
        <f t="shared" si="155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s="10" t="str">
        <f t="shared" si="152"/>
        <v>music</v>
      </c>
      <c r="R1645" s="10" t="str">
        <f t="shared" si="153"/>
        <v>pop</v>
      </c>
      <c r="S1645" s="14">
        <f t="shared" si="154"/>
        <v>41146.824212962965</v>
      </c>
      <c r="T1645" s="15">
        <f t="shared" si="155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s="10" t="str">
        <f t="shared" si="152"/>
        <v>music</v>
      </c>
      <c r="R1646" s="10" t="str">
        <f t="shared" si="153"/>
        <v>pop</v>
      </c>
      <c r="S1646" s="14">
        <f t="shared" si="154"/>
        <v>41175.05972222222</v>
      </c>
      <c r="T1646" s="15">
        <f t="shared" si="155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s="10" t="str">
        <f t="shared" si="152"/>
        <v>music</v>
      </c>
      <c r="R1647" s="10" t="str">
        <f t="shared" si="153"/>
        <v>pop</v>
      </c>
      <c r="S1647" s="14">
        <f t="shared" si="154"/>
        <v>41521.617361111108</v>
      </c>
      <c r="T1647" s="15">
        <f t="shared" si="155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s="10" t="str">
        <f t="shared" si="152"/>
        <v>music</v>
      </c>
      <c r="R1648" s="10" t="str">
        <f t="shared" si="153"/>
        <v>pop</v>
      </c>
      <c r="S1648" s="14">
        <f t="shared" si="154"/>
        <v>41833.450266203705</v>
      </c>
      <c r="T1648" s="15">
        <f t="shared" si="155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s="10" t="str">
        <f t="shared" si="152"/>
        <v>music</v>
      </c>
      <c r="R1649" s="10" t="str">
        <f t="shared" si="153"/>
        <v>pop</v>
      </c>
      <c r="S1649" s="14">
        <f t="shared" si="154"/>
        <v>41039.409456018519</v>
      </c>
      <c r="T1649" s="15">
        <f t="shared" si="155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s="10" t="str">
        <f t="shared" si="152"/>
        <v>music</v>
      </c>
      <c r="R1650" s="10" t="str">
        <f t="shared" si="153"/>
        <v>pop</v>
      </c>
      <c r="S1650" s="14">
        <f t="shared" si="154"/>
        <v>40592.704652777778</v>
      </c>
      <c r="T1650" s="15">
        <f t="shared" si="155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s="10" t="str">
        <f t="shared" si="152"/>
        <v>music</v>
      </c>
      <c r="R1651" s="10" t="str">
        <f t="shared" si="153"/>
        <v>pop</v>
      </c>
      <c r="S1651" s="14">
        <f t="shared" si="154"/>
        <v>41737.684664351851</v>
      </c>
      <c r="T1651" s="15">
        <f t="shared" si="155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s="10" t="str">
        <f t="shared" si="152"/>
        <v>music</v>
      </c>
      <c r="R1652" s="10" t="str">
        <f t="shared" si="153"/>
        <v>pop</v>
      </c>
      <c r="S1652" s="14">
        <f t="shared" si="154"/>
        <v>41526.435613425929</v>
      </c>
      <c r="T1652" s="15">
        <f t="shared" si="155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s="10" t="str">
        <f t="shared" si="152"/>
        <v>music</v>
      </c>
      <c r="R1653" s="10" t="str">
        <f t="shared" si="153"/>
        <v>pop</v>
      </c>
      <c r="S1653" s="14">
        <f t="shared" si="154"/>
        <v>40625.900694444441</v>
      </c>
      <c r="T1653" s="15">
        <f t="shared" si="155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s="10" t="str">
        <f t="shared" si="152"/>
        <v>music</v>
      </c>
      <c r="R1654" s="10" t="str">
        <f t="shared" si="153"/>
        <v>pop</v>
      </c>
      <c r="S1654" s="14">
        <f t="shared" si="154"/>
        <v>41572.492974537039</v>
      </c>
      <c r="T1654" s="15">
        <f t="shared" si="155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s="10" t="str">
        <f t="shared" si="152"/>
        <v>music</v>
      </c>
      <c r="R1655" s="10" t="str">
        <f t="shared" si="153"/>
        <v>pop</v>
      </c>
      <c r="S1655" s="14">
        <f t="shared" si="154"/>
        <v>40626.834444444445</v>
      </c>
      <c r="T1655" s="15">
        <f t="shared" si="155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s="10" t="str">
        <f t="shared" si="152"/>
        <v>music</v>
      </c>
      <c r="R1656" s="10" t="str">
        <f t="shared" si="153"/>
        <v>pop</v>
      </c>
      <c r="S1656" s="14">
        <f t="shared" si="154"/>
        <v>40987.890740740739</v>
      </c>
      <c r="T1656" s="15">
        <f t="shared" si="155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s="10" t="str">
        <f t="shared" si="152"/>
        <v>music</v>
      </c>
      <c r="R1657" s="10" t="str">
        <f t="shared" si="153"/>
        <v>pop</v>
      </c>
      <c r="S1657" s="14">
        <f t="shared" si="154"/>
        <v>40974.791898148149</v>
      </c>
      <c r="T1657" s="15">
        <f t="shared" si="155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s="10" t="str">
        <f t="shared" si="152"/>
        <v>music</v>
      </c>
      <c r="R1658" s="10" t="str">
        <f t="shared" si="153"/>
        <v>pop</v>
      </c>
      <c r="S1658" s="14">
        <f t="shared" si="154"/>
        <v>41226.928842592592</v>
      </c>
      <c r="T1658" s="15">
        <f t="shared" si="155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s="10" t="str">
        <f t="shared" si="152"/>
        <v>music</v>
      </c>
      <c r="R1659" s="10" t="str">
        <f t="shared" si="153"/>
        <v>pop</v>
      </c>
      <c r="S1659" s="14">
        <f t="shared" si="154"/>
        <v>41023.782037037039</v>
      </c>
      <c r="T1659" s="15">
        <f t="shared" si="155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s="10" t="str">
        <f t="shared" si="152"/>
        <v>music</v>
      </c>
      <c r="R1660" s="10" t="str">
        <f t="shared" si="153"/>
        <v>pop</v>
      </c>
      <c r="S1660" s="14">
        <f t="shared" si="154"/>
        <v>41223.22184027778</v>
      </c>
      <c r="T1660" s="15">
        <f t="shared" si="155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s="10" t="str">
        <f t="shared" si="152"/>
        <v>music</v>
      </c>
      <c r="R1661" s="10" t="str">
        <f t="shared" si="153"/>
        <v>pop</v>
      </c>
      <c r="S1661" s="14">
        <f t="shared" si="154"/>
        <v>41596.913437499999</v>
      </c>
      <c r="T1661" s="15">
        <f t="shared" si="155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s="10" t="str">
        <f t="shared" si="152"/>
        <v>music</v>
      </c>
      <c r="R1662" s="10" t="str">
        <f t="shared" si="153"/>
        <v>pop</v>
      </c>
      <c r="S1662" s="14">
        <f t="shared" si="154"/>
        <v>42459.693865740745</v>
      </c>
      <c r="T1662" s="15">
        <f t="shared" si="155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s="10" t="str">
        <f t="shared" si="152"/>
        <v>music</v>
      </c>
      <c r="R1663" s="10" t="str">
        <f t="shared" si="153"/>
        <v>pop</v>
      </c>
      <c r="S1663" s="14">
        <f t="shared" si="154"/>
        <v>42343.998043981483</v>
      </c>
      <c r="T1663" s="15">
        <f t="shared" si="155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s="10" t="str">
        <f t="shared" si="152"/>
        <v>music</v>
      </c>
      <c r="R1664" s="10" t="str">
        <f t="shared" si="153"/>
        <v>pop</v>
      </c>
      <c r="S1664" s="14">
        <f t="shared" si="154"/>
        <v>40848.198333333334</v>
      </c>
      <c r="T1664" s="15">
        <f t="shared" si="155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s="10" t="str">
        <f t="shared" si="152"/>
        <v>music</v>
      </c>
      <c r="R1665" s="10" t="str">
        <f t="shared" si="153"/>
        <v>pop</v>
      </c>
      <c r="S1665" s="14">
        <f t="shared" si="154"/>
        <v>42006.02207175926</v>
      </c>
      <c r="T1665" s="15">
        <f t="shared" si="155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s="10" t="str">
        <f t="shared" si="152"/>
        <v>music</v>
      </c>
      <c r="R1666" s="10" t="str">
        <f t="shared" si="153"/>
        <v>pop</v>
      </c>
      <c r="S1666" s="14">
        <f t="shared" si="154"/>
        <v>40939.761782407404</v>
      </c>
      <c r="T1666" s="15">
        <f t="shared" si="155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9">
        <f t="shared" ref="P1667:P1730" si="157">E1667/L1667</f>
        <v>44.956989247311824</v>
      </c>
      <c r="Q1667" s="10" t="str">
        <f t="shared" ref="Q1667:Q1730" si="158">LEFT(N1667,SEARCH("/",N1667,1)-1)</f>
        <v>music</v>
      </c>
      <c r="R1667" s="10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5">
        <f t="shared" si="155"/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s="10" t="str">
        <f t="shared" si="158"/>
        <v>music</v>
      </c>
      <c r="R1668" s="10" t="str">
        <f t="shared" si="159"/>
        <v>pop</v>
      </c>
      <c r="S1668" s="14">
        <f t="shared" si="160"/>
        <v>41331.253159722226</v>
      </c>
      <c r="T1668" s="15">
        <f t="shared" ref="T1668:T1731" si="161">(((I1668/60)/60)/24)+DATE(1970,1,1)</f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s="10" t="str">
        <f t="shared" si="158"/>
        <v>music</v>
      </c>
      <c r="R1669" s="10" t="str">
        <f t="shared" si="159"/>
        <v>pop</v>
      </c>
      <c r="S1669" s="14">
        <f t="shared" si="160"/>
        <v>41682.0705787037</v>
      </c>
      <c r="T1669" s="15">
        <f t="shared" si="161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s="10" t="str">
        <f t="shared" si="158"/>
        <v>music</v>
      </c>
      <c r="R1670" s="10" t="str">
        <f t="shared" si="159"/>
        <v>pop</v>
      </c>
      <c r="S1670" s="14">
        <f t="shared" si="160"/>
        <v>40845.14975694444</v>
      </c>
      <c r="T1670" s="15">
        <f t="shared" si="161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s="10" t="str">
        <f t="shared" si="158"/>
        <v>music</v>
      </c>
      <c r="R1671" s="10" t="str">
        <f t="shared" si="159"/>
        <v>pop</v>
      </c>
      <c r="S1671" s="14">
        <f t="shared" si="160"/>
        <v>42461.885138888887</v>
      </c>
      <c r="T1671" s="15">
        <f t="shared" si="161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s="10" t="str">
        <f t="shared" si="158"/>
        <v>music</v>
      </c>
      <c r="R1672" s="10" t="str">
        <f t="shared" si="159"/>
        <v>pop</v>
      </c>
      <c r="S1672" s="14">
        <f t="shared" si="160"/>
        <v>40313.930543981485</v>
      </c>
      <c r="T1672" s="15">
        <f t="shared" si="161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s="10" t="str">
        <f t="shared" si="158"/>
        <v>music</v>
      </c>
      <c r="R1673" s="10" t="str">
        <f t="shared" si="159"/>
        <v>pop</v>
      </c>
      <c r="S1673" s="14">
        <f t="shared" si="160"/>
        <v>42553.54414351852</v>
      </c>
      <c r="T1673" s="15">
        <f t="shared" si="161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s="10" t="str">
        <f t="shared" si="158"/>
        <v>music</v>
      </c>
      <c r="R1674" s="10" t="str">
        <f t="shared" si="159"/>
        <v>pop</v>
      </c>
      <c r="S1674" s="14">
        <f t="shared" si="160"/>
        <v>41034.656597222223</v>
      </c>
      <c r="T1674" s="15">
        <f t="shared" si="161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s="10" t="str">
        <f t="shared" si="158"/>
        <v>music</v>
      </c>
      <c r="R1675" s="10" t="str">
        <f t="shared" si="159"/>
        <v>pop</v>
      </c>
      <c r="S1675" s="14">
        <f t="shared" si="160"/>
        <v>42039.878379629634</v>
      </c>
      <c r="T1675" s="15">
        <f t="shared" si="161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s="10" t="str">
        <f t="shared" si="158"/>
        <v>music</v>
      </c>
      <c r="R1676" s="10" t="str">
        <f t="shared" si="159"/>
        <v>pop</v>
      </c>
      <c r="S1676" s="14">
        <f t="shared" si="160"/>
        <v>42569.605393518519</v>
      </c>
      <c r="T1676" s="15">
        <f t="shared" si="161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s="10" t="str">
        <f t="shared" si="158"/>
        <v>music</v>
      </c>
      <c r="R1677" s="10" t="str">
        <f t="shared" si="159"/>
        <v>pop</v>
      </c>
      <c r="S1677" s="14">
        <f t="shared" si="160"/>
        <v>40802.733101851853</v>
      </c>
      <c r="T1677" s="15">
        <f t="shared" si="161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s="10" t="str">
        <f t="shared" si="158"/>
        <v>music</v>
      </c>
      <c r="R1678" s="10" t="str">
        <f t="shared" si="159"/>
        <v>pop</v>
      </c>
      <c r="S1678" s="14">
        <f t="shared" si="160"/>
        <v>40973.72623842593</v>
      </c>
      <c r="T1678" s="15">
        <f t="shared" si="161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s="10" t="str">
        <f t="shared" si="158"/>
        <v>music</v>
      </c>
      <c r="R1679" s="10" t="str">
        <f t="shared" si="159"/>
        <v>pop</v>
      </c>
      <c r="S1679" s="14">
        <f t="shared" si="160"/>
        <v>42416.407129629632</v>
      </c>
      <c r="T1679" s="15">
        <f t="shared" si="161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s="10" t="str">
        <f t="shared" si="158"/>
        <v>music</v>
      </c>
      <c r="R1680" s="10" t="str">
        <f t="shared" si="159"/>
        <v>pop</v>
      </c>
      <c r="S1680" s="14">
        <f t="shared" si="160"/>
        <v>41662.854988425926</v>
      </c>
      <c r="T1680" s="15">
        <f t="shared" si="161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s="10" t="str">
        <f t="shared" si="158"/>
        <v>music</v>
      </c>
      <c r="R1681" s="10" t="str">
        <f t="shared" si="159"/>
        <v>pop</v>
      </c>
      <c r="S1681" s="14">
        <f t="shared" si="160"/>
        <v>40723.068807870368</v>
      </c>
      <c r="T1681" s="15">
        <f t="shared" si="161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s="10" t="str">
        <f t="shared" si="158"/>
        <v>music</v>
      </c>
      <c r="R1682" s="10" t="str">
        <f t="shared" si="159"/>
        <v>pop</v>
      </c>
      <c r="S1682" s="14">
        <f t="shared" si="160"/>
        <v>41802.757719907408</v>
      </c>
      <c r="T1682" s="15">
        <f t="shared" si="161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s="10" t="str">
        <f t="shared" si="158"/>
        <v>music</v>
      </c>
      <c r="R1683" s="10" t="str">
        <f t="shared" si="159"/>
        <v>faith</v>
      </c>
      <c r="S1683" s="14">
        <f t="shared" si="160"/>
        <v>42774.121342592596</v>
      </c>
      <c r="T1683" s="15">
        <f t="shared" si="161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s="10" t="str">
        <f t="shared" si="158"/>
        <v>music</v>
      </c>
      <c r="R1684" s="10" t="str">
        <f t="shared" si="159"/>
        <v>faith</v>
      </c>
      <c r="S1684" s="14">
        <f t="shared" si="160"/>
        <v>42779.21365740741</v>
      </c>
      <c r="T1684" s="15">
        <f t="shared" si="161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s="10" t="str">
        <f t="shared" si="158"/>
        <v>music</v>
      </c>
      <c r="R1685" s="10" t="str">
        <f t="shared" si="159"/>
        <v>faith</v>
      </c>
      <c r="S1685" s="14">
        <f t="shared" si="160"/>
        <v>42808.781689814816</v>
      </c>
      <c r="T1685" s="15">
        <f t="shared" si="161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s="10" t="str">
        <f t="shared" si="158"/>
        <v>music</v>
      </c>
      <c r="R1686" s="10" t="str">
        <f t="shared" si="159"/>
        <v>faith</v>
      </c>
      <c r="S1686" s="14">
        <f t="shared" si="160"/>
        <v>42783.815289351856</v>
      </c>
      <c r="T1686" s="15">
        <f t="shared" si="161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s="10" t="str">
        <f t="shared" si="158"/>
        <v>music</v>
      </c>
      <c r="R1687" s="10" t="str">
        <f t="shared" si="159"/>
        <v>faith</v>
      </c>
      <c r="S1687" s="14">
        <f t="shared" si="160"/>
        <v>42788.2502662037</v>
      </c>
      <c r="T1687" s="15">
        <f t="shared" si="161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s="10" t="str">
        <f t="shared" si="158"/>
        <v>music</v>
      </c>
      <c r="R1688" s="10" t="str">
        <f t="shared" si="159"/>
        <v>faith</v>
      </c>
      <c r="S1688" s="14">
        <f t="shared" si="160"/>
        <v>42792.843969907408</v>
      </c>
      <c r="T1688" s="15">
        <f t="shared" si="161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s="10" t="str">
        <f t="shared" si="158"/>
        <v>music</v>
      </c>
      <c r="R1689" s="10" t="str">
        <f t="shared" si="159"/>
        <v>faith</v>
      </c>
      <c r="S1689" s="14">
        <f t="shared" si="160"/>
        <v>42802.046817129631</v>
      </c>
      <c r="T1689" s="15">
        <f t="shared" si="161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s="10" t="str">
        <f t="shared" si="158"/>
        <v>music</v>
      </c>
      <c r="R1690" s="10" t="str">
        <f t="shared" si="159"/>
        <v>faith</v>
      </c>
      <c r="S1690" s="14">
        <f t="shared" si="160"/>
        <v>42804.534652777773</v>
      </c>
      <c r="T1690" s="15">
        <f t="shared" si="161"/>
        <v>42834.492986111116</v>
      </c>
    </row>
    <row r="1691" spans="1:20" ht="2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s="10" t="str">
        <f t="shared" si="158"/>
        <v>music</v>
      </c>
      <c r="R1691" s="10" t="str">
        <f t="shared" si="159"/>
        <v>faith</v>
      </c>
      <c r="S1691" s="14">
        <f t="shared" si="160"/>
        <v>42780.942476851851</v>
      </c>
      <c r="T1691" s="15">
        <f t="shared" si="161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s="10" t="str">
        <f t="shared" si="158"/>
        <v>music</v>
      </c>
      <c r="R1692" s="10" t="str">
        <f t="shared" si="159"/>
        <v>faith</v>
      </c>
      <c r="S1692" s="14">
        <f t="shared" si="160"/>
        <v>42801.43104166667</v>
      </c>
      <c r="T1692" s="15">
        <f t="shared" si="161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s="10" t="str">
        <f t="shared" si="158"/>
        <v>music</v>
      </c>
      <c r="R1693" s="10" t="str">
        <f t="shared" si="159"/>
        <v>faith</v>
      </c>
      <c r="S1693" s="14">
        <f t="shared" si="160"/>
        <v>42795.701481481476</v>
      </c>
      <c r="T1693" s="15">
        <f t="shared" si="161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s="10" t="str">
        <f t="shared" si="158"/>
        <v>music</v>
      </c>
      <c r="R1694" s="10" t="str">
        <f t="shared" si="159"/>
        <v>faith</v>
      </c>
      <c r="S1694" s="14">
        <f t="shared" si="160"/>
        <v>42788.151238425926</v>
      </c>
      <c r="T1694" s="15">
        <f t="shared" si="161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s="10" t="str">
        <f t="shared" si="158"/>
        <v>music</v>
      </c>
      <c r="R1695" s="10" t="str">
        <f t="shared" si="159"/>
        <v>faith</v>
      </c>
      <c r="S1695" s="14">
        <f t="shared" si="160"/>
        <v>42803.920277777783</v>
      </c>
      <c r="T1695" s="15">
        <f t="shared" si="161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s="10" t="str">
        <f t="shared" si="158"/>
        <v>music</v>
      </c>
      <c r="R1696" s="10" t="str">
        <f t="shared" si="159"/>
        <v>faith</v>
      </c>
      <c r="S1696" s="14">
        <f t="shared" si="160"/>
        <v>42791.669837962967</v>
      </c>
      <c r="T1696" s="15">
        <f t="shared" si="161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s="10" t="str">
        <f t="shared" si="158"/>
        <v>music</v>
      </c>
      <c r="R1697" s="10" t="str">
        <f t="shared" si="159"/>
        <v>faith</v>
      </c>
      <c r="S1697" s="14">
        <f t="shared" si="160"/>
        <v>42801.031412037039</v>
      </c>
      <c r="T1697" s="15">
        <f t="shared" si="161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s="10" t="str">
        <f t="shared" si="158"/>
        <v>music</v>
      </c>
      <c r="R1698" s="10" t="str">
        <f t="shared" si="159"/>
        <v>faith</v>
      </c>
      <c r="S1698" s="14">
        <f t="shared" si="160"/>
        <v>42796.069571759261</v>
      </c>
      <c r="T1698" s="15">
        <f t="shared" si="161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s="10" t="str">
        <f t="shared" si="158"/>
        <v>music</v>
      </c>
      <c r="R1699" s="10" t="str">
        <f t="shared" si="159"/>
        <v>faith</v>
      </c>
      <c r="S1699" s="14">
        <f t="shared" si="160"/>
        <v>42805.032962962956</v>
      </c>
      <c r="T1699" s="15">
        <f t="shared" si="161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s="10" t="str">
        <f t="shared" si="158"/>
        <v>music</v>
      </c>
      <c r="R1700" s="10" t="str">
        <f t="shared" si="159"/>
        <v>faith</v>
      </c>
      <c r="S1700" s="14">
        <f t="shared" si="160"/>
        <v>42796.207870370374</v>
      </c>
      <c r="T1700" s="15">
        <f t="shared" si="161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s="10" t="str">
        <f t="shared" si="158"/>
        <v>music</v>
      </c>
      <c r="R1701" s="10" t="str">
        <f t="shared" si="159"/>
        <v>faith</v>
      </c>
      <c r="S1701" s="14">
        <f t="shared" si="160"/>
        <v>42806.863946759258</v>
      </c>
      <c r="T1701" s="15">
        <f t="shared" si="161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s="10" t="str">
        <f t="shared" si="158"/>
        <v>music</v>
      </c>
      <c r="R1702" s="10" t="str">
        <f t="shared" si="159"/>
        <v>faith</v>
      </c>
      <c r="S1702" s="14">
        <f t="shared" si="160"/>
        <v>42796.071643518517</v>
      </c>
      <c r="T1702" s="15">
        <f t="shared" si="16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s="10" t="str">
        <f t="shared" si="158"/>
        <v>music</v>
      </c>
      <c r="R1703" s="10" t="str">
        <f t="shared" si="159"/>
        <v>faith</v>
      </c>
      <c r="S1703" s="14">
        <f t="shared" si="160"/>
        <v>41989.664409722223</v>
      </c>
      <c r="T1703" s="15">
        <f t="shared" si="161"/>
        <v>42019.664409722223</v>
      </c>
    </row>
    <row r="1704" spans="1:20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s="10" t="str">
        <f t="shared" si="158"/>
        <v>music</v>
      </c>
      <c r="R1704" s="10" t="str">
        <f t="shared" si="159"/>
        <v>faith</v>
      </c>
      <c r="S1704" s="14">
        <f t="shared" si="160"/>
        <v>42063.869791666672</v>
      </c>
      <c r="T1704" s="15">
        <f t="shared" si="16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s="10" t="str">
        <f t="shared" si="158"/>
        <v>music</v>
      </c>
      <c r="R1705" s="10" t="str">
        <f t="shared" si="159"/>
        <v>faith</v>
      </c>
      <c r="S1705" s="14">
        <f t="shared" si="160"/>
        <v>42187.281678240746</v>
      </c>
      <c r="T1705" s="15">
        <f t="shared" si="16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s="10" t="str">
        <f t="shared" si="158"/>
        <v>music</v>
      </c>
      <c r="R1706" s="10" t="str">
        <f t="shared" si="159"/>
        <v>faith</v>
      </c>
      <c r="S1706" s="14">
        <f t="shared" si="160"/>
        <v>42021.139733796299</v>
      </c>
      <c r="T1706" s="15">
        <f t="shared" si="16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s="10" t="str">
        <f t="shared" si="158"/>
        <v>music</v>
      </c>
      <c r="R1707" s="10" t="str">
        <f t="shared" si="159"/>
        <v>faith</v>
      </c>
      <c r="S1707" s="14">
        <f t="shared" si="160"/>
        <v>42245.016736111109</v>
      </c>
      <c r="T1707" s="15">
        <f t="shared" si="16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s="10" t="str">
        <f t="shared" si="158"/>
        <v>music</v>
      </c>
      <c r="R1708" s="10" t="str">
        <f t="shared" si="159"/>
        <v>faith</v>
      </c>
      <c r="S1708" s="14">
        <f t="shared" si="160"/>
        <v>42179.306388888886</v>
      </c>
      <c r="T1708" s="15">
        <f t="shared" si="16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s="10" t="str">
        <f t="shared" si="158"/>
        <v>music</v>
      </c>
      <c r="R1709" s="10" t="str">
        <f t="shared" si="159"/>
        <v>faith</v>
      </c>
      <c r="S1709" s="14">
        <f t="shared" si="160"/>
        <v>42427.721006944441</v>
      </c>
      <c r="T1709" s="15">
        <f t="shared" si="16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s="10" t="str">
        <f t="shared" si="158"/>
        <v>music</v>
      </c>
      <c r="R1710" s="10" t="str">
        <f t="shared" si="159"/>
        <v>faith</v>
      </c>
      <c r="S1710" s="14">
        <f t="shared" si="160"/>
        <v>42451.866967592592</v>
      </c>
      <c r="T1710" s="15">
        <f t="shared" si="16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s="10" t="str">
        <f t="shared" si="158"/>
        <v>music</v>
      </c>
      <c r="R1711" s="10" t="str">
        <f t="shared" si="159"/>
        <v>faith</v>
      </c>
      <c r="S1711" s="14">
        <f t="shared" si="160"/>
        <v>41841.56381944444</v>
      </c>
      <c r="T1711" s="15">
        <f t="shared" si="16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s="10" t="str">
        <f t="shared" si="158"/>
        <v>music</v>
      </c>
      <c r="R1712" s="10" t="str">
        <f t="shared" si="159"/>
        <v>faith</v>
      </c>
      <c r="S1712" s="14">
        <f t="shared" si="160"/>
        <v>42341.59129629629</v>
      </c>
      <c r="T1712" s="15">
        <f t="shared" si="16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s="10" t="str">
        <f t="shared" si="158"/>
        <v>music</v>
      </c>
      <c r="R1713" s="10" t="str">
        <f t="shared" si="159"/>
        <v>faith</v>
      </c>
      <c r="S1713" s="14">
        <f t="shared" si="160"/>
        <v>41852.646226851852</v>
      </c>
      <c r="T1713" s="15">
        <f t="shared" si="16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s="10" t="str">
        <f t="shared" si="158"/>
        <v>music</v>
      </c>
      <c r="R1714" s="10" t="str">
        <f t="shared" si="159"/>
        <v>faith</v>
      </c>
      <c r="S1714" s="14">
        <f t="shared" si="160"/>
        <v>42125.913807870369</v>
      </c>
      <c r="T1714" s="15">
        <f t="shared" si="16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s="10" t="str">
        <f t="shared" si="158"/>
        <v>music</v>
      </c>
      <c r="R1715" s="10" t="str">
        <f t="shared" si="159"/>
        <v>faith</v>
      </c>
      <c r="S1715" s="14">
        <f t="shared" si="160"/>
        <v>41887.801064814819</v>
      </c>
      <c r="T1715" s="15">
        <f t="shared" si="16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s="10" t="str">
        <f t="shared" si="158"/>
        <v>music</v>
      </c>
      <c r="R1716" s="10" t="str">
        <f t="shared" si="159"/>
        <v>faith</v>
      </c>
      <c r="S1716" s="14">
        <f t="shared" si="160"/>
        <v>42095.918530092589</v>
      </c>
      <c r="T1716" s="15">
        <f t="shared" si="16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s="10" t="str">
        <f t="shared" si="158"/>
        <v>music</v>
      </c>
      <c r="R1717" s="10" t="str">
        <f t="shared" si="159"/>
        <v>faith</v>
      </c>
      <c r="S1717" s="14">
        <f t="shared" si="160"/>
        <v>42064.217418981483</v>
      </c>
      <c r="T1717" s="15">
        <f t="shared" si="16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s="10" t="str">
        <f t="shared" si="158"/>
        <v>music</v>
      </c>
      <c r="R1718" s="10" t="str">
        <f t="shared" si="159"/>
        <v>faith</v>
      </c>
      <c r="S1718" s="14">
        <f t="shared" si="160"/>
        <v>42673.577534722222</v>
      </c>
      <c r="T1718" s="15">
        <f t="shared" si="16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s="10" t="str">
        <f t="shared" si="158"/>
        <v>music</v>
      </c>
      <c r="R1719" s="10" t="str">
        <f t="shared" si="159"/>
        <v>faith</v>
      </c>
      <c r="S1719" s="14">
        <f t="shared" si="160"/>
        <v>42460.98192129629</v>
      </c>
      <c r="T1719" s="15">
        <f t="shared" si="161"/>
        <v>42481.166666666672</v>
      </c>
    </row>
    <row r="1720" spans="1:20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s="10" t="str">
        <f t="shared" si="158"/>
        <v>music</v>
      </c>
      <c r="R1720" s="10" t="str">
        <f t="shared" si="159"/>
        <v>faith</v>
      </c>
      <c r="S1720" s="14">
        <f t="shared" si="160"/>
        <v>42460.610520833332</v>
      </c>
      <c r="T1720" s="15">
        <f t="shared" si="16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s="10" t="str">
        <f t="shared" si="158"/>
        <v>music</v>
      </c>
      <c r="R1721" s="10" t="str">
        <f t="shared" si="159"/>
        <v>faith</v>
      </c>
      <c r="S1721" s="14">
        <f t="shared" si="160"/>
        <v>41869.534618055557</v>
      </c>
      <c r="T1721" s="15">
        <f t="shared" si="16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s="10" t="str">
        <f t="shared" si="158"/>
        <v>music</v>
      </c>
      <c r="R1722" s="10" t="str">
        <f t="shared" si="159"/>
        <v>faith</v>
      </c>
      <c r="S1722" s="14">
        <f t="shared" si="160"/>
        <v>41922.783229166671</v>
      </c>
      <c r="T1722" s="15">
        <f t="shared" si="16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s="10" t="str">
        <f t="shared" si="158"/>
        <v>music</v>
      </c>
      <c r="R1723" s="10" t="str">
        <f t="shared" si="159"/>
        <v>faith</v>
      </c>
      <c r="S1723" s="14">
        <f t="shared" si="160"/>
        <v>42319.461377314816</v>
      </c>
      <c r="T1723" s="15">
        <f t="shared" si="16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s="10" t="str">
        <f t="shared" si="158"/>
        <v>music</v>
      </c>
      <c r="R1724" s="10" t="str">
        <f t="shared" si="159"/>
        <v>faith</v>
      </c>
      <c r="S1724" s="14">
        <f t="shared" si="160"/>
        <v>42425.960983796293</v>
      </c>
      <c r="T1724" s="15">
        <f t="shared" si="16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s="10" t="str">
        <f t="shared" si="158"/>
        <v>music</v>
      </c>
      <c r="R1725" s="10" t="str">
        <f t="shared" si="159"/>
        <v>faith</v>
      </c>
      <c r="S1725" s="14">
        <f t="shared" si="160"/>
        <v>42129.82540509259</v>
      </c>
      <c r="T1725" s="15">
        <f t="shared" si="16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s="10" t="str">
        <f t="shared" si="158"/>
        <v>music</v>
      </c>
      <c r="R1726" s="10" t="str">
        <f t="shared" si="159"/>
        <v>faith</v>
      </c>
      <c r="S1726" s="14">
        <f t="shared" si="160"/>
        <v>41912.932430555556</v>
      </c>
      <c r="T1726" s="15">
        <f t="shared" si="16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s="10" t="str">
        <f t="shared" si="158"/>
        <v>music</v>
      </c>
      <c r="R1727" s="10" t="str">
        <f t="shared" si="159"/>
        <v>faith</v>
      </c>
      <c r="S1727" s="14">
        <f t="shared" si="160"/>
        <v>41845.968159722222</v>
      </c>
      <c r="T1727" s="15">
        <f t="shared" si="16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s="10" t="str">
        <f t="shared" si="158"/>
        <v>music</v>
      </c>
      <c r="R1728" s="10" t="str">
        <f t="shared" si="159"/>
        <v>faith</v>
      </c>
      <c r="S1728" s="14">
        <f t="shared" si="160"/>
        <v>41788.919722222221</v>
      </c>
      <c r="T1728" s="15">
        <f t="shared" si="16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s="10" t="str">
        <f t="shared" si="158"/>
        <v>music</v>
      </c>
      <c r="R1729" s="10" t="str">
        <f t="shared" si="159"/>
        <v>faith</v>
      </c>
      <c r="S1729" s="14">
        <f t="shared" si="160"/>
        <v>42044.927974537044</v>
      </c>
      <c r="T1729" s="15">
        <f t="shared" si="16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s="10" t="str">
        <f t="shared" si="158"/>
        <v>music</v>
      </c>
      <c r="R1730" s="10" t="str">
        <f t="shared" si="159"/>
        <v>faith</v>
      </c>
      <c r="S1730" s="14">
        <f t="shared" si="160"/>
        <v>42268.625856481478</v>
      </c>
      <c r="T1730" s="15">
        <f t="shared" si="161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9" t="e">
        <f t="shared" ref="P1731:P1794" si="163">E1731/L1731</f>
        <v>#DIV/0!</v>
      </c>
      <c r="Q1731" s="10" t="str">
        <f t="shared" ref="Q1731:Q1794" si="164">LEFT(N1731,SEARCH("/",N1731,1)-1)</f>
        <v>music</v>
      </c>
      <c r="R1731" s="10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5">
        <f t="shared" si="161"/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s="10" t="str">
        <f t="shared" si="164"/>
        <v>music</v>
      </c>
      <c r="R1732" s="10" t="str">
        <f t="shared" si="165"/>
        <v>faith</v>
      </c>
      <c r="S1732" s="14">
        <f t="shared" si="166"/>
        <v>42272.087766203709</v>
      </c>
      <c r="T1732" s="15">
        <f t="shared" ref="T1732:T1795" si="167">(((I1732/60)/60)/24)+DATE(1970,1,1)</f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s="10" t="str">
        <f t="shared" si="164"/>
        <v>music</v>
      </c>
      <c r="R1733" s="10" t="str">
        <f t="shared" si="165"/>
        <v>faith</v>
      </c>
      <c r="S1733" s="14">
        <f t="shared" si="166"/>
        <v>42152.906851851847</v>
      </c>
      <c r="T1733" s="15">
        <f t="shared" si="167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s="10" t="str">
        <f t="shared" si="164"/>
        <v>music</v>
      </c>
      <c r="R1734" s="10" t="str">
        <f t="shared" si="165"/>
        <v>faith</v>
      </c>
      <c r="S1734" s="14">
        <f t="shared" si="166"/>
        <v>42325.683807870373</v>
      </c>
      <c r="T1734" s="15">
        <f t="shared" si="167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s="10" t="str">
        <f t="shared" si="164"/>
        <v>music</v>
      </c>
      <c r="R1735" s="10" t="str">
        <f t="shared" si="165"/>
        <v>faith</v>
      </c>
      <c r="S1735" s="14">
        <f t="shared" si="166"/>
        <v>42614.675625000003</v>
      </c>
      <c r="T1735" s="15">
        <f t="shared" si="167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s="10" t="str">
        <f t="shared" si="164"/>
        <v>music</v>
      </c>
      <c r="R1736" s="10" t="str">
        <f t="shared" si="165"/>
        <v>faith</v>
      </c>
      <c r="S1736" s="14">
        <f t="shared" si="166"/>
        <v>42102.036527777775</v>
      </c>
      <c r="T1736" s="15">
        <f t="shared" si="167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s="10" t="str">
        <f t="shared" si="164"/>
        <v>music</v>
      </c>
      <c r="R1737" s="10" t="str">
        <f t="shared" si="165"/>
        <v>faith</v>
      </c>
      <c r="S1737" s="14">
        <f t="shared" si="166"/>
        <v>42559.814178240747</v>
      </c>
      <c r="T1737" s="15">
        <f t="shared" si="167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s="10" t="str">
        <f t="shared" si="164"/>
        <v>music</v>
      </c>
      <c r="R1738" s="10" t="str">
        <f t="shared" si="165"/>
        <v>faith</v>
      </c>
      <c r="S1738" s="14">
        <f t="shared" si="166"/>
        <v>42286.861493055556</v>
      </c>
      <c r="T1738" s="15">
        <f t="shared" si="167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s="10" t="str">
        <f t="shared" si="164"/>
        <v>music</v>
      </c>
      <c r="R1739" s="10" t="str">
        <f t="shared" si="165"/>
        <v>faith</v>
      </c>
      <c r="S1739" s="14">
        <f t="shared" si="166"/>
        <v>42175.948981481488</v>
      </c>
      <c r="T1739" s="15">
        <f t="shared" si="167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s="10" t="str">
        <f t="shared" si="164"/>
        <v>music</v>
      </c>
      <c r="R1740" s="10" t="str">
        <f t="shared" si="165"/>
        <v>faith</v>
      </c>
      <c r="S1740" s="14">
        <f t="shared" si="166"/>
        <v>41884.874328703707</v>
      </c>
      <c r="T1740" s="15">
        <f t="shared" si="167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s="10" t="str">
        <f t="shared" si="164"/>
        <v>music</v>
      </c>
      <c r="R1741" s="10" t="str">
        <f t="shared" si="165"/>
        <v>faith</v>
      </c>
      <c r="S1741" s="14">
        <f t="shared" si="166"/>
        <v>42435.874212962968</v>
      </c>
      <c r="T1741" s="15">
        <f t="shared" si="167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s="10" t="str">
        <f t="shared" si="164"/>
        <v>music</v>
      </c>
      <c r="R1742" s="10" t="str">
        <f t="shared" si="165"/>
        <v>faith</v>
      </c>
      <c r="S1742" s="14">
        <f t="shared" si="166"/>
        <v>42171.817384259266</v>
      </c>
      <c r="T1742" s="15">
        <f t="shared" si="167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s="10" t="str">
        <f t="shared" si="164"/>
        <v>photography</v>
      </c>
      <c r="R1743" s="10" t="str">
        <f t="shared" si="165"/>
        <v>photobooks</v>
      </c>
      <c r="S1743" s="14">
        <f t="shared" si="166"/>
        <v>42120.628136574072</v>
      </c>
      <c r="T1743" s="15">
        <f t="shared" si="167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s="10" t="str">
        <f t="shared" si="164"/>
        <v>photography</v>
      </c>
      <c r="R1744" s="10" t="str">
        <f t="shared" si="165"/>
        <v>photobooks</v>
      </c>
      <c r="S1744" s="14">
        <f t="shared" si="166"/>
        <v>42710.876967592587</v>
      </c>
      <c r="T1744" s="15">
        <f t="shared" si="167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s="10" t="str">
        <f t="shared" si="164"/>
        <v>photography</v>
      </c>
      <c r="R1745" s="10" t="str">
        <f t="shared" si="165"/>
        <v>photobooks</v>
      </c>
      <c r="S1745" s="14">
        <f t="shared" si="166"/>
        <v>42586.925636574073</v>
      </c>
      <c r="T1745" s="15">
        <f t="shared" si="167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s="10" t="str">
        <f t="shared" si="164"/>
        <v>photography</v>
      </c>
      <c r="R1746" s="10" t="str">
        <f t="shared" si="165"/>
        <v>photobooks</v>
      </c>
      <c r="S1746" s="14">
        <f t="shared" si="166"/>
        <v>42026.605057870373</v>
      </c>
      <c r="T1746" s="15">
        <f t="shared" si="167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s="10" t="str">
        <f t="shared" si="164"/>
        <v>photography</v>
      </c>
      <c r="R1747" s="10" t="str">
        <f t="shared" si="165"/>
        <v>photobooks</v>
      </c>
      <c r="S1747" s="14">
        <f t="shared" si="166"/>
        <v>42690.259699074071</v>
      </c>
      <c r="T1747" s="15">
        <f t="shared" si="167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s="10" t="str">
        <f t="shared" si="164"/>
        <v>photography</v>
      </c>
      <c r="R1748" s="10" t="str">
        <f t="shared" si="165"/>
        <v>photobooks</v>
      </c>
      <c r="S1748" s="14">
        <f t="shared" si="166"/>
        <v>42668.176701388889</v>
      </c>
      <c r="T1748" s="15">
        <f t="shared" si="167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s="10" t="str">
        <f t="shared" si="164"/>
        <v>photography</v>
      </c>
      <c r="R1749" s="10" t="str">
        <f t="shared" si="165"/>
        <v>photobooks</v>
      </c>
      <c r="S1749" s="14">
        <f t="shared" si="166"/>
        <v>42292.435532407413</v>
      </c>
      <c r="T1749" s="15">
        <f t="shared" si="167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s="10" t="str">
        <f t="shared" si="164"/>
        <v>photography</v>
      </c>
      <c r="R1750" s="10" t="str">
        <f t="shared" si="165"/>
        <v>photobooks</v>
      </c>
      <c r="S1750" s="14">
        <f t="shared" si="166"/>
        <v>42219.950729166667</v>
      </c>
      <c r="T1750" s="15">
        <f t="shared" si="167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s="10" t="str">
        <f t="shared" si="164"/>
        <v>photography</v>
      </c>
      <c r="R1751" s="10" t="str">
        <f t="shared" si="165"/>
        <v>photobooks</v>
      </c>
      <c r="S1751" s="14">
        <f t="shared" si="166"/>
        <v>42758.975937499999</v>
      </c>
      <c r="T1751" s="15">
        <f t="shared" si="167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s="10" t="str">
        <f t="shared" si="164"/>
        <v>photography</v>
      </c>
      <c r="R1752" s="10" t="str">
        <f t="shared" si="165"/>
        <v>photobooks</v>
      </c>
      <c r="S1752" s="14">
        <f t="shared" si="166"/>
        <v>42454.836851851855</v>
      </c>
      <c r="T1752" s="15">
        <f t="shared" si="167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s="10" t="str">
        <f t="shared" si="164"/>
        <v>photography</v>
      </c>
      <c r="R1753" s="10" t="str">
        <f t="shared" si="165"/>
        <v>photobooks</v>
      </c>
      <c r="S1753" s="14">
        <f t="shared" si="166"/>
        <v>42052.7815162037</v>
      </c>
      <c r="T1753" s="15">
        <f t="shared" si="167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s="10" t="str">
        <f t="shared" si="164"/>
        <v>photography</v>
      </c>
      <c r="R1754" s="10" t="str">
        <f t="shared" si="165"/>
        <v>photobooks</v>
      </c>
      <c r="S1754" s="14">
        <f t="shared" si="166"/>
        <v>42627.253263888888</v>
      </c>
      <c r="T1754" s="15">
        <f t="shared" si="167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s="10" t="str">
        <f t="shared" si="164"/>
        <v>photography</v>
      </c>
      <c r="R1755" s="10" t="str">
        <f t="shared" si="165"/>
        <v>photobooks</v>
      </c>
      <c r="S1755" s="14">
        <f t="shared" si="166"/>
        <v>42420.74962962963</v>
      </c>
      <c r="T1755" s="15">
        <f t="shared" si="167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s="10" t="str">
        <f t="shared" si="164"/>
        <v>photography</v>
      </c>
      <c r="R1756" s="10" t="str">
        <f t="shared" si="165"/>
        <v>photobooks</v>
      </c>
      <c r="S1756" s="14">
        <f t="shared" si="166"/>
        <v>42067.876770833333</v>
      </c>
      <c r="T1756" s="15">
        <f t="shared" si="167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s="10" t="str">
        <f t="shared" si="164"/>
        <v>photography</v>
      </c>
      <c r="R1757" s="10" t="str">
        <f t="shared" si="165"/>
        <v>photobooks</v>
      </c>
      <c r="S1757" s="14">
        <f t="shared" si="166"/>
        <v>42252.788900462961</v>
      </c>
      <c r="T1757" s="15">
        <f t="shared" si="167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s="10" t="str">
        <f t="shared" si="164"/>
        <v>photography</v>
      </c>
      <c r="R1758" s="10" t="str">
        <f t="shared" si="165"/>
        <v>photobooks</v>
      </c>
      <c r="S1758" s="14">
        <f t="shared" si="166"/>
        <v>42571.167465277773</v>
      </c>
      <c r="T1758" s="15">
        <f t="shared" si="167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s="10" t="str">
        <f t="shared" si="164"/>
        <v>photography</v>
      </c>
      <c r="R1759" s="10" t="str">
        <f t="shared" si="165"/>
        <v>photobooks</v>
      </c>
      <c r="S1759" s="14">
        <f t="shared" si="166"/>
        <v>42733.827349537038</v>
      </c>
      <c r="T1759" s="15">
        <f t="shared" si="167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s="10" t="str">
        <f t="shared" si="164"/>
        <v>photography</v>
      </c>
      <c r="R1760" s="10" t="str">
        <f t="shared" si="165"/>
        <v>photobooks</v>
      </c>
      <c r="S1760" s="14">
        <f t="shared" si="166"/>
        <v>42505.955925925926</v>
      </c>
      <c r="T1760" s="15">
        <f t="shared" si="167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s="10" t="str">
        <f t="shared" si="164"/>
        <v>photography</v>
      </c>
      <c r="R1761" s="10" t="str">
        <f t="shared" si="165"/>
        <v>photobooks</v>
      </c>
      <c r="S1761" s="14">
        <f t="shared" si="166"/>
        <v>42068.829039351855</v>
      </c>
      <c r="T1761" s="15">
        <f t="shared" si="167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s="10" t="str">
        <f t="shared" si="164"/>
        <v>photography</v>
      </c>
      <c r="R1762" s="10" t="str">
        <f t="shared" si="165"/>
        <v>photobooks</v>
      </c>
      <c r="S1762" s="14">
        <f t="shared" si="166"/>
        <v>42405.67260416667</v>
      </c>
      <c r="T1762" s="15">
        <f t="shared" si="167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s="10" t="str">
        <f t="shared" si="164"/>
        <v>photography</v>
      </c>
      <c r="R1763" s="10" t="str">
        <f t="shared" si="165"/>
        <v>photobooks</v>
      </c>
      <c r="S1763" s="14">
        <f t="shared" si="166"/>
        <v>42209.567824074074</v>
      </c>
      <c r="T1763" s="15">
        <f t="shared" si="167"/>
        <v>42259.567824074074</v>
      </c>
    </row>
    <row r="1764" spans="1:20" ht="20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s="10" t="str">
        <f t="shared" si="164"/>
        <v>photography</v>
      </c>
      <c r="R1764" s="10" t="str">
        <f t="shared" si="165"/>
        <v>photobooks</v>
      </c>
      <c r="S1764" s="14">
        <f t="shared" si="166"/>
        <v>42410.982002314813</v>
      </c>
      <c r="T1764" s="15">
        <f t="shared" si="167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s="10" t="str">
        <f t="shared" si="164"/>
        <v>photography</v>
      </c>
      <c r="R1765" s="10" t="str">
        <f t="shared" si="165"/>
        <v>photobooks</v>
      </c>
      <c r="S1765" s="14">
        <f t="shared" si="166"/>
        <v>42636.868518518517</v>
      </c>
      <c r="T1765" s="15">
        <f t="shared" si="167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s="10" t="str">
        <f t="shared" si="164"/>
        <v>photography</v>
      </c>
      <c r="R1766" s="10" t="str">
        <f t="shared" si="165"/>
        <v>photobooks</v>
      </c>
      <c r="S1766" s="14">
        <f t="shared" si="166"/>
        <v>41825.485868055555</v>
      </c>
      <c r="T1766" s="15">
        <f t="shared" si="167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s="10" t="str">
        <f t="shared" si="164"/>
        <v>photography</v>
      </c>
      <c r="R1767" s="10" t="str">
        <f t="shared" si="165"/>
        <v>photobooks</v>
      </c>
      <c r="S1767" s="14">
        <f t="shared" si="166"/>
        <v>41834.980462962965</v>
      </c>
      <c r="T1767" s="15">
        <f t="shared" si="167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s="10" t="str">
        <f t="shared" si="164"/>
        <v>photography</v>
      </c>
      <c r="R1768" s="10" t="str">
        <f t="shared" si="165"/>
        <v>photobooks</v>
      </c>
      <c r="S1768" s="14">
        <f t="shared" si="166"/>
        <v>41855.859814814816</v>
      </c>
      <c r="T1768" s="15">
        <f t="shared" si="167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s="10" t="str">
        <f t="shared" si="164"/>
        <v>photography</v>
      </c>
      <c r="R1769" s="10" t="str">
        <f t="shared" si="165"/>
        <v>photobooks</v>
      </c>
      <c r="S1769" s="14">
        <f t="shared" si="166"/>
        <v>41824.658379629633</v>
      </c>
      <c r="T1769" s="15">
        <f t="shared" si="167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s="10" t="str">
        <f t="shared" si="164"/>
        <v>photography</v>
      </c>
      <c r="R1770" s="10" t="str">
        <f t="shared" si="165"/>
        <v>photobooks</v>
      </c>
      <c r="S1770" s="14">
        <f t="shared" si="166"/>
        <v>41849.560694444444</v>
      </c>
      <c r="T1770" s="15">
        <f t="shared" si="167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s="10" t="str">
        <f t="shared" si="164"/>
        <v>photography</v>
      </c>
      <c r="R1771" s="10" t="str">
        <f t="shared" si="165"/>
        <v>photobooks</v>
      </c>
      <c r="S1771" s="14">
        <f t="shared" si="166"/>
        <v>41987.818969907406</v>
      </c>
      <c r="T1771" s="15">
        <f t="shared" si="167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s="10" t="str">
        <f t="shared" si="164"/>
        <v>photography</v>
      </c>
      <c r="R1772" s="10" t="str">
        <f t="shared" si="165"/>
        <v>photobooks</v>
      </c>
      <c r="S1772" s="14">
        <f t="shared" si="166"/>
        <v>41891.780023148152</v>
      </c>
      <c r="T1772" s="15">
        <f t="shared" si="167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s="10" t="str">
        <f t="shared" si="164"/>
        <v>photography</v>
      </c>
      <c r="R1773" s="10" t="str">
        <f t="shared" si="165"/>
        <v>photobooks</v>
      </c>
      <c r="S1773" s="14">
        <f t="shared" si="166"/>
        <v>41905.979629629634</v>
      </c>
      <c r="T1773" s="15">
        <f t="shared" si="167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s="10" t="str">
        <f t="shared" si="164"/>
        <v>photography</v>
      </c>
      <c r="R1774" s="10" t="str">
        <f t="shared" si="165"/>
        <v>photobooks</v>
      </c>
      <c r="S1774" s="14">
        <f t="shared" si="166"/>
        <v>41766.718009259261</v>
      </c>
      <c r="T1774" s="15">
        <f t="shared" si="167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s="10" t="str">
        <f t="shared" si="164"/>
        <v>photography</v>
      </c>
      <c r="R1775" s="10" t="str">
        <f t="shared" si="165"/>
        <v>photobooks</v>
      </c>
      <c r="S1775" s="14">
        <f t="shared" si="166"/>
        <v>41978.760393518518</v>
      </c>
      <c r="T1775" s="15">
        <f t="shared" si="167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s="10" t="str">
        <f t="shared" si="164"/>
        <v>photography</v>
      </c>
      <c r="R1776" s="10" t="str">
        <f t="shared" si="165"/>
        <v>photobooks</v>
      </c>
      <c r="S1776" s="14">
        <f t="shared" si="166"/>
        <v>41930.218657407408</v>
      </c>
      <c r="T1776" s="15">
        <f t="shared" si="167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s="10" t="str">
        <f t="shared" si="164"/>
        <v>photography</v>
      </c>
      <c r="R1777" s="10" t="str">
        <f t="shared" si="165"/>
        <v>photobooks</v>
      </c>
      <c r="S1777" s="14">
        <f t="shared" si="166"/>
        <v>41891.976388888892</v>
      </c>
      <c r="T1777" s="15">
        <f t="shared" si="167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s="10" t="str">
        <f t="shared" si="164"/>
        <v>photography</v>
      </c>
      <c r="R1778" s="10" t="str">
        <f t="shared" si="165"/>
        <v>photobooks</v>
      </c>
      <c r="S1778" s="14">
        <f t="shared" si="166"/>
        <v>41905.95684027778</v>
      </c>
      <c r="T1778" s="15">
        <f t="shared" si="167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s="10" t="str">
        <f t="shared" si="164"/>
        <v>photography</v>
      </c>
      <c r="R1779" s="10" t="str">
        <f t="shared" si="165"/>
        <v>photobooks</v>
      </c>
      <c r="S1779" s="14">
        <f t="shared" si="166"/>
        <v>42025.357094907406</v>
      </c>
      <c r="T1779" s="15">
        <f t="shared" si="167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s="10" t="str">
        <f t="shared" si="164"/>
        <v>photography</v>
      </c>
      <c r="R1780" s="10" t="str">
        <f t="shared" si="165"/>
        <v>photobooks</v>
      </c>
      <c r="S1780" s="14">
        <f t="shared" si="166"/>
        <v>42045.86336805555</v>
      </c>
      <c r="T1780" s="15">
        <f t="shared" si="167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s="10" t="str">
        <f t="shared" si="164"/>
        <v>photography</v>
      </c>
      <c r="R1781" s="10" t="str">
        <f t="shared" si="165"/>
        <v>photobooks</v>
      </c>
      <c r="S1781" s="14">
        <f t="shared" si="166"/>
        <v>42585.691898148143</v>
      </c>
      <c r="T1781" s="15">
        <f t="shared" si="167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s="10" t="str">
        <f t="shared" si="164"/>
        <v>photography</v>
      </c>
      <c r="R1782" s="10" t="str">
        <f t="shared" si="165"/>
        <v>photobooks</v>
      </c>
      <c r="S1782" s="14">
        <f t="shared" si="166"/>
        <v>42493.600810185191</v>
      </c>
      <c r="T1782" s="15">
        <f t="shared" si="167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s="10" t="str">
        <f t="shared" si="164"/>
        <v>photography</v>
      </c>
      <c r="R1783" s="10" t="str">
        <f t="shared" si="165"/>
        <v>photobooks</v>
      </c>
      <c r="S1783" s="14">
        <f t="shared" si="166"/>
        <v>42597.617418981477</v>
      </c>
      <c r="T1783" s="15">
        <f t="shared" si="167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s="10" t="str">
        <f t="shared" si="164"/>
        <v>photography</v>
      </c>
      <c r="R1784" s="10" t="str">
        <f t="shared" si="165"/>
        <v>photobooks</v>
      </c>
      <c r="S1784" s="14">
        <f t="shared" si="166"/>
        <v>42388.575104166666</v>
      </c>
      <c r="T1784" s="15">
        <f t="shared" si="167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s="10" t="str">
        <f t="shared" si="164"/>
        <v>photography</v>
      </c>
      <c r="R1785" s="10" t="str">
        <f t="shared" si="165"/>
        <v>photobooks</v>
      </c>
      <c r="S1785" s="14">
        <f t="shared" si="166"/>
        <v>42115.949976851851</v>
      </c>
      <c r="T1785" s="15">
        <f t="shared" si="167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s="10" t="str">
        <f t="shared" si="164"/>
        <v>photography</v>
      </c>
      <c r="R1786" s="10" t="str">
        <f t="shared" si="165"/>
        <v>photobooks</v>
      </c>
      <c r="S1786" s="14">
        <f t="shared" si="166"/>
        <v>42003.655555555553</v>
      </c>
      <c r="T1786" s="15">
        <f t="shared" si="167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s="10" t="str">
        <f t="shared" si="164"/>
        <v>photography</v>
      </c>
      <c r="R1787" s="10" t="str">
        <f t="shared" si="165"/>
        <v>photobooks</v>
      </c>
      <c r="S1787" s="14">
        <f t="shared" si="166"/>
        <v>41897.134895833333</v>
      </c>
      <c r="T1787" s="15">
        <f t="shared" si="167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s="10" t="str">
        <f t="shared" si="164"/>
        <v>photography</v>
      </c>
      <c r="R1788" s="10" t="str">
        <f t="shared" si="165"/>
        <v>photobooks</v>
      </c>
      <c r="S1788" s="14">
        <f t="shared" si="166"/>
        <v>41958.550659722227</v>
      </c>
      <c r="T1788" s="15">
        <f t="shared" si="167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s="10" t="str">
        <f t="shared" si="164"/>
        <v>photography</v>
      </c>
      <c r="R1789" s="10" t="str">
        <f t="shared" si="165"/>
        <v>photobooks</v>
      </c>
      <c r="S1789" s="14">
        <f t="shared" si="166"/>
        <v>42068.65552083333</v>
      </c>
      <c r="T1789" s="15">
        <f t="shared" si="167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s="10" t="str">
        <f t="shared" si="164"/>
        <v>photography</v>
      </c>
      <c r="R1790" s="10" t="str">
        <f t="shared" si="165"/>
        <v>photobooks</v>
      </c>
      <c r="S1790" s="14">
        <f t="shared" si="166"/>
        <v>41913.94840277778</v>
      </c>
      <c r="T1790" s="15">
        <f t="shared" si="167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s="10" t="str">
        <f t="shared" si="164"/>
        <v>photography</v>
      </c>
      <c r="R1791" s="10" t="str">
        <f t="shared" si="165"/>
        <v>photobooks</v>
      </c>
      <c r="S1791" s="14">
        <f t="shared" si="166"/>
        <v>41956.250034722223</v>
      </c>
      <c r="T1791" s="15">
        <f t="shared" si="167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s="10" t="str">
        <f t="shared" si="164"/>
        <v>photography</v>
      </c>
      <c r="R1792" s="10" t="str">
        <f t="shared" si="165"/>
        <v>photobooks</v>
      </c>
      <c r="S1792" s="14">
        <f t="shared" si="166"/>
        <v>42010.674513888895</v>
      </c>
      <c r="T1792" s="15">
        <f t="shared" si="167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s="10" t="str">
        <f t="shared" si="164"/>
        <v>photography</v>
      </c>
      <c r="R1793" s="10" t="str">
        <f t="shared" si="165"/>
        <v>photobooks</v>
      </c>
      <c r="S1793" s="14">
        <f t="shared" si="166"/>
        <v>41973.740335648152</v>
      </c>
      <c r="T1793" s="15">
        <f t="shared" si="167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s="10" t="str">
        <f t="shared" si="164"/>
        <v>photography</v>
      </c>
      <c r="R1794" s="10" t="str">
        <f t="shared" si="165"/>
        <v>photobooks</v>
      </c>
      <c r="S1794" s="14">
        <f t="shared" si="166"/>
        <v>42189.031041666662</v>
      </c>
      <c r="T1794" s="15">
        <f t="shared" si="167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9">
        <f t="shared" ref="P1795:P1858" si="169">E1795/L1795</f>
        <v>20</v>
      </c>
      <c r="Q1795" s="10" t="str">
        <f t="shared" ref="Q1795:Q1858" si="170">LEFT(N1795,SEARCH("/",N1795,1)-1)</f>
        <v>photography</v>
      </c>
      <c r="R1795" s="10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5">
        <f t="shared" si="167"/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s="10" t="str">
        <f t="shared" si="170"/>
        <v>photography</v>
      </c>
      <c r="R1796" s="10" t="str">
        <f t="shared" si="171"/>
        <v>photobooks</v>
      </c>
      <c r="S1796" s="14">
        <f t="shared" si="172"/>
        <v>42011.551180555558</v>
      </c>
      <c r="T1796" s="15">
        <f t="shared" ref="T1796:T1859" si="173">(((I1796/60)/60)/24)+DATE(1970,1,1)</f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s="10" t="str">
        <f t="shared" si="170"/>
        <v>photography</v>
      </c>
      <c r="R1797" s="10" t="str">
        <f t="shared" si="171"/>
        <v>photobooks</v>
      </c>
      <c r="S1797" s="14">
        <f t="shared" si="172"/>
        <v>42628.288668981477</v>
      </c>
      <c r="T1797" s="15">
        <f t="shared" si="173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s="10" t="str">
        <f t="shared" si="170"/>
        <v>photography</v>
      </c>
      <c r="R1798" s="10" t="str">
        <f t="shared" si="171"/>
        <v>photobooks</v>
      </c>
      <c r="S1798" s="14">
        <f t="shared" si="172"/>
        <v>42515.439421296294</v>
      </c>
      <c r="T1798" s="15">
        <f t="shared" si="173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s="10" t="str">
        <f t="shared" si="170"/>
        <v>photography</v>
      </c>
      <c r="R1799" s="10" t="str">
        <f t="shared" si="171"/>
        <v>photobooks</v>
      </c>
      <c r="S1799" s="14">
        <f t="shared" si="172"/>
        <v>42689.56931712963</v>
      </c>
      <c r="T1799" s="15">
        <f t="shared" si="173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s="10" t="str">
        <f t="shared" si="170"/>
        <v>photography</v>
      </c>
      <c r="R1800" s="10" t="str">
        <f t="shared" si="171"/>
        <v>photobooks</v>
      </c>
      <c r="S1800" s="14">
        <f t="shared" si="172"/>
        <v>42344.32677083333</v>
      </c>
      <c r="T1800" s="15">
        <f t="shared" si="173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s="10" t="str">
        <f t="shared" si="170"/>
        <v>photography</v>
      </c>
      <c r="R1801" s="10" t="str">
        <f t="shared" si="171"/>
        <v>photobooks</v>
      </c>
      <c r="S1801" s="14">
        <f t="shared" si="172"/>
        <v>41934.842685185184</v>
      </c>
      <c r="T1801" s="15">
        <f t="shared" si="173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s="10" t="str">
        <f t="shared" si="170"/>
        <v>photography</v>
      </c>
      <c r="R1802" s="10" t="str">
        <f t="shared" si="171"/>
        <v>photobooks</v>
      </c>
      <c r="S1802" s="14">
        <f t="shared" si="172"/>
        <v>42623.606134259258</v>
      </c>
      <c r="T1802" s="15">
        <f t="shared" si="173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s="10" t="str">
        <f t="shared" si="170"/>
        <v>photography</v>
      </c>
      <c r="R1803" s="10" t="str">
        <f t="shared" si="171"/>
        <v>photobooks</v>
      </c>
      <c r="S1803" s="14">
        <f t="shared" si="172"/>
        <v>42321.660509259258</v>
      </c>
      <c r="T1803" s="15">
        <f t="shared" si="173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s="10" t="str">
        <f t="shared" si="170"/>
        <v>photography</v>
      </c>
      <c r="R1804" s="10" t="str">
        <f t="shared" si="171"/>
        <v>photobooks</v>
      </c>
      <c r="S1804" s="14">
        <f t="shared" si="172"/>
        <v>42159.47256944445</v>
      </c>
      <c r="T1804" s="15">
        <f t="shared" si="173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s="10" t="str">
        <f t="shared" si="170"/>
        <v>photography</v>
      </c>
      <c r="R1805" s="10" t="str">
        <f t="shared" si="171"/>
        <v>photobooks</v>
      </c>
      <c r="S1805" s="14">
        <f t="shared" si="172"/>
        <v>42018.071550925932</v>
      </c>
      <c r="T1805" s="15">
        <f t="shared" si="173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s="10" t="str">
        <f t="shared" si="170"/>
        <v>photography</v>
      </c>
      <c r="R1806" s="10" t="str">
        <f t="shared" si="171"/>
        <v>photobooks</v>
      </c>
      <c r="S1806" s="14">
        <f t="shared" si="172"/>
        <v>42282.678287037037</v>
      </c>
      <c r="T1806" s="15">
        <f t="shared" si="173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s="10" t="str">
        <f t="shared" si="170"/>
        <v>photography</v>
      </c>
      <c r="R1807" s="10" t="str">
        <f t="shared" si="171"/>
        <v>photobooks</v>
      </c>
      <c r="S1807" s="14">
        <f t="shared" si="172"/>
        <v>42247.803912037038</v>
      </c>
      <c r="T1807" s="15">
        <f t="shared" si="173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s="10" t="str">
        <f t="shared" si="170"/>
        <v>photography</v>
      </c>
      <c r="R1808" s="10" t="str">
        <f t="shared" si="171"/>
        <v>photobooks</v>
      </c>
      <c r="S1808" s="14">
        <f t="shared" si="172"/>
        <v>41877.638298611113</v>
      </c>
      <c r="T1808" s="15">
        <f t="shared" si="173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s="10" t="str">
        <f t="shared" si="170"/>
        <v>photography</v>
      </c>
      <c r="R1809" s="10" t="str">
        <f t="shared" si="171"/>
        <v>photobooks</v>
      </c>
      <c r="S1809" s="14">
        <f t="shared" si="172"/>
        <v>41880.068437499998</v>
      </c>
      <c r="T1809" s="15">
        <f t="shared" si="173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s="10" t="str">
        <f t="shared" si="170"/>
        <v>photography</v>
      </c>
      <c r="R1810" s="10" t="str">
        <f t="shared" si="171"/>
        <v>photobooks</v>
      </c>
      <c r="S1810" s="14">
        <f t="shared" si="172"/>
        <v>42742.680902777778</v>
      </c>
      <c r="T1810" s="15">
        <f t="shared" si="173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s="10" t="str">
        <f t="shared" si="170"/>
        <v>photography</v>
      </c>
      <c r="R1811" s="10" t="str">
        <f t="shared" si="171"/>
        <v>photobooks</v>
      </c>
      <c r="S1811" s="14">
        <f t="shared" si="172"/>
        <v>42029.907858796301</v>
      </c>
      <c r="T1811" s="15">
        <f t="shared" si="173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s="10" t="str">
        <f t="shared" si="170"/>
        <v>photography</v>
      </c>
      <c r="R1812" s="10" t="str">
        <f t="shared" si="171"/>
        <v>photobooks</v>
      </c>
      <c r="S1812" s="14">
        <f t="shared" si="172"/>
        <v>41860.91002314815</v>
      </c>
      <c r="T1812" s="15">
        <f t="shared" si="173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s="10" t="str">
        <f t="shared" si="170"/>
        <v>photography</v>
      </c>
      <c r="R1813" s="10" t="str">
        <f t="shared" si="171"/>
        <v>photobooks</v>
      </c>
      <c r="S1813" s="14">
        <f t="shared" si="172"/>
        <v>41876.433680555558</v>
      </c>
      <c r="T1813" s="15">
        <f t="shared" si="173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s="10" t="str">
        <f t="shared" si="170"/>
        <v>photography</v>
      </c>
      <c r="R1814" s="10" t="str">
        <f t="shared" si="171"/>
        <v>photobooks</v>
      </c>
      <c r="S1814" s="14">
        <f t="shared" si="172"/>
        <v>42524.318703703699</v>
      </c>
      <c r="T1814" s="15">
        <f t="shared" si="173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s="10" t="str">
        <f t="shared" si="170"/>
        <v>photography</v>
      </c>
      <c r="R1815" s="10" t="str">
        <f t="shared" si="171"/>
        <v>photobooks</v>
      </c>
      <c r="S1815" s="14">
        <f t="shared" si="172"/>
        <v>41829.889027777775</v>
      </c>
      <c r="T1815" s="15">
        <f t="shared" si="173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s="10" t="str">
        <f t="shared" si="170"/>
        <v>photography</v>
      </c>
      <c r="R1816" s="10" t="str">
        <f t="shared" si="171"/>
        <v>photobooks</v>
      </c>
      <c r="S1816" s="14">
        <f t="shared" si="172"/>
        <v>42033.314074074078</v>
      </c>
      <c r="T1816" s="15">
        <f t="shared" si="173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s="10" t="str">
        <f t="shared" si="170"/>
        <v>photography</v>
      </c>
      <c r="R1817" s="10" t="str">
        <f t="shared" si="171"/>
        <v>photobooks</v>
      </c>
      <c r="S1817" s="14">
        <f t="shared" si="172"/>
        <v>42172.906678240746</v>
      </c>
      <c r="T1817" s="15">
        <f t="shared" si="173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s="10" t="str">
        <f t="shared" si="170"/>
        <v>photography</v>
      </c>
      <c r="R1818" s="10" t="str">
        <f t="shared" si="171"/>
        <v>photobooks</v>
      </c>
      <c r="S1818" s="14">
        <f t="shared" si="172"/>
        <v>42548.876192129625</v>
      </c>
      <c r="T1818" s="15">
        <f t="shared" si="173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s="10" t="str">
        <f t="shared" si="170"/>
        <v>photography</v>
      </c>
      <c r="R1819" s="10" t="str">
        <f t="shared" si="171"/>
        <v>photobooks</v>
      </c>
      <c r="S1819" s="14">
        <f t="shared" si="172"/>
        <v>42705.662118055552</v>
      </c>
      <c r="T1819" s="15">
        <f t="shared" si="173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s="10" t="str">
        <f t="shared" si="170"/>
        <v>photography</v>
      </c>
      <c r="R1820" s="10" t="str">
        <f t="shared" si="171"/>
        <v>photobooks</v>
      </c>
      <c r="S1820" s="14">
        <f t="shared" si="172"/>
        <v>42067.234375</v>
      </c>
      <c r="T1820" s="15">
        <f t="shared" si="173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s="10" t="str">
        <f t="shared" si="170"/>
        <v>photography</v>
      </c>
      <c r="R1821" s="10" t="str">
        <f t="shared" si="171"/>
        <v>photobooks</v>
      </c>
      <c r="S1821" s="14">
        <f t="shared" si="172"/>
        <v>41820.752268518518</v>
      </c>
      <c r="T1821" s="15">
        <f t="shared" si="173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s="10" t="str">
        <f t="shared" si="170"/>
        <v>photography</v>
      </c>
      <c r="R1822" s="10" t="str">
        <f t="shared" si="171"/>
        <v>photobooks</v>
      </c>
      <c r="S1822" s="14">
        <f t="shared" si="172"/>
        <v>42065.084375000006</v>
      </c>
      <c r="T1822" s="15">
        <f t="shared" si="173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s="10" t="str">
        <f t="shared" si="170"/>
        <v>music</v>
      </c>
      <c r="R1823" s="10" t="str">
        <f t="shared" si="171"/>
        <v>rock</v>
      </c>
      <c r="S1823" s="14">
        <f t="shared" si="172"/>
        <v>40926.319062499999</v>
      </c>
      <c r="T1823" s="15">
        <f t="shared" si="173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s="10" t="str">
        <f t="shared" si="170"/>
        <v>music</v>
      </c>
      <c r="R1824" s="10" t="str">
        <f t="shared" si="171"/>
        <v>rock</v>
      </c>
      <c r="S1824" s="14">
        <f t="shared" si="172"/>
        <v>41634.797013888885</v>
      </c>
      <c r="T1824" s="15">
        <f t="shared" si="173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s="10" t="str">
        <f t="shared" si="170"/>
        <v>music</v>
      </c>
      <c r="R1825" s="10" t="str">
        <f t="shared" si="171"/>
        <v>rock</v>
      </c>
      <c r="S1825" s="14">
        <f t="shared" si="172"/>
        <v>41176.684907407405</v>
      </c>
      <c r="T1825" s="15">
        <f t="shared" si="173"/>
        <v>41206.684907407405</v>
      </c>
    </row>
    <row r="1826" spans="1:20" ht="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s="10" t="str">
        <f t="shared" si="170"/>
        <v>music</v>
      </c>
      <c r="R1826" s="10" t="str">
        <f t="shared" si="171"/>
        <v>rock</v>
      </c>
      <c r="S1826" s="14">
        <f t="shared" si="172"/>
        <v>41626.916284722225</v>
      </c>
      <c r="T1826" s="15">
        <f t="shared" si="173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s="10" t="str">
        <f t="shared" si="170"/>
        <v>music</v>
      </c>
      <c r="R1827" s="10" t="str">
        <f t="shared" si="171"/>
        <v>rock</v>
      </c>
      <c r="S1827" s="14">
        <f t="shared" si="172"/>
        <v>41443.83452546296</v>
      </c>
      <c r="T1827" s="15">
        <f t="shared" si="173"/>
        <v>41466.83452546296</v>
      </c>
    </row>
    <row r="1828" spans="1:20" ht="20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s="10" t="str">
        <f t="shared" si="170"/>
        <v>music</v>
      </c>
      <c r="R1828" s="10" t="str">
        <f t="shared" si="171"/>
        <v>rock</v>
      </c>
      <c r="S1828" s="14">
        <f t="shared" si="172"/>
        <v>41657.923807870371</v>
      </c>
      <c r="T1828" s="15">
        <f t="shared" si="173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s="10" t="str">
        <f t="shared" si="170"/>
        <v>music</v>
      </c>
      <c r="R1829" s="10" t="str">
        <f t="shared" si="171"/>
        <v>rock</v>
      </c>
      <c r="S1829" s="14">
        <f t="shared" si="172"/>
        <v>40555.325937499998</v>
      </c>
      <c r="T1829" s="15">
        <f t="shared" si="173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s="10" t="str">
        <f t="shared" si="170"/>
        <v>music</v>
      </c>
      <c r="R1830" s="10" t="str">
        <f t="shared" si="171"/>
        <v>rock</v>
      </c>
      <c r="S1830" s="14">
        <f t="shared" si="172"/>
        <v>41736.899652777778</v>
      </c>
      <c r="T1830" s="15">
        <f t="shared" si="173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s="10" t="str">
        <f t="shared" si="170"/>
        <v>music</v>
      </c>
      <c r="R1831" s="10" t="str">
        <f t="shared" si="171"/>
        <v>rock</v>
      </c>
      <c r="S1831" s="14">
        <f t="shared" si="172"/>
        <v>40516.087627314817</v>
      </c>
      <c r="T1831" s="15">
        <f t="shared" si="173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s="10" t="str">
        <f t="shared" si="170"/>
        <v>music</v>
      </c>
      <c r="R1832" s="10" t="str">
        <f t="shared" si="171"/>
        <v>rock</v>
      </c>
      <c r="S1832" s="14">
        <f t="shared" si="172"/>
        <v>41664.684108796297</v>
      </c>
      <c r="T1832" s="15">
        <f t="shared" si="173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s="10" t="str">
        <f t="shared" si="170"/>
        <v>music</v>
      </c>
      <c r="R1833" s="10" t="str">
        <f t="shared" si="171"/>
        <v>rock</v>
      </c>
      <c r="S1833" s="14">
        <f t="shared" si="172"/>
        <v>41026.996099537035</v>
      </c>
      <c r="T1833" s="15">
        <f t="shared" si="173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s="10" t="str">
        <f t="shared" si="170"/>
        <v>music</v>
      </c>
      <c r="R1834" s="10" t="str">
        <f t="shared" si="171"/>
        <v>rock</v>
      </c>
      <c r="S1834" s="14">
        <f t="shared" si="172"/>
        <v>40576.539664351854</v>
      </c>
      <c r="T1834" s="15">
        <f t="shared" si="173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s="10" t="str">
        <f t="shared" si="170"/>
        <v>music</v>
      </c>
      <c r="R1835" s="10" t="str">
        <f t="shared" si="171"/>
        <v>rock</v>
      </c>
      <c r="S1835" s="14">
        <f t="shared" si="172"/>
        <v>41303.044016203705</v>
      </c>
      <c r="T1835" s="15">
        <f t="shared" si="173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s="10" t="str">
        <f t="shared" si="170"/>
        <v>music</v>
      </c>
      <c r="R1836" s="10" t="str">
        <f t="shared" si="171"/>
        <v>rock</v>
      </c>
      <c r="S1836" s="14">
        <f t="shared" si="172"/>
        <v>41988.964062500003</v>
      </c>
      <c r="T1836" s="15">
        <f t="shared" si="173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s="10" t="str">
        <f t="shared" si="170"/>
        <v>music</v>
      </c>
      <c r="R1837" s="10" t="str">
        <f t="shared" si="171"/>
        <v>rock</v>
      </c>
      <c r="S1837" s="14">
        <f t="shared" si="172"/>
        <v>42430.702210648145</v>
      </c>
      <c r="T1837" s="15">
        <f t="shared" si="173"/>
        <v>42460.660543981481</v>
      </c>
    </row>
    <row r="1838" spans="1:20" ht="20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s="10" t="str">
        <f t="shared" si="170"/>
        <v>music</v>
      </c>
      <c r="R1838" s="10" t="str">
        <f t="shared" si="171"/>
        <v>rock</v>
      </c>
      <c r="S1838" s="14">
        <f t="shared" si="172"/>
        <v>41305.809363425928</v>
      </c>
      <c r="T1838" s="15">
        <f t="shared" si="173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s="10" t="str">
        <f t="shared" si="170"/>
        <v>music</v>
      </c>
      <c r="R1839" s="10" t="str">
        <f t="shared" si="171"/>
        <v>rock</v>
      </c>
      <c r="S1839" s="14">
        <f t="shared" si="172"/>
        <v>40926.047858796301</v>
      </c>
      <c r="T1839" s="15">
        <f t="shared" si="173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s="10" t="str">
        <f t="shared" si="170"/>
        <v>music</v>
      </c>
      <c r="R1840" s="10" t="str">
        <f t="shared" si="171"/>
        <v>rock</v>
      </c>
      <c r="S1840" s="14">
        <f t="shared" si="172"/>
        <v>40788.786539351851</v>
      </c>
      <c r="T1840" s="15">
        <f t="shared" si="173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s="10" t="str">
        <f t="shared" si="170"/>
        <v>music</v>
      </c>
      <c r="R1841" s="10" t="str">
        <f t="shared" si="171"/>
        <v>rock</v>
      </c>
      <c r="S1841" s="14">
        <f t="shared" si="172"/>
        <v>42614.722013888888</v>
      </c>
      <c r="T1841" s="15">
        <f t="shared" si="173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s="10" t="str">
        <f t="shared" si="170"/>
        <v>music</v>
      </c>
      <c r="R1842" s="10" t="str">
        <f t="shared" si="171"/>
        <v>rock</v>
      </c>
      <c r="S1842" s="14">
        <f t="shared" si="172"/>
        <v>41382.096180555556</v>
      </c>
      <c r="T1842" s="15">
        <f t="shared" si="173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s="10" t="str">
        <f t="shared" si="170"/>
        <v>music</v>
      </c>
      <c r="R1843" s="10" t="str">
        <f t="shared" si="171"/>
        <v>rock</v>
      </c>
      <c r="S1843" s="14">
        <f t="shared" si="172"/>
        <v>41745.84542824074</v>
      </c>
      <c r="T1843" s="15">
        <f t="shared" si="173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s="10" t="str">
        <f t="shared" si="170"/>
        <v>music</v>
      </c>
      <c r="R1844" s="10" t="str">
        <f t="shared" si="171"/>
        <v>rock</v>
      </c>
      <c r="S1844" s="14">
        <f t="shared" si="172"/>
        <v>42031.631724537037</v>
      </c>
      <c r="T1844" s="15">
        <f t="shared" si="173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s="10" t="str">
        <f t="shared" si="170"/>
        <v>music</v>
      </c>
      <c r="R1845" s="10" t="str">
        <f t="shared" si="171"/>
        <v>rock</v>
      </c>
      <c r="S1845" s="14">
        <f t="shared" si="172"/>
        <v>40564.994837962964</v>
      </c>
      <c r="T1845" s="15">
        <f t="shared" si="173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s="10" t="str">
        <f t="shared" si="170"/>
        <v>music</v>
      </c>
      <c r="R1846" s="10" t="str">
        <f t="shared" si="171"/>
        <v>rock</v>
      </c>
      <c r="S1846" s="14">
        <f t="shared" si="172"/>
        <v>40666.973541666666</v>
      </c>
      <c r="T1846" s="15">
        <f t="shared" si="173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s="10" t="str">
        <f t="shared" si="170"/>
        <v>music</v>
      </c>
      <c r="R1847" s="10" t="str">
        <f t="shared" si="171"/>
        <v>rock</v>
      </c>
      <c r="S1847" s="14">
        <f t="shared" si="172"/>
        <v>42523.333310185189</v>
      </c>
      <c r="T1847" s="15">
        <f t="shared" si="173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s="10" t="str">
        <f t="shared" si="170"/>
        <v>music</v>
      </c>
      <c r="R1848" s="10" t="str">
        <f t="shared" si="171"/>
        <v>rock</v>
      </c>
      <c r="S1848" s="14">
        <f t="shared" si="172"/>
        <v>41228.650196759263</v>
      </c>
      <c r="T1848" s="15">
        <f t="shared" si="173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s="10" t="str">
        <f t="shared" si="170"/>
        <v>music</v>
      </c>
      <c r="R1849" s="10" t="str">
        <f t="shared" si="171"/>
        <v>rock</v>
      </c>
      <c r="S1849" s="14">
        <f t="shared" si="172"/>
        <v>42094.236481481479</v>
      </c>
      <c r="T1849" s="15">
        <f t="shared" si="173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s="10" t="str">
        <f t="shared" si="170"/>
        <v>music</v>
      </c>
      <c r="R1850" s="10" t="str">
        <f t="shared" si="171"/>
        <v>rock</v>
      </c>
      <c r="S1850" s="14">
        <f t="shared" si="172"/>
        <v>40691.788055555553</v>
      </c>
      <c r="T1850" s="15">
        <f t="shared" si="173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s="10" t="str">
        <f t="shared" si="170"/>
        <v>music</v>
      </c>
      <c r="R1851" s="10" t="str">
        <f t="shared" si="171"/>
        <v>rock</v>
      </c>
      <c r="S1851" s="14">
        <f t="shared" si="172"/>
        <v>41169.845590277779</v>
      </c>
      <c r="T1851" s="15">
        <f t="shared" si="173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s="10" t="str">
        <f t="shared" si="170"/>
        <v>music</v>
      </c>
      <c r="R1852" s="10" t="str">
        <f t="shared" si="171"/>
        <v>rock</v>
      </c>
      <c r="S1852" s="14">
        <f t="shared" si="172"/>
        <v>41800.959490740745</v>
      </c>
      <c r="T1852" s="15">
        <f t="shared" si="173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s="10" t="str">
        <f t="shared" si="170"/>
        <v>music</v>
      </c>
      <c r="R1853" s="10" t="str">
        <f t="shared" si="171"/>
        <v>rock</v>
      </c>
      <c r="S1853" s="14">
        <f t="shared" si="172"/>
        <v>41827.906689814816</v>
      </c>
      <c r="T1853" s="15">
        <f t="shared" si="173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s="10" t="str">
        <f t="shared" si="170"/>
        <v>music</v>
      </c>
      <c r="R1854" s="10" t="str">
        <f t="shared" si="171"/>
        <v>rock</v>
      </c>
      <c r="S1854" s="14">
        <f t="shared" si="172"/>
        <v>42081.77143518519</v>
      </c>
      <c r="T1854" s="15">
        <f t="shared" si="173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s="10" t="str">
        <f t="shared" si="170"/>
        <v>music</v>
      </c>
      <c r="R1855" s="10" t="str">
        <f t="shared" si="171"/>
        <v>rock</v>
      </c>
      <c r="S1855" s="14">
        <f t="shared" si="172"/>
        <v>41177.060381944444</v>
      </c>
      <c r="T1855" s="15">
        <f t="shared" si="173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s="10" t="str">
        <f t="shared" si="170"/>
        <v>music</v>
      </c>
      <c r="R1856" s="10" t="str">
        <f t="shared" si="171"/>
        <v>rock</v>
      </c>
      <c r="S1856" s="14">
        <f t="shared" si="172"/>
        <v>41388.021261574075</v>
      </c>
      <c r="T1856" s="15">
        <f t="shared" si="173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s="10" t="str">
        <f t="shared" si="170"/>
        <v>music</v>
      </c>
      <c r="R1857" s="10" t="str">
        <f t="shared" si="171"/>
        <v>rock</v>
      </c>
      <c r="S1857" s="14">
        <f t="shared" si="172"/>
        <v>41600.538657407407</v>
      </c>
      <c r="T1857" s="15">
        <f t="shared" si="173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s="10" t="str">
        <f t="shared" si="170"/>
        <v>music</v>
      </c>
      <c r="R1858" s="10" t="str">
        <f t="shared" si="171"/>
        <v>rock</v>
      </c>
      <c r="S1858" s="14">
        <f t="shared" si="172"/>
        <v>41817.854999999996</v>
      </c>
      <c r="T1858" s="15">
        <f t="shared" si="173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9">
        <f t="shared" ref="P1859:P1922" si="175">E1859/L1859</f>
        <v>136.36363636363637</v>
      </c>
      <c r="Q1859" s="10" t="str">
        <f t="shared" ref="Q1859:Q1922" si="176">LEFT(N1859,SEARCH("/",N1859,1)-1)</f>
        <v>music</v>
      </c>
      <c r="R1859" s="10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5">
        <f t="shared" si="173"/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s="10" t="str">
        <f t="shared" si="176"/>
        <v>music</v>
      </c>
      <c r="R1860" s="10" t="str">
        <f t="shared" si="177"/>
        <v>rock</v>
      </c>
      <c r="S1860" s="14">
        <f t="shared" si="178"/>
        <v>40833.200474537036</v>
      </c>
      <c r="T1860" s="15">
        <f t="shared" ref="T1860:T1923" si="179">(((I1860/60)/60)/24)+DATE(1970,1,1)</f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s="10" t="str">
        <f t="shared" si="176"/>
        <v>music</v>
      </c>
      <c r="R1861" s="10" t="str">
        <f t="shared" si="177"/>
        <v>rock</v>
      </c>
      <c r="S1861" s="14">
        <f t="shared" si="178"/>
        <v>40778.770011574074</v>
      </c>
      <c r="T1861" s="15">
        <f t="shared" si="17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s="10" t="str">
        <f t="shared" si="176"/>
        <v>music</v>
      </c>
      <c r="R1862" s="10" t="str">
        <f t="shared" si="177"/>
        <v>rock</v>
      </c>
      <c r="S1862" s="14">
        <f t="shared" si="178"/>
        <v>41655.709305555552</v>
      </c>
      <c r="T1862" s="15">
        <f t="shared" si="17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s="10" t="str">
        <f t="shared" si="176"/>
        <v>games</v>
      </c>
      <c r="R1863" s="10" t="str">
        <f t="shared" si="177"/>
        <v>mobile games</v>
      </c>
      <c r="S1863" s="14">
        <f t="shared" si="178"/>
        <v>42000.300243055557</v>
      </c>
      <c r="T1863" s="15">
        <f t="shared" si="17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s="10" t="str">
        <f t="shared" si="176"/>
        <v>games</v>
      </c>
      <c r="R1864" s="10" t="str">
        <f t="shared" si="177"/>
        <v>mobile games</v>
      </c>
      <c r="S1864" s="14">
        <f t="shared" si="178"/>
        <v>42755.492754629624</v>
      </c>
      <c r="T1864" s="15">
        <f t="shared" si="17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s="10" t="str">
        <f t="shared" si="176"/>
        <v>games</v>
      </c>
      <c r="R1865" s="10" t="str">
        <f t="shared" si="177"/>
        <v>mobile games</v>
      </c>
      <c r="S1865" s="14">
        <f t="shared" si="178"/>
        <v>41772.797280092593</v>
      </c>
      <c r="T1865" s="15">
        <f t="shared" si="17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s="10" t="str">
        <f t="shared" si="176"/>
        <v>games</v>
      </c>
      <c r="R1866" s="10" t="str">
        <f t="shared" si="177"/>
        <v>mobile games</v>
      </c>
      <c r="S1866" s="14">
        <f t="shared" si="178"/>
        <v>41733.716435185182</v>
      </c>
      <c r="T1866" s="15">
        <f t="shared" si="17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s="10" t="str">
        <f t="shared" si="176"/>
        <v>games</v>
      </c>
      <c r="R1867" s="10" t="str">
        <f t="shared" si="177"/>
        <v>mobile games</v>
      </c>
      <c r="S1867" s="14">
        <f t="shared" si="178"/>
        <v>42645.367442129631</v>
      </c>
      <c r="T1867" s="15">
        <f t="shared" si="17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s="10" t="str">
        <f t="shared" si="176"/>
        <v>games</v>
      </c>
      <c r="R1868" s="10" t="str">
        <f t="shared" si="177"/>
        <v>mobile games</v>
      </c>
      <c r="S1868" s="14">
        <f t="shared" si="178"/>
        <v>42742.246493055558</v>
      </c>
      <c r="T1868" s="15">
        <f t="shared" si="17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s="10" t="str">
        <f t="shared" si="176"/>
        <v>games</v>
      </c>
      <c r="R1869" s="10" t="str">
        <f t="shared" si="177"/>
        <v>mobile games</v>
      </c>
      <c r="S1869" s="14">
        <f t="shared" si="178"/>
        <v>42649.924907407403</v>
      </c>
      <c r="T1869" s="15">
        <f t="shared" si="17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s="10" t="str">
        <f t="shared" si="176"/>
        <v>games</v>
      </c>
      <c r="R1870" s="10" t="str">
        <f t="shared" si="177"/>
        <v>mobile games</v>
      </c>
      <c r="S1870" s="14">
        <f t="shared" si="178"/>
        <v>42328.779224537036</v>
      </c>
      <c r="T1870" s="15">
        <f t="shared" si="17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s="10" t="str">
        <f t="shared" si="176"/>
        <v>games</v>
      </c>
      <c r="R1871" s="10" t="str">
        <f t="shared" si="177"/>
        <v>mobile games</v>
      </c>
      <c r="S1871" s="14">
        <f t="shared" si="178"/>
        <v>42709.002881944441</v>
      </c>
      <c r="T1871" s="15">
        <f t="shared" si="17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s="10" t="str">
        <f t="shared" si="176"/>
        <v>games</v>
      </c>
      <c r="R1872" s="10" t="str">
        <f t="shared" si="177"/>
        <v>mobile games</v>
      </c>
      <c r="S1872" s="14">
        <f t="shared" si="178"/>
        <v>42371.355729166666</v>
      </c>
      <c r="T1872" s="15">
        <f t="shared" si="17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s="10" t="str">
        <f t="shared" si="176"/>
        <v>games</v>
      </c>
      <c r="R1873" s="10" t="str">
        <f t="shared" si="177"/>
        <v>mobile games</v>
      </c>
      <c r="S1873" s="14">
        <f t="shared" si="178"/>
        <v>41923.783576388887</v>
      </c>
      <c r="T1873" s="15">
        <f t="shared" si="17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s="10" t="str">
        <f t="shared" si="176"/>
        <v>games</v>
      </c>
      <c r="R1874" s="10" t="str">
        <f t="shared" si="177"/>
        <v>mobile games</v>
      </c>
      <c r="S1874" s="14">
        <f t="shared" si="178"/>
        <v>42155.129652777774</v>
      </c>
      <c r="T1874" s="15">
        <f t="shared" si="17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s="10" t="str">
        <f t="shared" si="176"/>
        <v>games</v>
      </c>
      <c r="R1875" s="10" t="str">
        <f t="shared" si="177"/>
        <v>mobile games</v>
      </c>
      <c r="S1875" s="14">
        <f t="shared" si="178"/>
        <v>42164.615856481483</v>
      </c>
      <c r="T1875" s="15">
        <f t="shared" si="17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s="10" t="str">
        <f t="shared" si="176"/>
        <v>games</v>
      </c>
      <c r="R1876" s="10" t="str">
        <f t="shared" si="177"/>
        <v>mobile games</v>
      </c>
      <c r="S1876" s="14">
        <f t="shared" si="178"/>
        <v>42529.969131944439</v>
      </c>
      <c r="T1876" s="15">
        <f t="shared" si="17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s="10" t="str">
        <f t="shared" si="176"/>
        <v>games</v>
      </c>
      <c r="R1877" s="10" t="str">
        <f t="shared" si="177"/>
        <v>mobile games</v>
      </c>
      <c r="S1877" s="14">
        <f t="shared" si="178"/>
        <v>42528.899398148147</v>
      </c>
      <c r="T1877" s="15">
        <f t="shared" si="17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s="10" t="str">
        <f t="shared" si="176"/>
        <v>games</v>
      </c>
      <c r="R1878" s="10" t="str">
        <f t="shared" si="177"/>
        <v>mobile games</v>
      </c>
      <c r="S1878" s="14">
        <f t="shared" si="178"/>
        <v>41776.284780092588</v>
      </c>
      <c r="T1878" s="15">
        <f t="shared" si="17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s="10" t="str">
        <f t="shared" si="176"/>
        <v>games</v>
      </c>
      <c r="R1879" s="10" t="str">
        <f t="shared" si="177"/>
        <v>mobile games</v>
      </c>
      <c r="S1879" s="14">
        <f t="shared" si="178"/>
        <v>42035.029224537036</v>
      </c>
      <c r="T1879" s="15">
        <f t="shared" si="17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s="10" t="str">
        <f t="shared" si="176"/>
        <v>games</v>
      </c>
      <c r="R1880" s="10" t="str">
        <f t="shared" si="177"/>
        <v>mobile games</v>
      </c>
      <c r="S1880" s="14">
        <f t="shared" si="178"/>
        <v>41773.008738425924</v>
      </c>
      <c r="T1880" s="15">
        <f t="shared" si="17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s="10" t="str">
        <f t="shared" si="176"/>
        <v>games</v>
      </c>
      <c r="R1881" s="10" t="str">
        <f t="shared" si="177"/>
        <v>mobile games</v>
      </c>
      <c r="S1881" s="14">
        <f t="shared" si="178"/>
        <v>42413.649641203709</v>
      </c>
      <c r="T1881" s="15">
        <f t="shared" si="17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s="10" t="str">
        <f t="shared" si="176"/>
        <v>games</v>
      </c>
      <c r="R1882" s="10" t="str">
        <f t="shared" si="177"/>
        <v>mobile games</v>
      </c>
      <c r="S1882" s="14">
        <f t="shared" si="178"/>
        <v>42430.566898148143</v>
      </c>
      <c r="T1882" s="15">
        <f t="shared" si="17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s="10" t="str">
        <f t="shared" si="176"/>
        <v>music</v>
      </c>
      <c r="R1883" s="10" t="str">
        <f t="shared" si="177"/>
        <v>indie rock</v>
      </c>
      <c r="S1883" s="14">
        <f t="shared" si="178"/>
        <v>42043.152650462958</v>
      </c>
      <c r="T1883" s="15">
        <f t="shared" si="17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s="10" t="str">
        <f t="shared" si="176"/>
        <v>music</v>
      </c>
      <c r="R1884" s="10" t="str">
        <f t="shared" si="177"/>
        <v>indie rock</v>
      </c>
      <c r="S1884" s="14">
        <f t="shared" si="178"/>
        <v>41067.949212962965</v>
      </c>
      <c r="T1884" s="15">
        <f t="shared" si="17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s="10" t="str">
        <f t="shared" si="176"/>
        <v>music</v>
      </c>
      <c r="R1885" s="10" t="str">
        <f t="shared" si="177"/>
        <v>indie rock</v>
      </c>
      <c r="S1885" s="14">
        <f t="shared" si="178"/>
        <v>40977.948009259257</v>
      </c>
      <c r="T1885" s="15">
        <f t="shared" si="17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s="10" t="str">
        <f t="shared" si="176"/>
        <v>music</v>
      </c>
      <c r="R1886" s="10" t="str">
        <f t="shared" si="177"/>
        <v>indie rock</v>
      </c>
      <c r="S1886" s="14">
        <f t="shared" si="178"/>
        <v>41205.198321759257</v>
      </c>
      <c r="T1886" s="15">
        <f t="shared" si="17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s="10" t="str">
        <f t="shared" si="176"/>
        <v>music</v>
      </c>
      <c r="R1887" s="10" t="str">
        <f t="shared" si="177"/>
        <v>indie rock</v>
      </c>
      <c r="S1887" s="14">
        <f t="shared" si="178"/>
        <v>41099.093865740739</v>
      </c>
      <c r="T1887" s="15">
        <f t="shared" si="17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s="10" t="str">
        <f t="shared" si="176"/>
        <v>music</v>
      </c>
      <c r="R1888" s="10" t="str">
        <f t="shared" si="177"/>
        <v>indie rock</v>
      </c>
      <c r="S1888" s="14">
        <f t="shared" si="178"/>
        <v>41925.906689814816</v>
      </c>
      <c r="T1888" s="15">
        <f t="shared" si="17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s="10" t="str">
        <f t="shared" si="176"/>
        <v>music</v>
      </c>
      <c r="R1889" s="10" t="str">
        <f t="shared" si="177"/>
        <v>indie rock</v>
      </c>
      <c r="S1889" s="14">
        <f t="shared" si="178"/>
        <v>42323.800138888888</v>
      </c>
      <c r="T1889" s="15">
        <f t="shared" si="17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s="10" t="str">
        <f t="shared" si="176"/>
        <v>music</v>
      </c>
      <c r="R1890" s="10" t="str">
        <f t="shared" si="177"/>
        <v>indie rock</v>
      </c>
      <c r="S1890" s="14">
        <f t="shared" si="178"/>
        <v>40299.239953703705</v>
      </c>
      <c r="T1890" s="15">
        <f t="shared" si="17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s="10" t="str">
        <f t="shared" si="176"/>
        <v>music</v>
      </c>
      <c r="R1891" s="10" t="str">
        <f t="shared" si="177"/>
        <v>indie rock</v>
      </c>
      <c r="S1891" s="14">
        <f t="shared" si="178"/>
        <v>41299.793356481481</v>
      </c>
      <c r="T1891" s="15">
        <f t="shared" si="17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s="10" t="str">
        <f t="shared" si="176"/>
        <v>music</v>
      </c>
      <c r="R1892" s="10" t="str">
        <f t="shared" si="177"/>
        <v>indie rock</v>
      </c>
      <c r="S1892" s="14">
        <f t="shared" si="178"/>
        <v>41228.786203703705</v>
      </c>
      <c r="T1892" s="15">
        <f t="shared" si="17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s="10" t="str">
        <f t="shared" si="176"/>
        <v>music</v>
      </c>
      <c r="R1893" s="10" t="str">
        <f t="shared" si="177"/>
        <v>indie rock</v>
      </c>
      <c r="S1893" s="14">
        <f t="shared" si="178"/>
        <v>40335.798078703701</v>
      </c>
      <c r="T1893" s="15">
        <f t="shared" si="17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s="10" t="str">
        <f t="shared" si="176"/>
        <v>music</v>
      </c>
      <c r="R1894" s="10" t="str">
        <f t="shared" si="177"/>
        <v>indie rock</v>
      </c>
      <c r="S1894" s="14">
        <f t="shared" si="178"/>
        <v>40671.637511574074</v>
      </c>
      <c r="T1894" s="15">
        <f t="shared" si="17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s="10" t="str">
        <f t="shared" si="176"/>
        <v>music</v>
      </c>
      <c r="R1895" s="10" t="str">
        <f t="shared" si="177"/>
        <v>indie rock</v>
      </c>
      <c r="S1895" s="14">
        <f t="shared" si="178"/>
        <v>40632.94195601852</v>
      </c>
      <c r="T1895" s="15">
        <f t="shared" si="179"/>
        <v>40649.165972222225</v>
      </c>
    </row>
    <row r="1896" spans="1:20" ht="20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s="10" t="str">
        <f t="shared" si="176"/>
        <v>music</v>
      </c>
      <c r="R1896" s="10" t="str">
        <f t="shared" si="177"/>
        <v>indie rock</v>
      </c>
      <c r="S1896" s="14">
        <f t="shared" si="178"/>
        <v>40920.904895833337</v>
      </c>
      <c r="T1896" s="15">
        <f t="shared" si="17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s="10" t="str">
        <f t="shared" si="176"/>
        <v>music</v>
      </c>
      <c r="R1897" s="10" t="str">
        <f t="shared" si="177"/>
        <v>indie rock</v>
      </c>
      <c r="S1897" s="14">
        <f t="shared" si="178"/>
        <v>42267.746782407412</v>
      </c>
      <c r="T1897" s="15">
        <f t="shared" si="17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s="10" t="str">
        <f t="shared" si="176"/>
        <v>music</v>
      </c>
      <c r="R1898" s="10" t="str">
        <f t="shared" si="177"/>
        <v>indie rock</v>
      </c>
      <c r="S1898" s="14">
        <f t="shared" si="178"/>
        <v>40981.710243055553</v>
      </c>
      <c r="T1898" s="15">
        <f t="shared" si="17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s="10" t="str">
        <f t="shared" si="176"/>
        <v>music</v>
      </c>
      <c r="R1899" s="10" t="str">
        <f t="shared" si="177"/>
        <v>indie rock</v>
      </c>
      <c r="S1899" s="14">
        <f t="shared" si="178"/>
        <v>41680.583402777782</v>
      </c>
      <c r="T1899" s="15">
        <f t="shared" si="17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s="10" t="str">
        <f t="shared" si="176"/>
        <v>music</v>
      </c>
      <c r="R1900" s="10" t="str">
        <f t="shared" si="177"/>
        <v>indie rock</v>
      </c>
      <c r="S1900" s="14">
        <f t="shared" si="178"/>
        <v>42366.192974537036</v>
      </c>
      <c r="T1900" s="15">
        <f t="shared" si="17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s="10" t="str">
        <f t="shared" si="176"/>
        <v>music</v>
      </c>
      <c r="R1901" s="10" t="str">
        <f t="shared" si="177"/>
        <v>indie rock</v>
      </c>
      <c r="S1901" s="14">
        <f t="shared" si="178"/>
        <v>42058.941736111112</v>
      </c>
      <c r="T1901" s="15">
        <f t="shared" si="17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s="10" t="str">
        <f t="shared" si="176"/>
        <v>music</v>
      </c>
      <c r="R1902" s="10" t="str">
        <f t="shared" si="177"/>
        <v>indie rock</v>
      </c>
      <c r="S1902" s="14">
        <f t="shared" si="178"/>
        <v>41160.871886574074</v>
      </c>
      <c r="T1902" s="15">
        <f t="shared" si="17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s="10" t="str">
        <f t="shared" si="176"/>
        <v>technology</v>
      </c>
      <c r="R1903" s="10" t="str">
        <f t="shared" si="177"/>
        <v>gadgets</v>
      </c>
      <c r="S1903" s="14">
        <f t="shared" si="178"/>
        <v>42116.54315972222</v>
      </c>
      <c r="T1903" s="15">
        <f t="shared" si="17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s="10" t="str">
        <f t="shared" si="176"/>
        <v>technology</v>
      </c>
      <c r="R1904" s="10" t="str">
        <f t="shared" si="177"/>
        <v>gadgets</v>
      </c>
      <c r="S1904" s="14">
        <f t="shared" si="178"/>
        <v>42037.789895833332</v>
      </c>
      <c r="T1904" s="15">
        <f t="shared" si="17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s="10" t="str">
        <f t="shared" si="176"/>
        <v>technology</v>
      </c>
      <c r="R1905" s="10" t="str">
        <f t="shared" si="177"/>
        <v>gadgets</v>
      </c>
      <c r="S1905" s="14">
        <f t="shared" si="178"/>
        <v>42702.770729166667</v>
      </c>
      <c r="T1905" s="15">
        <f t="shared" si="17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s="10" t="str">
        <f t="shared" si="176"/>
        <v>technology</v>
      </c>
      <c r="R1906" s="10" t="str">
        <f t="shared" si="177"/>
        <v>gadgets</v>
      </c>
      <c r="S1906" s="14">
        <f t="shared" si="178"/>
        <v>42326.685428240744</v>
      </c>
      <c r="T1906" s="15">
        <f t="shared" si="17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s="10" t="str">
        <f t="shared" si="176"/>
        <v>technology</v>
      </c>
      <c r="R1907" s="10" t="str">
        <f t="shared" si="177"/>
        <v>gadgets</v>
      </c>
      <c r="S1907" s="14">
        <f t="shared" si="178"/>
        <v>41859.925856481481</v>
      </c>
      <c r="T1907" s="15">
        <f t="shared" si="17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s="10" t="str">
        <f t="shared" si="176"/>
        <v>technology</v>
      </c>
      <c r="R1908" s="10" t="str">
        <f t="shared" si="177"/>
        <v>gadgets</v>
      </c>
      <c r="S1908" s="14">
        <f t="shared" si="178"/>
        <v>42514.671099537038</v>
      </c>
      <c r="T1908" s="15">
        <f t="shared" si="17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s="10" t="str">
        <f t="shared" si="176"/>
        <v>technology</v>
      </c>
      <c r="R1909" s="10" t="str">
        <f t="shared" si="177"/>
        <v>gadgets</v>
      </c>
      <c r="S1909" s="14">
        <f t="shared" si="178"/>
        <v>41767.587094907409</v>
      </c>
      <c r="T1909" s="15">
        <f t="shared" si="17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s="10" t="str">
        <f t="shared" si="176"/>
        <v>technology</v>
      </c>
      <c r="R1910" s="10" t="str">
        <f t="shared" si="177"/>
        <v>gadgets</v>
      </c>
      <c r="S1910" s="14">
        <f t="shared" si="178"/>
        <v>42703.917824074073</v>
      </c>
      <c r="T1910" s="15">
        <f t="shared" si="17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s="10" t="str">
        <f t="shared" si="176"/>
        <v>technology</v>
      </c>
      <c r="R1911" s="10" t="str">
        <f t="shared" si="177"/>
        <v>gadgets</v>
      </c>
      <c r="S1911" s="14">
        <f t="shared" si="178"/>
        <v>41905.429155092592</v>
      </c>
      <c r="T1911" s="15">
        <f t="shared" si="17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s="10" t="str">
        <f t="shared" si="176"/>
        <v>technology</v>
      </c>
      <c r="R1912" s="10" t="str">
        <f t="shared" si="177"/>
        <v>gadgets</v>
      </c>
      <c r="S1912" s="14">
        <f t="shared" si="178"/>
        <v>42264.963159722218</v>
      </c>
      <c r="T1912" s="15">
        <f t="shared" si="17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s="10" t="str">
        <f t="shared" si="176"/>
        <v>technology</v>
      </c>
      <c r="R1913" s="10" t="str">
        <f t="shared" si="177"/>
        <v>gadgets</v>
      </c>
      <c r="S1913" s="14">
        <f t="shared" si="178"/>
        <v>41830.033958333333</v>
      </c>
      <c r="T1913" s="15">
        <f t="shared" si="17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s="10" t="str">
        <f t="shared" si="176"/>
        <v>technology</v>
      </c>
      <c r="R1914" s="10" t="str">
        <f t="shared" si="177"/>
        <v>gadgets</v>
      </c>
      <c r="S1914" s="14">
        <f t="shared" si="178"/>
        <v>42129.226388888885</v>
      </c>
      <c r="T1914" s="15">
        <f t="shared" si="17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s="10" t="str">
        <f t="shared" si="176"/>
        <v>technology</v>
      </c>
      <c r="R1915" s="10" t="str">
        <f t="shared" si="177"/>
        <v>gadgets</v>
      </c>
      <c r="S1915" s="14">
        <f t="shared" si="178"/>
        <v>41890.511319444442</v>
      </c>
      <c r="T1915" s="15">
        <f t="shared" si="17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s="10" t="str">
        <f t="shared" si="176"/>
        <v>technology</v>
      </c>
      <c r="R1916" s="10" t="str">
        <f t="shared" si="177"/>
        <v>gadgets</v>
      </c>
      <c r="S1916" s="14">
        <f t="shared" si="178"/>
        <v>41929.174456018518</v>
      </c>
      <c r="T1916" s="15">
        <f t="shared" si="17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s="10" t="str">
        <f t="shared" si="176"/>
        <v>technology</v>
      </c>
      <c r="R1917" s="10" t="str">
        <f t="shared" si="177"/>
        <v>gadgets</v>
      </c>
      <c r="S1917" s="14">
        <f t="shared" si="178"/>
        <v>41864.04886574074</v>
      </c>
      <c r="T1917" s="15">
        <f t="shared" si="17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s="10" t="str">
        <f t="shared" si="176"/>
        <v>technology</v>
      </c>
      <c r="R1918" s="10" t="str">
        <f t="shared" si="177"/>
        <v>gadgets</v>
      </c>
      <c r="S1918" s="14">
        <f t="shared" si="178"/>
        <v>42656.717303240745</v>
      </c>
      <c r="T1918" s="15">
        <f t="shared" si="17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s="10" t="str">
        <f t="shared" si="176"/>
        <v>technology</v>
      </c>
      <c r="R1919" s="10" t="str">
        <f t="shared" si="177"/>
        <v>gadgets</v>
      </c>
      <c r="S1919" s="14">
        <f t="shared" si="178"/>
        <v>42746.270057870366</v>
      </c>
      <c r="T1919" s="15">
        <f t="shared" si="17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s="10" t="str">
        <f t="shared" si="176"/>
        <v>technology</v>
      </c>
      <c r="R1920" s="10" t="str">
        <f t="shared" si="177"/>
        <v>gadgets</v>
      </c>
      <c r="S1920" s="14">
        <f t="shared" si="178"/>
        <v>41828.789942129632</v>
      </c>
      <c r="T1920" s="15">
        <f t="shared" si="17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s="10" t="str">
        <f t="shared" si="176"/>
        <v>technology</v>
      </c>
      <c r="R1921" s="10" t="str">
        <f t="shared" si="177"/>
        <v>gadgets</v>
      </c>
      <c r="S1921" s="14">
        <f t="shared" si="178"/>
        <v>42113.875567129624</v>
      </c>
      <c r="T1921" s="15">
        <f t="shared" si="17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s="10" t="str">
        <f t="shared" si="176"/>
        <v>technology</v>
      </c>
      <c r="R1922" s="10" t="str">
        <f t="shared" si="177"/>
        <v>gadgets</v>
      </c>
      <c r="S1922" s="14">
        <f t="shared" si="178"/>
        <v>42270.875706018516</v>
      </c>
      <c r="T1922" s="15">
        <f t="shared" si="17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9">
        <f t="shared" ref="P1923:P1986" si="181">E1923/L1923</f>
        <v>54</v>
      </c>
      <c r="Q1923" s="10" t="str">
        <f t="shared" ref="Q1923:Q1986" si="182">LEFT(N1923,SEARCH("/",N1923,1)-1)</f>
        <v>music</v>
      </c>
      <c r="R1923" s="10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5">
        <f t="shared" si="179"/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s="10" t="str">
        <f t="shared" si="182"/>
        <v>music</v>
      </c>
      <c r="R1924" s="10" t="str">
        <f t="shared" si="183"/>
        <v>indie rock</v>
      </c>
      <c r="S1924" s="14">
        <f t="shared" si="184"/>
        <v>41590.255868055552</v>
      </c>
      <c r="T1924" s="15">
        <f t="shared" ref="T1924:T1987" si="185">(((I1924/60)/60)/24)+DATE(1970,1,1)</f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s="10" t="str">
        <f t="shared" si="182"/>
        <v>music</v>
      </c>
      <c r="R1925" s="10" t="str">
        <f t="shared" si="183"/>
        <v>indie rock</v>
      </c>
      <c r="S1925" s="14">
        <f t="shared" si="184"/>
        <v>40772.848749999997</v>
      </c>
      <c r="T1925" s="15">
        <f t="shared" si="185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s="10" t="str">
        <f t="shared" si="182"/>
        <v>music</v>
      </c>
      <c r="R1926" s="10" t="str">
        <f t="shared" si="183"/>
        <v>indie rock</v>
      </c>
      <c r="S1926" s="14">
        <f t="shared" si="184"/>
        <v>41626.761053240742</v>
      </c>
      <c r="T1926" s="15">
        <f t="shared" si="185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s="10" t="str">
        <f t="shared" si="182"/>
        <v>music</v>
      </c>
      <c r="R1927" s="10" t="str">
        <f t="shared" si="183"/>
        <v>indie rock</v>
      </c>
      <c r="S1927" s="14">
        <f t="shared" si="184"/>
        <v>41535.90148148148</v>
      </c>
      <c r="T1927" s="15">
        <f t="shared" si="185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s="10" t="str">
        <f t="shared" si="182"/>
        <v>music</v>
      </c>
      <c r="R1928" s="10" t="str">
        <f t="shared" si="183"/>
        <v>indie rock</v>
      </c>
      <c r="S1928" s="14">
        <f t="shared" si="184"/>
        <v>40456.954351851848</v>
      </c>
      <c r="T1928" s="15">
        <f t="shared" si="185"/>
        <v>40484.018055555556</v>
      </c>
    </row>
    <row r="1929" spans="1:20" ht="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s="10" t="str">
        <f t="shared" si="182"/>
        <v>music</v>
      </c>
      <c r="R1929" s="10" t="str">
        <f t="shared" si="183"/>
        <v>indie rock</v>
      </c>
      <c r="S1929" s="14">
        <f t="shared" si="184"/>
        <v>40960.861562500002</v>
      </c>
      <c r="T1929" s="15">
        <f t="shared" si="185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s="10" t="str">
        <f t="shared" si="182"/>
        <v>music</v>
      </c>
      <c r="R1930" s="10" t="str">
        <f t="shared" si="183"/>
        <v>indie rock</v>
      </c>
      <c r="S1930" s="14">
        <f t="shared" si="184"/>
        <v>41371.648078703707</v>
      </c>
      <c r="T1930" s="15">
        <f t="shared" si="185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s="10" t="str">
        <f t="shared" si="182"/>
        <v>music</v>
      </c>
      <c r="R1931" s="10" t="str">
        <f t="shared" si="183"/>
        <v>indie rock</v>
      </c>
      <c r="S1931" s="14">
        <f t="shared" si="184"/>
        <v>40687.021597222221</v>
      </c>
      <c r="T1931" s="15">
        <f t="shared" si="185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s="10" t="str">
        <f t="shared" si="182"/>
        <v>music</v>
      </c>
      <c r="R1932" s="10" t="str">
        <f t="shared" si="183"/>
        <v>indie rock</v>
      </c>
      <c r="S1932" s="14">
        <f t="shared" si="184"/>
        <v>41402.558819444443</v>
      </c>
      <c r="T1932" s="15">
        <f t="shared" si="185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s="10" t="str">
        <f t="shared" si="182"/>
        <v>music</v>
      </c>
      <c r="R1933" s="10" t="str">
        <f t="shared" si="183"/>
        <v>indie rock</v>
      </c>
      <c r="S1933" s="14">
        <f t="shared" si="184"/>
        <v>41037.892465277779</v>
      </c>
      <c r="T1933" s="15">
        <f t="shared" si="185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s="10" t="str">
        <f t="shared" si="182"/>
        <v>music</v>
      </c>
      <c r="R1934" s="10" t="str">
        <f t="shared" si="183"/>
        <v>indie rock</v>
      </c>
      <c r="S1934" s="14">
        <f t="shared" si="184"/>
        <v>40911.809872685182</v>
      </c>
      <c r="T1934" s="15">
        <f t="shared" si="185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s="10" t="str">
        <f t="shared" si="182"/>
        <v>music</v>
      </c>
      <c r="R1935" s="10" t="str">
        <f t="shared" si="183"/>
        <v>indie rock</v>
      </c>
      <c r="S1935" s="14">
        <f t="shared" si="184"/>
        <v>41879.130868055552</v>
      </c>
      <c r="T1935" s="15">
        <f t="shared" si="185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s="10" t="str">
        <f t="shared" si="182"/>
        <v>music</v>
      </c>
      <c r="R1936" s="10" t="str">
        <f t="shared" si="183"/>
        <v>indie rock</v>
      </c>
      <c r="S1936" s="14">
        <f t="shared" si="184"/>
        <v>40865.867141203707</v>
      </c>
      <c r="T1936" s="15">
        <f t="shared" si="185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s="10" t="str">
        <f t="shared" si="182"/>
        <v>music</v>
      </c>
      <c r="R1937" s="10" t="str">
        <f t="shared" si="183"/>
        <v>indie rock</v>
      </c>
      <c r="S1937" s="14">
        <f t="shared" si="184"/>
        <v>41773.932534722226</v>
      </c>
      <c r="T1937" s="15">
        <f t="shared" si="185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s="10" t="str">
        <f t="shared" si="182"/>
        <v>music</v>
      </c>
      <c r="R1938" s="10" t="str">
        <f t="shared" si="183"/>
        <v>indie rock</v>
      </c>
      <c r="S1938" s="14">
        <f t="shared" si="184"/>
        <v>40852.889699074076</v>
      </c>
      <c r="T1938" s="15">
        <f t="shared" si="185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s="10" t="str">
        <f t="shared" si="182"/>
        <v>music</v>
      </c>
      <c r="R1939" s="10" t="str">
        <f t="shared" si="183"/>
        <v>indie rock</v>
      </c>
      <c r="S1939" s="14">
        <f t="shared" si="184"/>
        <v>41059.118993055556</v>
      </c>
      <c r="T1939" s="15">
        <f t="shared" si="185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s="10" t="str">
        <f t="shared" si="182"/>
        <v>music</v>
      </c>
      <c r="R1940" s="10" t="str">
        <f t="shared" si="183"/>
        <v>indie rock</v>
      </c>
      <c r="S1940" s="14">
        <f t="shared" si="184"/>
        <v>41426.259618055556</v>
      </c>
      <c r="T1940" s="15">
        <f t="shared" si="185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s="10" t="str">
        <f t="shared" si="182"/>
        <v>music</v>
      </c>
      <c r="R1941" s="10" t="str">
        <f t="shared" si="183"/>
        <v>indie rock</v>
      </c>
      <c r="S1941" s="14">
        <f t="shared" si="184"/>
        <v>41313.985046296293</v>
      </c>
      <c r="T1941" s="15">
        <f t="shared" si="185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s="10" t="str">
        <f t="shared" si="182"/>
        <v>music</v>
      </c>
      <c r="R1942" s="10" t="str">
        <f t="shared" si="183"/>
        <v>indie rock</v>
      </c>
      <c r="S1942" s="14">
        <f t="shared" si="184"/>
        <v>40670.507326388892</v>
      </c>
      <c r="T1942" s="15">
        <f t="shared" si="185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s="10" t="str">
        <f t="shared" si="182"/>
        <v>technology</v>
      </c>
      <c r="R1943" s="10" t="str">
        <f t="shared" si="183"/>
        <v>hardware</v>
      </c>
      <c r="S1943" s="14">
        <f t="shared" si="184"/>
        <v>41744.290868055556</v>
      </c>
      <c r="T1943" s="15">
        <f t="shared" si="185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s="10" t="str">
        <f t="shared" si="182"/>
        <v>technology</v>
      </c>
      <c r="R1944" s="10" t="str">
        <f t="shared" si="183"/>
        <v>hardware</v>
      </c>
      <c r="S1944" s="14">
        <f t="shared" si="184"/>
        <v>40638.828009259261</v>
      </c>
      <c r="T1944" s="15">
        <f t="shared" si="185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s="10" t="str">
        <f t="shared" si="182"/>
        <v>technology</v>
      </c>
      <c r="R1945" s="10" t="str">
        <f t="shared" si="183"/>
        <v>hardware</v>
      </c>
      <c r="S1945" s="14">
        <f t="shared" si="184"/>
        <v>42548.269861111112</v>
      </c>
      <c r="T1945" s="15">
        <f t="shared" si="185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s="10" t="str">
        <f t="shared" si="182"/>
        <v>technology</v>
      </c>
      <c r="R1946" s="10" t="str">
        <f t="shared" si="183"/>
        <v>hardware</v>
      </c>
      <c r="S1946" s="14">
        <f t="shared" si="184"/>
        <v>41730.584374999999</v>
      </c>
      <c r="T1946" s="15">
        <f t="shared" si="185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s="10" t="str">
        <f t="shared" si="182"/>
        <v>technology</v>
      </c>
      <c r="R1947" s="10" t="str">
        <f t="shared" si="183"/>
        <v>hardware</v>
      </c>
      <c r="S1947" s="14">
        <f t="shared" si="184"/>
        <v>42157.251828703709</v>
      </c>
      <c r="T1947" s="15">
        <f t="shared" si="185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s="10" t="str">
        <f t="shared" si="182"/>
        <v>technology</v>
      </c>
      <c r="R1948" s="10" t="str">
        <f t="shared" si="183"/>
        <v>hardware</v>
      </c>
      <c r="S1948" s="14">
        <f t="shared" si="184"/>
        <v>41689.150011574071</v>
      </c>
      <c r="T1948" s="15">
        <f t="shared" si="185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s="10" t="str">
        <f t="shared" si="182"/>
        <v>technology</v>
      </c>
      <c r="R1949" s="10" t="str">
        <f t="shared" si="183"/>
        <v>hardware</v>
      </c>
      <c r="S1949" s="14">
        <f t="shared" si="184"/>
        <v>40102.918055555558</v>
      </c>
      <c r="T1949" s="15">
        <f t="shared" si="185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s="10" t="str">
        <f t="shared" si="182"/>
        <v>technology</v>
      </c>
      <c r="R1950" s="10" t="str">
        <f t="shared" si="183"/>
        <v>hardware</v>
      </c>
      <c r="S1950" s="14">
        <f t="shared" si="184"/>
        <v>42473.604270833333</v>
      </c>
      <c r="T1950" s="15">
        <f t="shared" si="185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s="10" t="str">
        <f t="shared" si="182"/>
        <v>technology</v>
      </c>
      <c r="R1951" s="10" t="str">
        <f t="shared" si="183"/>
        <v>hardware</v>
      </c>
      <c r="S1951" s="14">
        <f t="shared" si="184"/>
        <v>41800.423043981478</v>
      </c>
      <c r="T1951" s="15">
        <f t="shared" si="185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s="10" t="str">
        <f t="shared" si="182"/>
        <v>technology</v>
      </c>
      <c r="R1952" s="10" t="str">
        <f t="shared" si="183"/>
        <v>hardware</v>
      </c>
      <c r="S1952" s="14">
        <f t="shared" si="184"/>
        <v>40624.181400462963</v>
      </c>
      <c r="T1952" s="15">
        <f t="shared" si="185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s="10" t="str">
        <f t="shared" si="182"/>
        <v>technology</v>
      </c>
      <c r="R1953" s="10" t="str">
        <f t="shared" si="183"/>
        <v>hardware</v>
      </c>
      <c r="S1953" s="14">
        <f t="shared" si="184"/>
        <v>42651.420567129629</v>
      </c>
      <c r="T1953" s="15">
        <f t="shared" si="185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s="10" t="str">
        <f t="shared" si="182"/>
        <v>technology</v>
      </c>
      <c r="R1954" s="10" t="str">
        <f t="shared" si="183"/>
        <v>hardware</v>
      </c>
      <c r="S1954" s="14">
        <f t="shared" si="184"/>
        <v>41526.60665509259</v>
      </c>
      <c r="T1954" s="15">
        <f t="shared" si="185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s="10" t="str">
        <f t="shared" si="182"/>
        <v>technology</v>
      </c>
      <c r="R1955" s="10" t="str">
        <f t="shared" si="183"/>
        <v>hardware</v>
      </c>
      <c r="S1955" s="14">
        <f t="shared" si="184"/>
        <v>40941.199826388889</v>
      </c>
      <c r="T1955" s="15">
        <f t="shared" si="185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s="10" t="str">
        <f t="shared" si="182"/>
        <v>technology</v>
      </c>
      <c r="R1956" s="10" t="str">
        <f t="shared" si="183"/>
        <v>hardware</v>
      </c>
      <c r="S1956" s="14">
        <f t="shared" si="184"/>
        <v>42394.580740740741</v>
      </c>
      <c r="T1956" s="15">
        <f t="shared" si="185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s="10" t="str">
        <f t="shared" si="182"/>
        <v>technology</v>
      </c>
      <c r="R1957" s="10" t="str">
        <f t="shared" si="183"/>
        <v>hardware</v>
      </c>
      <c r="S1957" s="14">
        <f t="shared" si="184"/>
        <v>41020.271770833337</v>
      </c>
      <c r="T1957" s="15">
        <f t="shared" si="185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s="10" t="str">
        <f t="shared" si="182"/>
        <v>technology</v>
      </c>
      <c r="R1958" s="10" t="str">
        <f t="shared" si="183"/>
        <v>hardware</v>
      </c>
      <c r="S1958" s="14">
        <f t="shared" si="184"/>
        <v>42067.923668981486</v>
      </c>
      <c r="T1958" s="15">
        <f t="shared" si="185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s="10" t="str">
        <f t="shared" si="182"/>
        <v>technology</v>
      </c>
      <c r="R1959" s="10" t="str">
        <f t="shared" si="183"/>
        <v>hardware</v>
      </c>
      <c r="S1959" s="14">
        <f t="shared" si="184"/>
        <v>41179.098530092589</v>
      </c>
      <c r="T1959" s="15">
        <f t="shared" si="185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s="10" t="str">
        <f t="shared" si="182"/>
        <v>technology</v>
      </c>
      <c r="R1960" s="10" t="str">
        <f t="shared" si="183"/>
        <v>hardware</v>
      </c>
      <c r="S1960" s="14">
        <f t="shared" si="184"/>
        <v>41326.987974537034</v>
      </c>
      <c r="T1960" s="15">
        <f t="shared" si="185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s="10" t="str">
        <f t="shared" si="182"/>
        <v>technology</v>
      </c>
      <c r="R1961" s="10" t="str">
        <f t="shared" si="183"/>
        <v>hardware</v>
      </c>
      <c r="S1961" s="14">
        <f t="shared" si="184"/>
        <v>41871.845601851855</v>
      </c>
      <c r="T1961" s="15">
        <f t="shared" si="185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s="10" t="str">
        <f t="shared" si="182"/>
        <v>technology</v>
      </c>
      <c r="R1962" s="10" t="str">
        <f t="shared" si="183"/>
        <v>hardware</v>
      </c>
      <c r="S1962" s="14">
        <f t="shared" si="184"/>
        <v>41964.362743055557</v>
      </c>
      <c r="T1962" s="15">
        <f t="shared" si="185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s="10" t="str">
        <f t="shared" si="182"/>
        <v>technology</v>
      </c>
      <c r="R1963" s="10" t="str">
        <f t="shared" si="183"/>
        <v>hardware</v>
      </c>
      <c r="S1963" s="14">
        <f t="shared" si="184"/>
        <v>41148.194641203707</v>
      </c>
      <c r="T1963" s="15">
        <f t="shared" si="185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s="10" t="str">
        <f t="shared" si="182"/>
        <v>technology</v>
      </c>
      <c r="R1964" s="10" t="str">
        <f t="shared" si="183"/>
        <v>hardware</v>
      </c>
      <c r="S1964" s="14">
        <f t="shared" si="184"/>
        <v>41742.780509259261</v>
      </c>
      <c r="T1964" s="15">
        <f t="shared" si="185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s="10" t="str">
        <f t="shared" si="182"/>
        <v>technology</v>
      </c>
      <c r="R1965" s="10" t="str">
        <f t="shared" si="183"/>
        <v>hardware</v>
      </c>
      <c r="S1965" s="14">
        <f t="shared" si="184"/>
        <v>41863.429791666669</v>
      </c>
      <c r="T1965" s="15">
        <f t="shared" si="185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s="10" t="str">
        <f t="shared" si="182"/>
        <v>technology</v>
      </c>
      <c r="R1966" s="10" t="str">
        <f t="shared" si="183"/>
        <v>hardware</v>
      </c>
      <c r="S1966" s="14">
        <f t="shared" si="184"/>
        <v>42452.272824074069</v>
      </c>
      <c r="T1966" s="15">
        <f t="shared" si="185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s="10" t="str">
        <f t="shared" si="182"/>
        <v>technology</v>
      </c>
      <c r="R1967" s="10" t="str">
        <f t="shared" si="183"/>
        <v>hardware</v>
      </c>
      <c r="S1967" s="14">
        <f t="shared" si="184"/>
        <v>40898.089236111111</v>
      </c>
      <c r="T1967" s="15">
        <f t="shared" si="185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s="10" t="str">
        <f t="shared" si="182"/>
        <v>technology</v>
      </c>
      <c r="R1968" s="10" t="str">
        <f t="shared" si="183"/>
        <v>hardware</v>
      </c>
      <c r="S1968" s="14">
        <f t="shared" si="184"/>
        <v>41835.540486111109</v>
      </c>
      <c r="T1968" s="15">
        <f t="shared" si="185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s="10" t="str">
        <f t="shared" si="182"/>
        <v>technology</v>
      </c>
      <c r="R1969" s="10" t="str">
        <f t="shared" si="183"/>
        <v>hardware</v>
      </c>
      <c r="S1969" s="14">
        <f t="shared" si="184"/>
        <v>41730.663530092592</v>
      </c>
      <c r="T1969" s="15">
        <f t="shared" si="185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s="10" t="str">
        <f t="shared" si="182"/>
        <v>technology</v>
      </c>
      <c r="R1970" s="10" t="str">
        <f t="shared" si="183"/>
        <v>hardware</v>
      </c>
      <c r="S1970" s="14">
        <f t="shared" si="184"/>
        <v>42676.586979166663</v>
      </c>
      <c r="T1970" s="15">
        <f t="shared" si="185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s="10" t="str">
        <f t="shared" si="182"/>
        <v>technology</v>
      </c>
      <c r="R1971" s="10" t="str">
        <f t="shared" si="183"/>
        <v>hardware</v>
      </c>
      <c r="S1971" s="14">
        <f t="shared" si="184"/>
        <v>42557.792453703703</v>
      </c>
      <c r="T1971" s="15">
        <f t="shared" si="185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s="10" t="str">
        <f t="shared" si="182"/>
        <v>technology</v>
      </c>
      <c r="R1972" s="10" t="str">
        <f t="shared" si="183"/>
        <v>hardware</v>
      </c>
      <c r="S1972" s="14">
        <f t="shared" si="184"/>
        <v>41324.193298611113</v>
      </c>
      <c r="T1972" s="15">
        <f t="shared" si="185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s="10" t="str">
        <f t="shared" si="182"/>
        <v>technology</v>
      </c>
      <c r="R1973" s="10" t="str">
        <f t="shared" si="183"/>
        <v>hardware</v>
      </c>
      <c r="S1973" s="14">
        <f t="shared" si="184"/>
        <v>41561.500706018516</v>
      </c>
      <c r="T1973" s="15">
        <f t="shared" si="185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s="10" t="str">
        <f t="shared" si="182"/>
        <v>technology</v>
      </c>
      <c r="R1974" s="10" t="str">
        <f t="shared" si="183"/>
        <v>hardware</v>
      </c>
      <c r="S1974" s="14">
        <f t="shared" si="184"/>
        <v>41201.012083333335</v>
      </c>
      <c r="T1974" s="15">
        <f t="shared" si="185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s="10" t="str">
        <f t="shared" si="182"/>
        <v>technology</v>
      </c>
      <c r="R1975" s="10" t="str">
        <f t="shared" si="183"/>
        <v>hardware</v>
      </c>
      <c r="S1975" s="14">
        <f t="shared" si="184"/>
        <v>42549.722962962958</v>
      </c>
      <c r="T1975" s="15">
        <f t="shared" si="185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s="10" t="str">
        <f t="shared" si="182"/>
        <v>technology</v>
      </c>
      <c r="R1976" s="10" t="str">
        <f t="shared" si="183"/>
        <v>hardware</v>
      </c>
      <c r="S1976" s="14">
        <f t="shared" si="184"/>
        <v>41445.334131944444</v>
      </c>
      <c r="T1976" s="15">
        <f t="shared" si="185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s="10" t="str">
        <f t="shared" si="182"/>
        <v>technology</v>
      </c>
      <c r="R1977" s="10" t="str">
        <f t="shared" si="183"/>
        <v>hardware</v>
      </c>
      <c r="S1977" s="14">
        <f t="shared" si="184"/>
        <v>41313.755219907405</v>
      </c>
      <c r="T1977" s="15">
        <f t="shared" si="185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s="10" t="str">
        <f t="shared" si="182"/>
        <v>technology</v>
      </c>
      <c r="R1978" s="10" t="str">
        <f t="shared" si="183"/>
        <v>hardware</v>
      </c>
      <c r="S1978" s="14">
        <f t="shared" si="184"/>
        <v>41438.899594907409</v>
      </c>
      <c r="T1978" s="15">
        <f t="shared" si="185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s="10" t="str">
        <f t="shared" si="182"/>
        <v>technology</v>
      </c>
      <c r="R1979" s="10" t="str">
        <f t="shared" si="183"/>
        <v>hardware</v>
      </c>
      <c r="S1979" s="14">
        <f t="shared" si="184"/>
        <v>42311.216898148152</v>
      </c>
      <c r="T1979" s="15">
        <f t="shared" si="185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s="10" t="str">
        <f t="shared" si="182"/>
        <v>technology</v>
      </c>
      <c r="R1980" s="10" t="str">
        <f t="shared" si="183"/>
        <v>hardware</v>
      </c>
      <c r="S1980" s="14">
        <f t="shared" si="184"/>
        <v>41039.225601851853</v>
      </c>
      <c r="T1980" s="15">
        <f t="shared" si="185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s="10" t="str">
        <f t="shared" si="182"/>
        <v>technology</v>
      </c>
      <c r="R1981" s="10" t="str">
        <f t="shared" si="183"/>
        <v>hardware</v>
      </c>
      <c r="S1981" s="14">
        <f t="shared" si="184"/>
        <v>42290.460023148145</v>
      </c>
      <c r="T1981" s="15">
        <f t="shared" si="185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s="10" t="str">
        <f t="shared" si="182"/>
        <v>technology</v>
      </c>
      <c r="R1982" s="10" t="str">
        <f t="shared" si="183"/>
        <v>hardware</v>
      </c>
      <c r="S1982" s="14">
        <f t="shared" si="184"/>
        <v>42423.542384259257</v>
      </c>
      <c r="T1982" s="15">
        <f t="shared" si="185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s="10" t="str">
        <f t="shared" si="182"/>
        <v>photography</v>
      </c>
      <c r="R1983" s="10" t="str">
        <f t="shared" si="183"/>
        <v>people</v>
      </c>
      <c r="S1983" s="14">
        <f t="shared" si="184"/>
        <v>41799.725289351853</v>
      </c>
      <c r="T1983" s="15">
        <f t="shared" si="185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s="10" t="str">
        <f t="shared" si="182"/>
        <v>photography</v>
      </c>
      <c r="R1984" s="10" t="str">
        <f t="shared" si="183"/>
        <v>people</v>
      </c>
      <c r="S1984" s="14">
        <f t="shared" si="184"/>
        <v>42678.586655092593</v>
      </c>
      <c r="T1984" s="15">
        <f t="shared" si="185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s="10" t="str">
        <f t="shared" si="182"/>
        <v>photography</v>
      </c>
      <c r="R1985" s="10" t="str">
        <f t="shared" si="183"/>
        <v>people</v>
      </c>
      <c r="S1985" s="14">
        <f t="shared" si="184"/>
        <v>42593.011782407411</v>
      </c>
      <c r="T1985" s="15">
        <f t="shared" si="185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s="10" t="str">
        <f t="shared" si="182"/>
        <v>photography</v>
      </c>
      <c r="R1986" s="10" t="str">
        <f t="shared" si="183"/>
        <v>people</v>
      </c>
      <c r="S1986" s="14">
        <f t="shared" si="184"/>
        <v>41913.790289351848</v>
      </c>
      <c r="T1986" s="15">
        <f t="shared" si="185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9">
        <f t="shared" ref="P1987:P2050" si="187">E1987/L1987</f>
        <v>12.75</v>
      </c>
      <c r="Q1987" s="10" t="str">
        <f t="shared" ref="Q1987:Q2050" si="188">LEFT(N1987,SEARCH("/",N1987,1)-1)</f>
        <v>photography</v>
      </c>
      <c r="R1987" s="10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5">
        <f t="shared" si="185"/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s="10" t="str">
        <f t="shared" si="188"/>
        <v>photography</v>
      </c>
      <c r="R1988" s="10" t="str">
        <f t="shared" si="189"/>
        <v>people</v>
      </c>
      <c r="S1988" s="14">
        <f t="shared" si="190"/>
        <v>42413.433831018512</v>
      </c>
      <c r="T1988" s="15">
        <f t="shared" ref="T1988:T2051" si="191">(((I1988/60)/60)/24)+DATE(1970,1,1)</f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s="10" t="str">
        <f t="shared" si="188"/>
        <v>photography</v>
      </c>
      <c r="R1989" s="10" t="str">
        <f t="shared" si="189"/>
        <v>people</v>
      </c>
      <c r="S1989" s="14">
        <f t="shared" si="190"/>
        <v>42034.639768518522</v>
      </c>
      <c r="T1989" s="15">
        <f t="shared" si="191"/>
        <v>42064.639768518522</v>
      </c>
    </row>
    <row r="1990" spans="1:20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s="10" t="str">
        <f t="shared" si="188"/>
        <v>photography</v>
      </c>
      <c r="R1990" s="10" t="str">
        <f t="shared" si="189"/>
        <v>people</v>
      </c>
      <c r="S1990" s="14">
        <f t="shared" si="190"/>
        <v>42206.763217592597</v>
      </c>
      <c r="T1990" s="15">
        <f t="shared" si="191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s="10" t="str">
        <f t="shared" si="188"/>
        <v>photography</v>
      </c>
      <c r="R1991" s="10" t="str">
        <f t="shared" si="189"/>
        <v>people</v>
      </c>
      <c r="S1991" s="14">
        <f t="shared" si="190"/>
        <v>42685.680648148147</v>
      </c>
      <c r="T1991" s="15">
        <f t="shared" si="191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s="10" t="str">
        <f t="shared" si="188"/>
        <v>photography</v>
      </c>
      <c r="R1992" s="10" t="str">
        <f t="shared" si="189"/>
        <v>people</v>
      </c>
      <c r="S1992" s="14">
        <f t="shared" si="190"/>
        <v>42398.195972222224</v>
      </c>
      <c r="T1992" s="15">
        <f t="shared" si="191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s="10" t="str">
        <f t="shared" si="188"/>
        <v>photography</v>
      </c>
      <c r="R1993" s="10" t="str">
        <f t="shared" si="189"/>
        <v>people</v>
      </c>
      <c r="S1993" s="14">
        <f t="shared" si="190"/>
        <v>42167.89335648148</v>
      </c>
      <c r="T1993" s="15">
        <f t="shared" si="191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s="10" t="str">
        <f t="shared" si="188"/>
        <v>photography</v>
      </c>
      <c r="R1994" s="10" t="str">
        <f t="shared" si="189"/>
        <v>people</v>
      </c>
      <c r="S1994" s="14">
        <f t="shared" si="190"/>
        <v>42023.143414351856</v>
      </c>
      <c r="T1994" s="15">
        <f t="shared" si="191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s="10" t="str">
        <f t="shared" si="188"/>
        <v>photography</v>
      </c>
      <c r="R1995" s="10" t="str">
        <f t="shared" si="189"/>
        <v>people</v>
      </c>
      <c r="S1995" s="14">
        <f t="shared" si="190"/>
        <v>42329.58839120371</v>
      </c>
      <c r="T1995" s="15">
        <f t="shared" si="191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s="10" t="str">
        <f t="shared" si="188"/>
        <v>photography</v>
      </c>
      <c r="R1996" s="10" t="str">
        <f t="shared" si="189"/>
        <v>people</v>
      </c>
      <c r="S1996" s="14">
        <f t="shared" si="190"/>
        <v>42651.006273148145</v>
      </c>
      <c r="T1996" s="15">
        <f t="shared" si="191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s="10" t="str">
        <f t="shared" si="188"/>
        <v>photography</v>
      </c>
      <c r="R1997" s="10" t="str">
        <f t="shared" si="189"/>
        <v>people</v>
      </c>
      <c r="S1997" s="14">
        <f t="shared" si="190"/>
        <v>42181.902037037042</v>
      </c>
      <c r="T1997" s="15">
        <f t="shared" si="191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s="10" t="str">
        <f t="shared" si="188"/>
        <v>photography</v>
      </c>
      <c r="R1998" s="10" t="str">
        <f t="shared" si="189"/>
        <v>people</v>
      </c>
      <c r="S1998" s="14">
        <f t="shared" si="190"/>
        <v>41800.819571759261</v>
      </c>
      <c r="T1998" s="15">
        <f t="shared" si="191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s="10" t="str">
        <f t="shared" si="188"/>
        <v>photography</v>
      </c>
      <c r="R1999" s="10" t="str">
        <f t="shared" si="189"/>
        <v>people</v>
      </c>
      <c r="S1999" s="14">
        <f t="shared" si="190"/>
        <v>41847.930694444447</v>
      </c>
      <c r="T1999" s="15">
        <f t="shared" si="191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s="10" t="str">
        <f t="shared" si="188"/>
        <v>photography</v>
      </c>
      <c r="R2000" s="10" t="str">
        <f t="shared" si="189"/>
        <v>people</v>
      </c>
      <c r="S2000" s="14">
        <f t="shared" si="190"/>
        <v>41807.118495370371</v>
      </c>
      <c r="T2000" s="15">
        <f t="shared" si="191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s="10" t="str">
        <f t="shared" si="188"/>
        <v>photography</v>
      </c>
      <c r="R2001" s="10" t="str">
        <f t="shared" si="189"/>
        <v>people</v>
      </c>
      <c r="S2001" s="14">
        <f t="shared" si="190"/>
        <v>41926.482731481483</v>
      </c>
      <c r="T2001" s="15">
        <f t="shared" si="191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s="10" t="str">
        <f t="shared" si="188"/>
        <v>photography</v>
      </c>
      <c r="R2002" s="10" t="str">
        <f t="shared" si="189"/>
        <v>people</v>
      </c>
      <c r="S2002" s="14">
        <f t="shared" si="190"/>
        <v>42345.951539351852</v>
      </c>
      <c r="T2002" s="15">
        <f t="shared" si="191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s="10" t="str">
        <f t="shared" si="188"/>
        <v>technology</v>
      </c>
      <c r="R2003" s="10" t="str">
        <f t="shared" si="189"/>
        <v>hardware</v>
      </c>
      <c r="S2003" s="14">
        <f t="shared" si="190"/>
        <v>42136.209675925929</v>
      </c>
      <c r="T2003" s="15">
        <f t="shared" si="191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s="10" t="str">
        <f t="shared" si="188"/>
        <v>technology</v>
      </c>
      <c r="R2004" s="10" t="str">
        <f t="shared" si="189"/>
        <v>hardware</v>
      </c>
      <c r="S2004" s="14">
        <f t="shared" si="190"/>
        <v>42728.71230324074</v>
      </c>
      <c r="T2004" s="15">
        <f t="shared" si="191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s="10" t="str">
        <f t="shared" si="188"/>
        <v>technology</v>
      </c>
      <c r="R2005" s="10" t="str">
        <f t="shared" si="189"/>
        <v>hardware</v>
      </c>
      <c r="S2005" s="14">
        <f t="shared" si="190"/>
        <v>40347.125601851854</v>
      </c>
      <c r="T2005" s="15">
        <f t="shared" si="191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s="10" t="str">
        <f t="shared" si="188"/>
        <v>technology</v>
      </c>
      <c r="R2006" s="10" t="str">
        <f t="shared" si="189"/>
        <v>hardware</v>
      </c>
      <c r="S2006" s="14">
        <f t="shared" si="190"/>
        <v>41800.604895833334</v>
      </c>
      <c r="T2006" s="15">
        <f t="shared" si="191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s="10" t="str">
        <f t="shared" si="188"/>
        <v>technology</v>
      </c>
      <c r="R2007" s="10" t="str">
        <f t="shared" si="189"/>
        <v>hardware</v>
      </c>
      <c r="S2007" s="14">
        <f t="shared" si="190"/>
        <v>41535.812708333331</v>
      </c>
      <c r="T2007" s="15">
        <f t="shared" si="191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s="10" t="str">
        <f t="shared" si="188"/>
        <v>technology</v>
      </c>
      <c r="R2008" s="10" t="str">
        <f t="shared" si="189"/>
        <v>hardware</v>
      </c>
      <c r="S2008" s="14">
        <f t="shared" si="190"/>
        <v>41941.500520833331</v>
      </c>
      <c r="T2008" s="15">
        <f t="shared" si="191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s="10" t="str">
        <f t="shared" si="188"/>
        <v>technology</v>
      </c>
      <c r="R2009" s="10" t="str">
        <f t="shared" si="189"/>
        <v>hardware</v>
      </c>
      <c r="S2009" s="14">
        <f t="shared" si="190"/>
        <v>40347.837800925925</v>
      </c>
      <c r="T2009" s="15">
        <f t="shared" si="191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s="10" t="str">
        <f t="shared" si="188"/>
        <v>technology</v>
      </c>
      <c r="R2010" s="10" t="str">
        <f t="shared" si="189"/>
        <v>hardware</v>
      </c>
      <c r="S2010" s="14">
        <f t="shared" si="190"/>
        <v>40761.604421296295</v>
      </c>
      <c r="T2010" s="15">
        <f t="shared" si="191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s="10" t="str">
        <f t="shared" si="188"/>
        <v>technology</v>
      </c>
      <c r="R2011" s="10" t="str">
        <f t="shared" si="189"/>
        <v>hardware</v>
      </c>
      <c r="S2011" s="14">
        <f t="shared" si="190"/>
        <v>42661.323414351849</v>
      </c>
      <c r="T2011" s="15">
        <f t="shared" si="191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s="10" t="str">
        <f t="shared" si="188"/>
        <v>technology</v>
      </c>
      <c r="R2012" s="10" t="str">
        <f t="shared" si="189"/>
        <v>hardware</v>
      </c>
      <c r="S2012" s="14">
        <f t="shared" si="190"/>
        <v>42570.996423611112</v>
      </c>
      <c r="T2012" s="15">
        <f t="shared" si="191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s="10" t="str">
        <f t="shared" si="188"/>
        <v>technology</v>
      </c>
      <c r="R2013" s="10" t="str">
        <f t="shared" si="189"/>
        <v>hardware</v>
      </c>
      <c r="S2013" s="14">
        <f t="shared" si="190"/>
        <v>42347.358483796299</v>
      </c>
      <c r="T2013" s="15">
        <f t="shared" si="191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s="10" t="str">
        <f t="shared" si="188"/>
        <v>technology</v>
      </c>
      <c r="R2014" s="10" t="str">
        <f t="shared" si="189"/>
        <v>hardware</v>
      </c>
      <c r="S2014" s="14">
        <f t="shared" si="190"/>
        <v>42010.822233796294</v>
      </c>
      <c r="T2014" s="15">
        <f t="shared" si="191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s="10" t="str">
        <f t="shared" si="188"/>
        <v>technology</v>
      </c>
      <c r="R2015" s="10" t="str">
        <f t="shared" si="189"/>
        <v>hardware</v>
      </c>
      <c r="S2015" s="14">
        <f t="shared" si="190"/>
        <v>42499.960810185185</v>
      </c>
      <c r="T2015" s="15">
        <f t="shared" si="191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s="10" t="str">
        <f t="shared" si="188"/>
        <v>technology</v>
      </c>
      <c r="R2016" s="10" t="str">
        <f t="shared" si="189"/>
        <v>hardware</v>
      </c>
      <c r="S2016" s="14">
        <f t="shared" si="190"/>
        <v>41324.214571759258</v>
      </c>
      <c r="T2016" s="15">
        <f t="shared" si="191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s="10" t="str">
        <f t="shared" si="188"/>
        <v>technology</v>
      </c>
      <c r="R2017" s="10" t="str">
        <f t="shared" si="189"/>
        <v>hardware</v>
      </c>
      <c r="S2017" s="14">
        <f t="shared" si="190"/>
        <v>40765.876886574071</v>
      </c>
      <c r="T2017" s="15">
        <f t="shared" si="191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s="10" t="str">
        <f t="shared" si="188"/>
        <v>technology</v>
      </c>
      <c r="R2018" s="10" t="str">
        <f t="shared" si="189"/>
        <v>hardware</v>
      </c>
      <c r="S2018" s="14">
        <f t="shared" si="190"/>
        <v>41312.88077546296</v>
      </c>
      <c r="T2018" s="15">
        <f t="shared" si="191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s="10" t="str">
        <f t="shared" si="188"/>
        <v>technology</v>
      </c>
      <c r="R2019" s="10" t="str">
        <f t="shared" si="189"/>
        <v>hardware</v>
      </c>
      <c r="S2019" s="14">
        <f t="shared" si="190"/>
        <v>40961.057349537034</v>
      </c>
      <c r="T2019" s="15">
        <f t="shared" si="191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s="10" t="str">
        <f t="shared" si="188"/>
        <v>technology</v>
      </c>
      <c r="R2020" s="10" t="str">
        <f t="shared" si="189"/>
        <v>hardware</v>
      </c>
      <c r="S2020" s="14">
        <f t="shared" si="190"/>
        <v>42199.365844907406</v>
      </c>
      <c r="T2020" s="15">
        <f t="shared" si="191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s="10" t="str">
        <f t="shared" si="188"/>
        <v>technology</v>
      </c>
      <c r="R2021" s="10" t="str">
        <f t="shared" si="189"/>
        <v>hardware</v>
      </c>
      <c r="S2021" s="14">
        <f t="shared" si="190"/>
        <v>42605.70857638889</v>
      </c>
      <c r="T2021" s="15">
        <f t="shared" si="191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s="10" t="str">
        <f t="shared" si="188"/>
        <v>technology</v>
      </c>
      <c r="R2022" s="10" t="str">
        <f t="shared" si="189"/>
        <v>hardware</v>
      </c>
      <c r="S2022" s="14">
        <f t="shared" si="190"/>
        <v>41737.097499999996</v>
      </c>
      <c r="T2022" s="15">
        <f t="shared" si="191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s="10" t="str">
        <f t="shared" si="188"/>
        <v>technology</v>
      </c>
      <c r="R2023" s="10" t="str">
        <f t="shared" si="189"/>
        <v>hardware</v>
      </c>
      <c r="S2023" s="14">
        <f t="shared" si="190"/>
        <v>41861.070567129631</v>
      </c>
      <c r="T2023" s="15">
        <f t="shared" si="191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s="10" t="str">
        <f t="shared" si="188"/>
        <v>technology</v>
      </c>
      <c r="R2024" s="10" t="str">
        <f t="shared" si="189"/>
        <v>hardware</v>
      </c>
      <c r="S2024" s="14">
        <f t="shared" si="190"/>
        <v>42502.569120370375</v>
      </c>
      <c r="T2024" s="15">
        <f t="shared" si="191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s="10" t="str">
        <f t="shared" si="188"/>
        <v>technology</v>
      </c>
      <c r="R2025" s="10" t="str">
        <f t="shared" si="189"/>
        <v>hardware</v>
      </c>
      <c r="S2025" s="14">
        <f t="shared" si="190"/>
        <v>42136.420752314814</v>
      </c>
      <c r="T2025" s="15">
        <f t="shared" si="191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s="10" t="str">
        <f t="shared" si="188"/>
        <v>technology</v>
      </c>
      <c r="R2026" s="10" t="str">
        <f t="shared" si="189"/>
        <v>hardware</v>
      </c>
      <c r="S2026" s="14">
        <f t="shared" si="190"/>
        <v>41099.966944444444</v>
      </c>
      <c r="T2026" s="15">
        <f t="shared" si="191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s="10" t="str">
        <f t="shared" si="188"/>
        <v>technology</v>
      </c>
      <c r="R2027" s="10" t="str">
        <f t="shared" si="189"/>
        <v>hardware</v>
      </c>
      <c r="S2027" s="14">
        <f t="shared" si="190"/>
        <v>42136.184560185182</v>
      </c>
      <c r="T2027" s="15">
        <f t="shared" si="191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s="10" t="str">
        <f t="shared" si="188"/>
        <v>technology</v>
      </c>
      <c r="R2028" s="10" t="str">
        <f t="shared" si="189"/>
        <v>hardware</v>
      </c>
      <c r="S2028" s="14">
        <f t="shared" si="190"/>
        <v>41704.735937500001</v>
      </c>
      <c r="T2028" s="15">
        <f t="shared" si="191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s="10" t="str">
        <f t="shared" si="188"/>
        <v>technology</v>
      </c>
      <c r="R2029" s="10" t="str">
        <f t="shared" si="189"/>
        <v>hardware</v>
      </c>
      <c r="S2029" s="14">
        <f t="shared" si="190"/>
        <v>42048.813877314817</v>
      </c>
      <c r="T2029" s="15">
        <f t="shared" si="191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s="10" t="str">
        <f t="shared" si="188"/>
        <v>technology</v>
      </c>
      <c r="R2030" s="10" t="str">
        <f t="shared" si="189"/>
        <v>hardware</v>
      </c>
      <c r="S2030" s="14">
        <f t="shared" si="190"/>
        <v>40215.919050925928</v>
      </c>
      <c r="T2030" s="15">
        <f t="shared" si="191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s="10" t="str">
        <f t="shared" si="188"/>
        <v>technology</v>
      </c>
      <c r="R2031" s="10" t="str">
        <f t="shared" si="189"/>
        <v>hardware</v>
      </c>
      <c r="S2031" s="14">
        <f t="shared" si="190"/>
        <v>41848.021770833337</v>
      </c>
      <c r="T2031" s="15">
        <f t="shared" si="191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s="10" t="str">
        <f t="shared" si="188"/>
        <v>technology</v>
      </c>
      <c r="R2032" s="10" t="str">
        <f t="shared" si="189"/>
        <v>hardware</v>
      </c>
      <c r="S2032" s="14">
        <f t="shared" si="190"/>
        <v>41212.996481481481</v>
      </c>
      <c r="T2032" s="15">
        <f t="shared" si="191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s="10" t="str">
        <f t="shared" si="188"/>
        <v>technology</v>
      </c>
      <c r="R2033" s="10" t="str">
        <f t="shared" si="189"/>
        <v>hardware</v>
      </c>
      <c r="S2033" s="14">
        <f t="shared" si="190"/>
        <v>41975.329317129625</v>
      </c>
      <c r="T2033" s="15">
        <f t="shared" si="191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s="10" t="str">
        <f t="shared" si="188"/>
        <v>technology</v>
      </c>
      <c r="R2034" s="10" t="str">
        <f t="shared" si="189"/>
        <v>hardware</v>
      </c>
      <c r="S2034" s="14">
        <f t="shared" si="190"/>
        <v>42689.565671296295</v>
      </c>
      <c r="T2034" s="15">
        <f t="shared" si="191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s="10" t="str">
        <f t="shared" si="188"/>
        <v>technology</v>
      </c>
      <c r="R2035" s="10" t="str">
        <f t="shared" si="189"/>
        <v>hardware</v>
      </c>
      <c r="S2035" s="14">
        <f t="shared" si="190"/>
        <v>41725.082384259258</v>
      </c>
      <c r="T2035" s="15">
        <f t="shared" si="191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s="10" t="str">
        <f t="shared" si="188"/>
        <v>technology</v>
      </c>
      <c r="R2036" s="10" t="str">
        <f t="shared" si="189"/>
        <v>hardware</v>
      </c>
      <c r="S2036" s="14">
        <f t="shared" si="190"/>
        <v>42076.130011574074</v>
      </c>
      <c r="T2036" s="15">
        <f t="shared" si="191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s="10" t="str">
        <f t="shared" si="188"/>
        <v>technology</v>
      </c>
      <c r="R2037" s="10" t="str">
        <f t="shared" si="189"/>
        <v>hardware</v>
      </c>
      <c r="S2037" s="14">
        <f t="shared" si="190"/>
        <v>42311.625081018516</v>
      </c>
      <c r="T2037" s="15">
        <f t="shared" si="191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s="10" t="str">
        <f t="shared" si="188"/>
        <v>technology</v>
      </c>
      <c r="R2038" s="10" t="str">
        <f t="shared" si="189"/>
        <v>hardware</v>
      </c>
      <c r="S2038" s="14">
        <f t="shared" si="190"/>
        <v>41738.864803240744</v>
      </c>
      <c r="T2038" s="15">
        <f t="shared" si="191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s="10" t="str">
        <f t="shared" si="188"/>
        <v>technology</v>
      </c>
      <c r="R2039" s="10" t="str">
        <f t="shared" si="189"/>
        <v>hardware</v>
      </c>
      <c r="S2039" s="14">
        <f t="shared" si="190"/>
        <v>41578.210104166668</v>
      </c>
      <c r="T2039" s="15">
        <f t="shared" si="191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s="10" t="str">
        <f t="shared" si="188"/>
        <v>technology</v>
      </c>
      <c r="R2040" s="10" t="str">
        <f t="shared" si="189"/>
        <v>hardware</v>
      </c>
      <c r="S2040" s="14">
        <f t="shared" si="190"/>
        <v>41424.27107638889</v>
      </c>
      <c r="T2040" s="15">
        <f t="shared" si="191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s="10" t="str">
        <f t="shared" si="188"/>
        <v>technology</v>
      </c>
      <c r="R2041" s="10" t="str">
        <f t="shared" si="189"/>
        <v>hardware</v>
      </c>
      <c r="S2041" s="14">
        <f t="shared" si="190"/>
        <v>42675.438946759255</v>
      </c>
      <c r="T2041" s="15">
        <f t="shared" si="191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s="10" t="str">
        <f t="shared" si="188"/>
        <v>technology</v>
      </c>
      <c r="R2042" s="10" t="str">
        <f t="shared" si="189"/>
        <v>hardware</v>
      </c>
      <c r="S2042" s="14">
        <f t="shared" si="190"/>
        <v>41578.927118055559</v>
      </c>
      <c r="T2042" s="15">
        <f t="shared" si="191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s="10" t="str">
        <f t="shared" si="188"/>
        <v>technology</v>
      </c>
      <c r="R2043" s="10" t="str">
        <f t="shared" si="189"/>
        <v>hardware</v>
      </c>
      <c r="S2043" s="14">
        <f t="shared" si="190"/>
        <v>42654.525775462964</v>
      </c>
      <c r="T2043" s="15">
        <f t="shared" si="191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s="10" t="str">
        <f t="shared" si="188"/>
        <v>technology</v>
      </c>
      <c r="R2044" s="10" t="str">
        <f t="shared" si="189"/>
        <v>hardware</v>
      </c>
      <c r="S2044" s="14">
        <f t="shared" si="190"/>
        <v>42331.708032407405</v>
      </c>
      <c r="T2044" s="15">
        <f t="shared" si="191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s="10" t="str">
        <f t="shared" si="188"/>
        <v>technology</v>
      </c>
      <c r="R2045" s="10" t="str">
        <f t="shared" si="189"/>
        <v>hardware</v>
      </c>
      <c r="S2045" s="14">
        <f t="shared" si="190"/>
        <v>42661.176817129628</v>
      </c>
      <c r="T2045" s="15">
        <f t="shared" si="191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s="10" t="str">
        <f t="shared" si="188"/>
        <v>technology</v>
      </c>
      <c r="R2046" s="10" t="str">
        <f t="shared" si="189"/>
        <v>hardware</v>
      </c>
      <c r="S2046" s="14">
        <f t="shared" si="190"/>
        <v>42138.684189814812</v>
      </c>
      <c r="T2046" s="15">
        <f t="shared" si="191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s="10" t="str">
        <f t="shared" si="188"/>
        <v>technology</v>
      </c>
      <c r="R2047" s="10" t="str">
        <f t="shared" si="189"/>
        <v>hardware</v>
      </c>
      <c r="S2047" s="14">
        <f t="shared" si="190"/>
        <v>41069.088506944441</v>
      </c>
      <c r="T2047" s="15">
        <f t="shared" si="191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s="10" t="str">
        <f t="shared" si="188"/>
        <v>technology</v>
      </c>
      <c r="R2048" s="10" t="str">
        <f t="shared" si="189"/>
        <v>hardware</v>
      </c>
      <c r="S2048" s="14">
        <f t="shared" si="190"/>
        <v>41387.171805555554</v>
      </c>
      <c r="T2048" s="15">
        <f t="shared" si="191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s="10" t="str">
        <f t="shared" si="188"/>
        <v>technology</v>
      </c>
      <c r="R2049" s="10" t="str">
        <f t="shared" si="189"/>
        <v>hardware</v>
      </c>
      <c r="S2049" s="14">
        <f t="shared" si="190"/>
        <v>42081.903587962966</v>
      </c>
      <c r="T2049" s="15">
        <f t="shared" si="191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s="10" t="str">
        <f t="shared" si="188"/>
        <v>technology</v>
      </c>
      <c r="R2050" s="10" t="str">
        <f t="shared" si="189"/>
        <v>hardware</v>
      </c>
      <c r="S2050" s="14">
        <f t="shared" si="190"/>
        <v>41387.651516203703</v>
      </c>
      <c r="T2050" s="15">
        <f t="shared" si="191"/>
        <v>41417.651516203703</v>
      </c>
    </row>
    <row r="2051" spans="1:20" ht="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094" si="192">E2051/D2051*100</f>
        <v>120.19070000000001</v>
      </c>
      <c r="P2051" s="9">
        <f t="shared" ref="P2051:P2114" si="193">E2051/L2051</f>
        <v>80.991037735849048</v>
      </c>
      <c r="Q2051" s="10" t="str">
        <f t="shared" ref="Q2051:Q2114" si="194">LEFT(N2051,SEARCH("/",N2051,1)-1)</f>
        <v>technology</v>
      </c>
      <c r="R2051" s="10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5">
        <f t="shared" si="191"/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s="10" t="str">
        <f t="shared" si="194"/>
        <v>technology</v>
      </c>
      <c r="R2052" s="10" t="str">
        <f t="shared" si="195"/>
        <v>hardware</v>
      </c>
      <c r="S2052" s="14">
        <f t="shared" si="196"/>
        <v>42115.071504629625</v>
      </c>
      <c r="T2052" s="15">
        <f t="shared" ref="T2052:T2115" si="197">(((I2052/60)/60)/24)+DATE(1970,1,1)</f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s="10" t="str">
        <f t="shared" si="194"/>
        <v>technology</v>
      </c>
      <c r="R2053" s="10" t="str">
        <f t="shared" si="195"/>
        <v>hardware</v>
      </c>
      <c r="S2053" s="14">
        <f t="shared" si="196"/>
        <v>41604.022418981483</v>
      </c>
      <c r="T2053" s="15">
        <f t="shared" si="197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s="10" t="str">
        <f t="shared" si="194"/>
        <v>technology</v>
      </c>
      <c r="R2054" s="10" t="str">
        <f t="shared" si="195"/>
        <v>hardware</v>
      </c>
      <c r="S2054" s="14">
        <f t="shared" si="196"/>
        <v>42375.08394675926</v>
      </c>
      <c r="T2054" s="15">
        <f t="shared" si="197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s="10" t="str">
        <f t="shared" si="194"/>
        <v>technology</v>
      </c>
      <c r="R2055" s="10" t="str">
        <f t="shared" si="195"/>
        <v>hardware</v>
      </c>
      <c r="S2055" s="14">
        <f t="shared" si="196"/>
        <v>42303.617488425924</v>
      </c>
      <c r="T2055" s="15">
        <f t="shared" si="197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s="10" t="str">
        <f t="shared" si="194"/>
        <v>technology</v>
      </c>
      <c r="R2056" s="10" t="str">
        <f t="shared" si="195"/>
        <v>hardware</v>
      </c>
      <c r="S2056" s="14">
        <f t="shared" si="196"/>
        <v>41731.520949074074</v>
      </c>
      <c r="T2056" s="15">
        <f t="shared" si="197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s="10" t="str">
        <f t="shared" si="194"/>
        <v>technology</v>
      </c>
      <c r="R2057" s="10" t="str">
        <f t="shared" si="195"/>
        <v>hardware</v>
      </c>
      <c r="S2057" s="14">
        <f t="shared" si="196"/>
        <v>41946.674108796295</v>
      </c>
      <c r="T2057" s="15">
        <f t="shared" si="197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s="10" t="str">
        <f t="shared" si="194"/>
        <v>technology</v>
      </c>
      <c r="R2058" s="10" t="str">
        <f t="shared" si="195"/>
        <v>hardware</v>
      </c>
      <c r="S2058" s="14">
        <f t="shared" si="196"/>
        <v>41351.76090277778</v>
      </c>
      <c r="T2058" s="15">
        <f t="shared" si="197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s="10" t="str">
        <f t="shared" si="194"/>
        <v>technology</v>
      </c>
      <c r="R2059" s="10" t="str">
        <f t="shared" si="195"/>
        <v>hardware</v>
      </c>
      <c r="S2059" s="14">
        <f t="shared" si="196"/>
        <v>42396.494583333333</v>
      </c>
      <c r="T2059" s="15">
        <f t="shared" si="197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s="10" t="str">
        <f t="shared" si="194"/>
        <v>technology</v>
      </c>
      <c r="R2060" s="10" t="str">
        <f t="shared" si="195"/>
        <v>hardware</v>
      </c>
      <c r="S2060" s="14">
        <f t="shared" si="196"/>
        <v>42026.370717592596</v>
      </c>
      <c r="T2060" s="15">
        <f t="shared" si="197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s="10" t="str">
        <f t="shared" si="194"/>
        <v>technology</v>
      </c>
      <c r="R2061" s="10" t="str">
        <f t="shared" si="195"/>
        <v>hardware</v>
      </c>
      <c r="S2061" s="14">
        <f t="shared" si="196"/>
        <v>42361.602476851855</v>
      </c>
      <c r="T2061" s="15">
        <f t="shared" si="197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s="10" t="str">
        <f t="shared" si="194"/>
        <v>technology</v>
      </c>
      <c r="R2062" s="10" t="str">
        <f t="shared" si="195"/>
        <v>hardware</v>
      </c>
      <c r="S2062" s="14">
        <f t="shared" si="196"/>
        <v>41783.642939814818</v>
      </c>
      <c r="T2062" s="15">
        <f t="shared" si="197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s="10" t="str">
        <f t="shared" si="194"/>
        <v>technology</v>
      </c>
      <c r="R2063" s="10" t="str">
        <f t="shared" si="195"/>
        <v>hardware</v>
      </c>
      <c r="S2063" s="14">
        <f t="shared" si="196"/>
        <v>42705.764513888891</v>
      </c>
      <c r="T2063" s="15">
        <f t="shared" si="197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s="10" t="str">
        <f t="shared" si="194"/>
        <v>technology</v>
      </c>
      <c r="R2064" s="10" t="str">
        <f t="shared" si="195"/>
        <v>hardware</v>
      </c>
      <c r="S2064" s="14">
        <f t="shared" si="196"/>
        <v>42423.3830787037</v>
      </c>
      <c r="T2064" s="15">
        <f t="shared" si="197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s="10" t="str">
        <f t="shared" si="194"/>
        <v>technology</v>
      </c>
      <c r="R2065" s="10" t="str">
        <f t="shared" si="195"/>
        <v>hardware</v>
      </c>
      <c r="S2065" s="14">
        <f t="shared" si="196"/>
        <v>42472.73265046296</v>
      </c>
      <c r="T2065" s="15">
        <f t="shared" si="197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s="10" t="str">
        <f t="shared" si="194"/>
        <v>technology</v>
      </c>
      <c r="R2066" s="10" t="str">
        <f t="shared" si="195"/>
        <v>hardware</v>
      </c>
      <c r="S2066" s="14">
        <f t="shared" si="196"/>
        <v>41389.364849537036</v>
      </c>
      <c r="T2066" s="15">
        <f t="shared" si="197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s="10" t="str">
        <f t="shared" si="194"/>
        <v>technology</v>
      </c>
      <c r="R2067" s="10" t="str">
        <f t="shared" si="195"/>
        <v>hardware</v>
      </c>
      <c r="S2067" s="14">
        <f t="shared" si="196"/>
        <v>41603.333668981482</v>
      </c>
      <c r="T2067" s="15">
        <f t="shared" si="197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s="10" t="str">
        <f t="shared" si="194"/>
        <v>technology</v>
      </c>
      <c r="R2068" s="10" t="str">
        <f t="shared" si="195"/>
        <v>hardware</v>
      </c>
      <c r="S2068" s="14">
        <f t="shared" si="196"/>
        <v>41844.771793981483</v>
      </c>
      <c r="T2068" s="15">
        <f t="shared" si="197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s="10" t="str">
        <f t="shared" si="194"/>
        <v>technology</v>
      </c>
      <c r="R2069" s="10" t="str">
        <f t="shared" si="195"/>
        <v>hardware</v>
      </c>
      <c r="S2069" s="14">
        <f t="shared" si="196"/>
        <v>42115.853888888887</v>
      </c>
      <c r="T2069" s="15">
        <f t="shared" si="197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s="10" t="str">
        <f t="shared" si="194"/>
        <v>technology</v>
      </c>
      <c r="R2070" s="10" t="str">
        <f t="shared" si="195"/>
        <v>hardware</v>
      </c>
      <c r="S2070" s="14">
        <f t="shared" si="196"/>
        <v>42633.841608796298</v>
      </c>
      <c r="T2070" s="15">
        <f t="shared" si="197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s="10" t="str">
        <f t="shared" si="194"/>
        <v>technology</v>
      </c>
      <c r="R2071" s="10" t="str">
        <f t="shared" si="195"/>
        <v>hardware</v>
      </c>
      <c r="S2071" s="14">
        <f t="shared" si="196"/>
        <v>42340.972118055557</v>
      </c>
      <c r="T2071" s="15">
        <f t="shared" si="197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s="10" t="str">
        <f t="shared" si="194"/>
        <v>technology</v>
      </c>
      <c r="R2072" s="10" t="str">
        <f t="shared" si="195"/>
        <v>hardware</v>
      </c>
      <c r="S2072" s="14">
        <f t="shared" si="196"/>
        <v>42519.6565162037</v>
      </c>
      <c r="T2072" s="15">
        <f t="shared" si="197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s="10" t="str">
        <f t="shared" si="194"/>
        <v>technology</v>
      </c>
      <c r="R2073" s="10" t="str">
        <f t="shared" si="195"/>
        <v>hardware</v>
      </c>
      <c r="S2073" s="14">
        <f t="shared" si="196"/>
        <v>42600.278749999998</v>
      </c>
      <c r="T2073" s="15">
        <f t="shared" si="197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s="10" t="str">
        <f t="shared" si="194"/>
        <v>technology</v>
      </c>
      <c r="R2074" s="10" t="str">
        <f t="shared" si="195"/>
        <v>hardware</v>
      </c>
      <c r="S2074" s="14">
        <f t="shared" si="196"/>
        <v>42467.581388888888</v>
      </c>
      <c r="T2074" s="15">
        <f t="shared" si="197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s="10" t="str">
        <f t="shared" si="194"/>
        <v>technology</v>
      </c>
      <c r="R2075" s="10" t="str">
        <f t="shared" si="195"/>
        <v>hardware</v>
      </c>
      <c r="S2075" s="14">
        <f t="shared" si="196"/>
        <v>42087.668032407411</v>
      </c>
      <c r="T2075" s="15">
        <f t="shared" si="197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s="10" t="str">
        <f t="shared" si="194"/>
        <v>technology</v>
      </c>
      <c r="R2076" s="10" t="str">
        <f t="shared" si="195"/>
        <v>hardware</v>
      </c>
      <c r="S2076" s="14">
        <f t="shared" si="196"/>
        <v>42466.826180555552</v>
      </c>
      <c r="T2076" s="15">
        <f t="shared" si="197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s="10" t="str">
        <f t="shared" si="194"/>
        <v>technology</v>
      </c>
      <c r="R2077" s="10" t="str">
        <f t="shared" si="195"/>
        <v>hardware</v>
      </c>
      <c r="S2077" s="14">
        <f t="shared" si="196"/>
        <v>41450.681574074071</v>
      </c>
      <c r="T2077" s="15">
        <f t="shared" si="197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s="10" t="str">
        <f t="shared" si="194"/>
        <v>technology</v>
      </c>
      <c r="R2078" s="10" t="str">
        <f t="shared" si="195"/>
        <v>hardware</v>
      </c>
      <c r="S2078" s="14">
        <f t="shared" si="196"/>
        <v>41803.880659722221</v>
      </c>
      <c r="T2078" s="15">
        <f t="shared" si="197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s="10" t="str">
        <f t="shared" si="194"/>
        <v>technology</v>
      </c>
      <c r="R2079" s="10" t="str">
        <f t="shared" si="195"/>
        <v>hardware</v>
      </c>
      <c r="S2079" s="14">
        <f t="shared" si="196"/>
        <v>42103.042546296296</v>
      </c>
      <c r="T2079" s="15">
        <f t="shared" si="197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s="10" t="str">
        <f t="shared" si="194"/>
        <v>technology</v>
      </c>
      <c r="R2080" s="10" t="str">
        <f t="shared" si="195"/>
        <v>hardware</v>
      </c>
      <c r="S2080" s="14">
        <f t="shared" si="196"/>
        <v>42692.771493055552</v>
      </c>
      <c r="T2080" s="15">
        <f t="shared" si="197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s="10" t="str">
        <f t="shared" si="194"/>
        <v>technology</v>
      </c>
      <c r="R2081" s="10" t="str">
        <f t="shared" si="195"/>
        <v>hardware</v>
      </c>
      <c r="S2081" s="14">
        <f t="shared" si="196"/>
        <v>42150.71056712963</v>
      </c>
      <c r="T2081" s="15">
        <f t="shared" si="197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s="10" t="str">
        <f t="shared" si="194"/>
        <v>technology</v>
      </c>
      <c r="R2082" s="10" t="str">
        <f t="shared" si="195"/>
        <v>hardware</v>
      </c>
      <c r="S2082" s="14">
        <f t="shared" si="196"/>
        <v>42289.957175925927</v>
      </c>
      <c r="T2082" s="15">
        <f t="shared" si="197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s="10" t="str">
        <f t="shared" si="194"/>
        <v>music</v>
      </c>
      <c r="R2083" s="10" t="str">
        <f t="shared" si="195"/>
        <v>indie rock</v>
      </c>
      <c r="S2083" s="14">
        <f t="shared" si="196"/>
        <v>41004.156886574077</v>
      </c>
      <c r="T2083" s="15">
        <f t="shared" si="197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s="10" t="str">
        <f t="shared" si="194"/>
        <v>music</v>
      </c>
      <c r="R2084" s="10" t="str">
        <f t="shared" si="195"/>
        <v>indie rock</v>
      </c>
      <c r="S2084" s="14">
        <f t="shared" si="196"/>
        <v>40811.120324074072</v>
      </c>
      <c r="T2084" s="15">
        <f t="shared" si="197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s="10" t="str">
        <f t="shared" si="194"/>
        <v>music</v>
      </c>
      <c r="R2085" s="10" t="str">
        <f t="shared" si="195"/>
        <v>indie rock</v>
      </c>
      <c r="S2085" s="14">
        <f t="shared" si="196"/>
        <v>41034.72216435185</v>
      </c>
      <c r="T2085" s="15">
        <f t="shared" si="197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s="10" t="str">
        <f t="shared" si="194"/>
        <v>music</v>
      </c>
      <c r="R2086" s="10" t="str">
        <f t="shared" si="195"/>
        <v>indie rock</v>
      </c>
      <c r="S2086" s="14">
        <f t="shared" si="196"/>
        <v>41731.833124999997</v>
      </c>
      <c r="T2086" s="15">
        <f t="shared" si="197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s="10" t="str">
        <f t="shared" si="194"/>
        <v>music</v>
      </c>
      <c r="R2087" s="10" t="str">
        <f t="shared" si="195"/>
        <v>indie rock</v>
      </c>
      <c r="S2087" s="14">
        <f t="shared" si="196"/>
        <v>41075.835497685184</v>
      </c>
      <c r="T2087" s="15">
        <f t="shared" si="197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s="10" t="str">
        <f t="shared" si="194"/>
        <v>music</v>
      </c>
      <c r="R2088" s="10" t="str">
        <f t="shared" si="195"/>
        <v>indie rock</v>
      </c>
      <c r="S2088" s="14">
        <f t="shared" si="196"/>
        <v>40860.67050925926</v>
      </c>
      <c r="T2088" s="15">
        <f t="shared" si="197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s="10" t="str">
        <f t="shared" si="194"/>
        <v>music</v>
      </c>
      <c r="R2089" s="10" t="str">
        <f t="shared" si="195"/>
        <v>indie rock</v>
      </c>
      <c r="S2089" s="14">
        <f t="shared" si="196"/>
        <v>40764.204375000001</v>
      </c>
      <c r="T2089" s="15">
        <f t="shared" si="197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s="10" t="str">
        <f t="shared" si="194"/>
        <v>music</v>
      </c>
      <c r="R2090" s="10" t="str">
        <f t="shared" si="195"/>
        <v>indie rock</v>
      </c>
      <c r="S2090" s="14">
        <f t="shared" si="196"/>
        <v>40395.714722222219</v>
      </c>
      <c r="T2090" s="15">
        <f t="shared" si="197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s="10" t="str">
        <f t="shared" si="194"/>
        <v>music</v>
      </c>
      <c r="R2091" s="10" t="str">
        <f t="shared" si="195"/>
        <v>indie rock</v>
      </c>
      <c r="S2091" s="14">
        <f t="shared" si="196"/>
        <v>41453.076319444444</v>
      </c>
      <c r="T2091" s="15">
        <f t="shared" si="197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s="10" t="str">
        <f t="shared" si="194"/>
        <v>music</v>
      </c>
      <c r="R2092" s="10" t="str">
        <f t="shared" si="195"/>
        <v>indie rock</v>
      </c>
      <c r="S2092" s="14">
        <f t="shared" si="196"/>
        <v>41299.381423611114</v>
      </c>
      <c r="T2092" s="15">
        <f t="shared" si="197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s="10" t="str">
        <f t="shared" si="194"/>
        <v>music</v>
      </c>
      <c r="R2093" s="10" t="str">
        <f t="shared" si="195"/>
        <v>indie rock</v>
      </c>
      <c r="S2093" s="14">
        <f t="shared" si="196"/>
        <v>40555.322662037033</v>
      </c>
      <c r="T2093" s="15">
        <f t="shared" si="197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s="10" t="str">
        <f t="shared" si="194"/>
        <v>music</v>
      </c>
      <c r="R2094" s="10" t="str">
        <f t="shared" si="195"/>
        <v>indie rock</v>
      </c>
      <c r="S2094" s="14">
        <f t="shared" si="196"/>
        <v>40763.707546296297</v>
      </c>
      <c r="T2094" s="15">
        <f t="shared" si="197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9">
        <f t="shared" si="193"/>
        <v>66.826086956521735</v>
      </c>
      <c r="Q2095" s="10" t="str">
        <f t="shared" si="194"/>
        <v>music</v>
      </c>
      <c r="R2095" s="10" t="str">
        <f t="shared" si="195"/>
        <v>indie rock</v>
      </c>
      <c r="S2095" s="14">
        <f t="shared" si="196"/>
        <v>41205.854537037041</v>
      </c>
      <c r="T2095" s="15">
        <f t="shared" si="197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9">
        <f t="shared" si="193"/>
        <v>58.597222222222221</v>
      </c>
      <c r="Q2096" s="10" t="str">
        <f t="shared" si="194"/>
        <v>music</v>
      </c>
      <c r="R2096" s="10" t="str">
        <f t="shared" si="195"/>
        <v>indie rock</v>
      </c>
      <c r="S2096" s="14">
        <f t="shared" si="196"/>
        <v>40939.02002314815</v>
      </c>
      <c r="T2096" s="15">
        <f t="shared" si="197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9">
        <f t="shared" si="193"/>
        <v>113.63636363636364</v>
      </c>
      <c r="Q2097" s="10" t="str">
        <f t="shared" si="194"/>
        <v>music</v>
      </c>
      <c r="R2097" s="10" t="str">
        <f t="shared" si="195"/>
        <v>indie rock</v>
      </c>
      <c r="S2097" s="14">
        <f t="shared" si="196"/>
        <v>40758.733483796292</v>
      </c>
      <c r="T2097" s="15">
        <f t="shared" si="197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9">
        <f t="shared" si="193"/>
        <v>43.571428571428569</v>
      </c>
      <c r="Q2098" s="10" t="str">
        <f t="shared" si="194"/>
        <v>music</v>
      </c>
      <c r="R2098" s="10" t="str">
        <f t="shared" si="195"/>
        <v>indie rock</v>
      </c>
      <c r="S2098" s="14">
        <f t="shared" si="196"/>
        <v>41192.758506944447</v>
      </c>
      <c r="T2098" s="15">
        <f t="shared" si="197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9">
        <f t="shared" si="193"/>
        <v>78.94736842105263</v>
      </c>
      <c r="Q2099" s="10" t="str">
        <f t="shared" si="194"/>
        <v>music</v>
      </c>
      <c r="R2099" s="10" t="str">
        <f t="shared" si="195"/>
        <v>indie rock</v>
      </c>
      <c r="S2099" s="14">
        <f t="shared" si="196"/>
        <v>40818.58489583333</v>
      </c>
      <c r="T2099" s="15">
        <f t="shared" si="197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9">
        <f t="shared" si="193"/>
        <v>188.125</v>
      </c>
      <c r="Q2100" s="10" t="str">
        <f t="shared" si="194"/>
        <v>music</v>
      </c>
      <c r="R2100" s="10" t="str">
        <f t="shared" si="195"/>
        <v>indie rock</v>
      </c>
      <c r="S2100" s="14">
        <f t="shared" si="196"/>
        <v>40946.11383101852</v>
      </c>
      <c r="T2100" s="15">
        <f t="shared" si="197"/>
        <v>40976.11383101852</v>
      </c>
    </row>
    <row r="2101" spans="1:20" ht="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9">
        <f t="shared" si="193"/>
        <v>63.031746031746032</v>
      </c>
      <c r="Q2101" s="10" t="str">
        <f t="shared" si="194"/>
        <v>music</v>
      </c>
      <c r="R2101" s="10" t="str">
        <f t="shared" si="195"/>
        <v>indie rock</v>
      </c>
      <c r="S2101" s="14">
        <f t="shared" si="196"/>
        <v>42173.746342592596</v>
      </c>
      <c r="T2101" s="15">
        <f t="shared" si="197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9">
        <f t="shared" si="193"/>
        <v>30.37037037037037</v>
      </c>
      <c r="Q2102" s="10" t="str">
        <f t="shared" si="194"/>
        <v>music</v>
      </c>
      <c r="R2102" s="10" t="str">
        <f t="shared" si="195"/>
        <v>indie rock</v>
      </c>
      <c r="S2102" s="14">
        <f t="shared" si="196"/>
        <v>41074.834965277776</v>
      </c>
      <c r="T2102" s="15">
        <f t="shared" si="197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9">
        <f t="shared" si="193"/>
        <v>51.477272727272727</v>
      </c>
      <c r="Q2103" s="10" t="str">
        <f t="shared" si="194"/>
        <v>music</v>
      </c>
      <c r="R2103" s="10" t="str">
        <f t="shared" si="195"/>
        <v>indie rock</v>
      </c>
      <c r="S2103" s="14">
        <f t="shared" si="196"/>
        <v>40892.149467592593</v>
      </c>
      <c r="T2103" s="15">
        <f t="shared" si="197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9">
        <f t="shared" si="193"/>
        <v>35.789473684210527</v>
      </c>
      <c r="Q2104" s="10" t="str">
        <f t="shared" si="194"/>
        <v>music</v>
      </c>
      <c r="R2104" s="10" t="str">
        <f t="shared" si="195"/>
        <v>indie rock</v>
      </c>
      <c r="S2104" s="14">
        <f t="shared" si="196"/>
        <v>40638.868611111109</v>
      </c>
      <c r="T2104" s="15">
        <f t="shared" si="197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9">
        <f t="shared" si="193"/>
        <v>98.817391304347822</v>
      </c>
      <c r="Q2105" s="10" t="str">
        <f t="shared" si="194"/>
        <v>music</v>
      </c>
      <c r="R2105" s="10" t="str">
        <f t="shared" si="195"/>
        <v>indie rock</v>
      </c>
      <c r="S2105" s="14">
        <f t="shared" si="196"/>
        <v>41192.754942129628</v>
      </c>
      <c r="T2105" s="15">
        <f t="shared" si="197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9">
        <f t="shared" si="193"/>
        <v>28</v>
      </c>
      <c r="Q2106" s="10" t="str">
        <f t="shared" si="194"/>
        <v>music</v>
      </c>
      <c r="R2106" s="10" t="str">
        <f t="shared" si="195"/>
        <v>indie rock</v>
      </c>
      <c r="S2106" s="14">
        <f t="shared" si="196"/>
        <v>41394.074467592596</v>
      </c>
      <c r="T2106" s="15">
        <f t="shared" si="197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9">
        <f t="shared" si="193"/>
        <v>51.313131313131315</v>
      </c>
      <c r="Q2107" s="10" t="str">
        <f t="shared" si="194"/>
        <v>music</v>
      </c>
      <c r="R2107" s="10" t="str">
        <f t="shared" si="195"/>
        <v>indie rock</v>
      </c>
      <c r="S2107" s="14">
        <f t="shared" si="196"/>
        <v>41951.788807870369</v>
      </c>
      <c r="T2107" s="15">
        <f t="shared" si="197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9">
        <f t="shared" si="193"/>
        <v>53.522727272727273</v>
      </c>
      <c r="Q2108" s="10" t="str">
        <f t="shared" si="194"/>
        <v>music</v>
      </c>
      <c r="R2108" s="10" t="str">
        <f t="shared" si="195"/>
        <v>indie rock</v>
      </c>
      <c r="S2108" s="14">
        <f t="shared" si="196"/>
        <v>41270.21497685185</v>
      </c>
      <c r="T2108" s="15">
        <f t="shared" si="197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9">
        <f t="shared" si="193"/>
        <v>37.149310344827583</v>
      </c>
      <c r="Q2109" s="10" t="str">
        <f t="shared" si="194"/>
        <v>music</v>
      </c>
      <c r="R2109" s="10" t="str">
        <f t="shared" si="195"/>
        <v>indie rock</v>
      </c>
      <c r="S2109" s="14">
        <f t="shared" si="196"/>
        <v>41934.71056712963</v>
      </c>
      <c r="T2109" s="15">
        <f t="shared" si="197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9">
        <f t="shared" si="193"/>
        <v>89.895287958115176</v>
      </c>
      <c r="Q2110" s="10" t="str">
        <f t="shared" si="194"/>
        <v>music</v>
      </c>
      <c r="R2110" s="10" t="str">
        <f t="shared" si="195"/>
        <v>indie rock</v>
      </c>
      <c r="S2110" s="14">
        <f t="shared" si="196"/>
        <v>41135.175694444442</v>
      </c>
      <c r="T2110" s="15">
        <f t="shared" si="197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9">
        <f t="shared" si="193"/>
        <v>106.52500000000001</v>
      </c>
      <c r="Q2111" s="10" t="str">
        <f t="shared" si="194"/>
        <v>music</v>
      </c>
      <c r="R2111" s="10" t="str">
        <f t="shared" si="195"/>
        <v>indie rock</v>
      </c>
      <c r="S2111" s="14">
        <f t="shared" si="196"/>
        <v>42160.708530092597</v>
      </c>
      <c r="T2111" s="15">
        <f t="shared" si="197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9">
        <f t="shared" si="193"/>
        <v>52.815789473684212</v>
      </c>
      <c r="Q2112" s="10" t="str">
        <f t="shared" si="194"/>
        <v>music</v>
      </c>
      <c r="R2112" s="10" t="str">
        <f t="shared" si="195"/>
        <v>indie rock</v>
      </c>
      <c r="S2112" s="14">
        <f t="shared" si="196"/>
        <v>41759.670937499999</v>
      </c>
      <c r="T2112" s="15">
        <f t="shared" si="197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9">
        <f t="shared" si="193"/>
        <v>54.615384615384613</v>
      </c>
      <c r="Q2113" s="10" t="str">
        <f t="shared" si="194"/>
        <v>music</v>
      </c>
      <c r="R2113" s="10" t="str">
        <f t="shared" si="195"/>
        <v>indie rock</v>
      </c>
      <c r="S2113" s="14">
        <f t="shared" si="196"/>
        <v>40703.197048611109</v>
      </c>
      <c r="T2113" s="15">
        <f t="shared" si="197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9">
        <f t="shared" si="193"/>
        <v>27.272727272727273</v>
      </c>
      <c r="Q2114" s="10" t="str">
        <f t="shared" si="194"/>
        <v>music</v>
      </c>
      <c r="R2114" s="10" t="str">
        <f t="shared" si="195"/>
        <v>indie rock</v>
      </c>
      <c r="S2114" s="14">
        <f t="shared" si="196"/>
        <v>41365.928159722222</v>
      </c>
      <c r="T2114" s="15">
        <f t="shared" si="197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9">
        <f t="shared" ref="P2115:P2178" si="198">E2115/L2115</f>
        <v>68.598130841121488</v>
      </c>
      <c r="Q2115" s="10" t="str">
        <f t="shared" ref="Q2115:Q2178" si="199">LEFT(N2115,SEARCH("/",N2115,1)-1)</f>
        <v>music</v>
      </c>
      <c r="R2115" s="10" t="str">
        <f t="shared" ref="R2115:R2178" si="200">RIGHT(N2115,LEN(N2115)-SEARCH("/",N2115,1))</f>
        <v>indie rock</v>
      </c>
      <c r="S2115" s="14">
        <f t="shared" ref="S2115:S2178" si="201">(((J2115/60)/60)/24)+DATE(1970,1,1)</f>
        <v>41870.86546296296</v>
      </c>
      <c r="T2115" s="15">
        <f t="shared" si="197"/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9">
        <f t="shared" si="198"/>
        <v>35.612244897959187</v>
      </c>
      <c r="Q2116" s="10" t="str">
        <f t="shared" si="199"/>
        <v>music</v>
      </c>
      <c r="R2116" s="10" t="str">
        <f t="shared" si="200"/>
        <v>indie rock</v>
      </c>
      <c r="S2116" s="14">
        <f t="shared" si="201"/>
        <v>40458.815625000003</v>
      </c>
      <c r="T2116" s="15">
        <f t="shared" ref="T2116:T2179" si="202">(((I2116/60)/60)/24)+DATE(1970,1,1)</f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9">
        <f t="shared" si="198"/>
        <v>94.027777777777771</v>
      </c>
      <c r="Q2117" s="10" t="str">
        <f t="shared" si="199"/>
        <v>music</v>
      </c>
      <c r="R2117" s="10" t="str">
        <f t="shared" si="200"/>
        <v>indie rock</v>
      </c>
      <c r="S2117" s="14">
        <f t="shared" si="201"/>
        <v>40564.081030092595</v>
      </c>
      <c r="T2117" s="15">
        <f t="shared" si="202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9">
        <f t="shared" si="198"/>
        <v>526.45652173913038</v>
      </c>
      <c r="Q2118" s="10" t="str">
        <f t="shared" si="199"/>
        <v>music</v>
      </c>
      <c r="R2118" s="10" t="str">
        <f t="shared" si="200"/>
        <v>indie rock</v>
      </c>
      <c r="S2118" s="14">
        <f t="shared" si="201"/>
        <v>41136.777812500004</v>
      </c>
      <c r="T2118" s="15">
        <f t="shared" si="202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9">
        <f t="shared" si="198"/>
        <v>50.657142857142858</v>
      </c>
      <c r="Q2119" s="10" t="str">
        <f t="shared" si="199"/>
        <v>music</v>
      </c>
      <c r="R2119" s="10" t="str">
        <f t="shared" si="200"/>
        <v>indie rock</v>
      </c>
      <c r="S2119" s="14">
        <f t="shared" si="201"/>
        <v>42290.059594907405</v>
      </c>
      <c r="T2119" s="15">
        <f t="shared" si="202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9">
        <f t="shared" si="198"/>
        <v>79.182941176470578</v>
      </c>
      <c r="Q2120" s="10" t="str">
        <f t="shared" si="199"/>
        <v>music</v>
      </c>
      <c r="R2120" s="10" t="str">
        <f t="shared" si="200"/>
        <v>indie rock</v>
      </c>
      <c r="S2120" s="14">
        <f t="shared" si="201"/>
        <v>40718.839537037034</v>
      </c>
      <c r="T2120" s="15">
        <f t="shared" si="202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9">
        <f t="shared" si="198"/>
        <v>91.590909090909093</v>
      </c>
      <c r="Q2121" s="10" t="str">
        <f t="shared" si="199"/>
        <v>music</v>
      </c>
      <c r="R2121" s="10" t="str">
        <f t="shared" si="200"/>
        <v>indie rock</v>
      </c>
      <c r="S2121" s="14">
        <f t="shared" si="201"/>
        <v>41107.130150462966</v>
      </c>
      <c r="T2121" s="15">
        <f t="shared" si="202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9">
        <f t="shared" si="198"/>
        <v>116.96275362318841</v>
      </c>
      <c r="Q2122" s="10" t="str">
        <f t="shared" si="199"/>
        <v>music</v>
      </c>
      <c r="R2122" s="10" t="str">
        <f t="shared" si="200"/>
        <v>indie rock</v>
      </c>
      <c r="S2122" s="14">
        <f t="shared" si="201"/>
        <v>41591.964537037034</v>
      </c>
      <c r="T2122" s="15">
        <f t="shared" si="202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9">
        <f t="shared" si="198"/>
        <v>28.4</v>
      </c>
      <c r="Q2123" s="10" t="str">
        <f t="shared" si="199"/>
        <v>games</v>
      </c>
      <c r="R2123" s="10" t="str">
        <f t="shared" si="200"/>
        <v>video games</v>
      </c>
      <c r="S2123" s="14">
        <f t="shared" si="201"/>
        <v>42716.7424537037</v>
      </c>
      <c r="T2123" s="15">
        <f t="shared" si="202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9">
        <f t="shared" si="198"/>
        <v>103.33333333333333</v>
      </c>
      <c r="Q2124" s="10" t="str">
        <f t="shared" si="199"/>
        <v>games</v>
      </c>
      <c r="R2124" s="10" t="str">
        <f t="shared" si="200"/>
        <v>video games</v>
      </c>
      <c r="S2124" s="14">
        <f t="shared" si="201"/>
        <v>42712.300567129627</v>
      </c>
      <c r="T2124" s="15">
        <f t="shared" si="202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9">
        <f t="shared" si="198"/>
        <v>10</v>
      </c>
      <c r="Q2125" s="10" t="str">
        <f t="shared" si="199"/>
        <v>games</v>
      </c>
      <c r="R2125" s="10" t="str">
        <f t="shared" si="200"/>
        <v>video games</v>
      </c>
      <c r="S2125" s="14">
        <f t="shared" si="201"/>
        <v>40198.424849537041</v>
      </c>
      <c r="T2125" s="15">
        <f t="shared" si="202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9">
        <f t="shared" si="198"/>
        <v>23</v>
      </c>
      <c r="Q2126" s="10" t="str">
        <f t="shared" si="199"/>
        <v>games</v>
      </c>
      <c r="R2126" s="10" t="str">
        <f t="shared" si="200"/>
        <v>video games</v>
      </c>
      <c r="S2126" s="14">
        <f t="shared" si="201"/>
        <v>40464.028182870366</v>
      </c>
      <c r="T2126" s="15">
        <f t="shared" si="202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9">
        <f t="shared" si="198"/>
        <v>31.555555555555557</v>
      </c>
      <c r="Q2127" s="10" t="str">
        <f t="shared" si="199"/>
        <v>games</v>
      </c>
      <c r="R2127" s="10" t="str">
        <f t="shared" si="200"/>
        <v>video games</v>
      </c>
      <c r="S2127" s="14">
        <f t="shared" si="201"/>
        <v>42191.023530092592</v>
      </c>
      <c r="T2127" s="15">
        <f t="shared" si="202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9">
        <f t="shared" si="198"/>
        <v>5</v>
      </c>
      <c r="Q2128" s="10" t="str">
        <f t="shared" si="199"/>
        <v>games</v>
      </c>
      <c r="R2128" s="10" t="str">
        <f t="shared" si="200"/>
        <v>video games</v>
      </c>
      <c r="S2128" s="14">
        <f t="shared" si="201"/>
        <v>41951.973229166666</v>
      </c>
      <c r="T2128" s="15">
        <f t="shared" si="202"/>
        <v>41981.973229166666</v>
      </c>
    </row>
    <row r="2129" spans="1:20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9">
        <f t="shared" si="198"/>
        <v>34.220338983050844</v>
      </c>
      <c r="Q2129" s="10" t="str">
        <f t="shared" si="199"/>
        <v>games</v>
      </c>
      <c r="R2129" s="10" t="str">
        <f t="shared" si="200"/>
        <v>video games</v>
      </c>
      <c r="S2129" s="14">
        <f t="shared" si="201"/>
        <v>42045.50535879629</v>
      </c>
      <c r="T2129" s="15">
        <f t="shared" si="202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9">
        <f t="shared" si="198"/>
        <v>25</v>
      </c>
      <c r="Q2130" s="10" t="str">
        <f t="shared" si="199"/>
        <v>games</v>
      </c>
      <c r="R2130" s="10" t="str">
        <f t="shared" si="200"/>
        <v>video games</v>
      </c>
      <c r="S2130" s="14">
        <f t="shared" si="201"/>
        <v>41843.772789351853</v>
      </c>
      <c r="T2130" s="15">
        <f t="shared" si="202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9">
        <f t="shared" si="198"/>
        <v>19.666666666666668</v>
      </c>
      <c r="Q2131" s="10" t="str">
        <f t="shared" si="199"/>
        <v>games</v>
      </c>
      <c r="R2131" s="10" t="str">
        <f t="shared" si="200"/>
        <v>video games</v>
      </c>
      <c r="S2131" s="14">
        <f t="shared" si="201"/>
        <v>42409.024305555555</v>
      </c>
      <c r="T2131" s="15">
        <f t="shared" si="202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9">
        <f t="shared" si="198"/>
        <v>21.25</v>
      </c>
      <c r="Q2132" s="10" t="str">
        <f t="shared" si="199"/>
        <v>games</v>
      </c>
      <c r="R2132" s="10" t="str">
        <f t="shared" si="200"/>
        <v>video games</v>
      </c>
      <c r="S2132" s="14">
        <f t="shared" si="201"/>
        <v>41832.086377314816</v>
      </c>
      <c r="T2132" s="15">
        <f t="shared" si="202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9">
        <f t="shared" si="198"/>
        <v>8.3333333333333339</v>
      </c>
      <c r="Q2133" s="10" t="str">
        <f t="shared" si="199"/>
        <v>games</v>
      </c>
      <c r="R2133" s="10" t="str">
        <f t="shared" si="200"/>
        <v>video games</v>
      </c>
      <c r="S2133" s="14">
        <f t="shared" si="201"/>
        <v>42167.207071759258</v>
      </c>
      <c r="T2133" s="15">
        <f t="shared" si="202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9">
        <f t="shared" si="198"/>
        <v>21.34333333333333</v>
      </c>
      <c r="Q2134" s="10" t="str">
        <f t="shared" si="199"/>
        <v>games</v>
      </c>
      <c r="R2134" s="10" t="str">
        <f t="shared" si="200"/>
        <v>video games</v>
      </c>
      <c r="S2134" s="14">
        <f t="shared" si="201"/>
        <v>41643.487175925926</v>
      </c>
      <c r="T2134" s="15">
        <f t="shared" si="202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9">
        <f t="shared" si="198"/>
        <v>5.333333333333333</v>
      </c>
      <c r="Q2135" s="10" t="str">
        <f t="shared" si="199"/>
        <v>games</v>
      </c>
      <c r="R2135" s="10" t="str">
        <f t="shared" si="200"/>
        <v>video games</v>
      </c>
      <c r="S2135" s="14">
        <f t="shared" si="201"/>
        <v>40619.097210648149</v>
      </c>
      <c r="T2135" s="15">
        <f t="shared" si="202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9">
        <f t="shared" si="198"/>
        <v>34.666666666666664</v>
      </c>
      <c r="Q2136" s="10" t="str">
        <f t="shared" si="199"/>
        <v>games</v>
      </c>
      <c r="R2136" s="10" t="str">
        <f t="shared" si="200"/>
        <v>video games</v>
      </c>
      <c r="S2136" s="14">
        <f t="shared" si="201"/>
        <v>41361.886469907404</v>
      </c>
      <c r="T2136" s="15">
        <f t="shared" si="202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9">
        <f t="shared" si="198"/>
        <v>21.727272727272727</v>
      </c>
      <c r="Q2137" s="10" t="str">
        <f t="shared" si="199"/>
        <v>games</v>
      </c>
      <c r="R2137" s="10" t="str">
        <f t="shared" si="200"/>
        <v>video games</v>
      </c>
      <c r="S2137" s="14">
        <f t="shared" si="201"/>
        <v>41156.963344907403</v>
      </c>
      <c r="T2137" s="15">
        <f t="shared" si="202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9">
        <f t="shared" si="198"/>
        <v>11.922499999999999</v>
      </c>
      <c r="Q2138" s="10" t="str">
        <f t="shared" si="199"/>
        <v>games</v>
      </c>
      <c r="R2138" s="10" t="str">
        <f t="shared" si="200"/>
        <v>video games</v>
      </c>
      <c r="S2138" s="14">
        <f t="shared" si="201"/>
        <v>41536.509097222224</v>
      </c>
      <c r="T2138" s="15">
        <f t="shared" si="202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9">
        <f t="shared" si="198"/>
        <v>26.59737827715356</v>
      </c>
      <c r="Q2139" s="10" t="str">
        <f t="shared" si="199"/>
        <v>games</v>
      </c>
      <c r="R2139" s="10" t="str">
        <f t="shared" si="200"/>
        <v>video games</v>
      </c>
      <c r="S2139" s="14">
        <f t="shared" si="201"/>
        <v>41948.771168981482</v>
      </c>
      <c r="T2139" s="15">
        <f t="shared" si="202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9">
        <f t="shared" si="198"/>
        <v>10.666666666666666</v>
      </c>
      <c r="Q2140" s="10" t="str">
        <f t="shared" si="199"/>
        <v>games</v>
      </c>
      <c r="R2140" s="10" t="str">
        <f t="shared" si="200"/>
        <v>video games</v>
      </c>
      <c r="S2140" s="14">
        <f t="shared" si="201"/>
        <v>41557.013182870374</v>
      </c>
      <c r="T2140" s="15">
        <f t="shared" si="202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9">
        <f t="shared" si="198"/>
        <v>29.035714285714285</v>
      </c>
      <c r="Q2141" s="10" t="str">
        <f t="shared" si="199"/>
        <v>games</v>
      </c>
      <c r="R2141" s="10" t="str">
        <f t="shared" si="200"/>
        <v>video games</v>
      </c>
      <c r="S2141" s="14">
        <f t="shared" si="201"/>
        <v>42647.750092592592</v>
      </c>
      <c r="T2141" s="15">
        <f t="shared" si="202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9">
        <f t="shared" si="198"/>
        <v>50.909090909090907</v>
      </c>
      <c r="Q2142" s="10" t="str">
        <f t="shared" si="199"/>
        <v>games</v>
      </c>
      <c r="R2142" s="10" t="str">
        <f t="shared" si="200"/>
        <v>video games</v>
      </c>
      <c r="S2142" s="14">
        <f t="shared" si="201"/>
        <v>41255.833611111113</v>
      </c>
      <c r="T2142" s="15">
        <f t="shared" si="202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9" t="e">
        <f t="shared" si="198"/>
        <v>#DIV/0!</v>
      </c>
      <c r="Q2143" s="10" t="str">
        <f t="shared" si="199"/>
        <v>games</v>
      </c>
      <c r="R2143" s="10" t="str">
        <f t="shared" si="200"/>
        <v>video games</v>
      </c>
      <c r="S2143" s="14">
        <f t="shared" si="201"/>
        <v>41927.235636574071</v>
      </c>
      <c r="T2143" s="15">
        <f t="shared" si="202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9">
        <f t="shared" si="198"/>
        <v>50.083333333333336</v>
      </c>
      <c r="Q2144" s="10" t="str">
        <f t="shared" si="199"/>
        <v>games</v>
      </c>
      <c r="R2144" s="10" t="str">
        <f t="shared" si="200"/>
        <v>video games</v>
      </c>
      <c r="S2144" s="14">
        <f t="shared" si="201"/>
        <v>42340.701504629629</v>
      </c>
      <c r="T2144" s="15">
        <f t="shared" si="202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9">
        <f t="shared" si="198"/>
        <v>45</v>
      </c>
      <c r="Q2145" s="10" t="str">
        <f t="shared" si="199"/>
        <v>games</v>
      </c>
      <c r="R2145" s="10" t="str">
        <f t="shared" si="200"/>
        <v>video games</v>
      </c>
      <c r="S2145" s="14">
        <f t="shared" si="201"/>
        <v>40332.886712962965</v>
      </c>
      <c r="T2145" s="15">
        <f t="shared" si="202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9">
        <f t="shared" si="198"/>
        <v>25.291666666666668</v>
      </c>
      <c r="Q2146" s="10" t="str">
        <f t="shared" si="199"/>
        <v>games</v>
      </c>
      <c r="R2146" s="10" t="str">
        <f t="shared" si="200"/>
        <v>video games</v>
      </c>
      <c r="S2146" s="14">
        <f t="shared" si="201"/>
        <v>41499.546759259261</v>
      </c>
      <c r="T2146" s="15">
        <f t="shared" si="202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9">
        <f t="shared" si="198"/>
        <v>51.292134831460672</v>
      </c>
      <c r="Q2147" s="10" t="str">
        <f t="shared" si="199"/>
        <v>games</v>
      </c>
      <c r="R2147" s="10" t="str">
        <f t="shared" si="200"/>
        <v>video games</v>
      </c>
      <c r="S2147" s="14">
        <f t="shared" si="201"/>
        <v>41575.237430555557</v>
      </c>
      <c r="T2147" s="15">
        <f t="shared" si="202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9">
        <f t="shared" si="198"/>
        <v>1</v>
      </c>
      <c r="Q2148" s="10" t="str">
        <f t="shared" si="199"/>
        <v>games</v>
      </c>
      <c r="R2148" s="10" t="str">
        <f t="shared" si="200"/>
        <v>video games</v>
      </c>
      <c r="S2148" s="14">
        <f t="shared" si="201"/>
        <v>42397.679513888885</v>
      </c>
      <c r="T2148" s="15">
        <f t="shared" si="202"/>
        <v>42411.679513888885</v>
      </c>
    </row>
    <row r="2149" spans="1:20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9">
        <f t="shared" si="198"/>
        <v>49.381818181818183</v>
      </c>
      <c r="Q2149" s="10" t="str">
        <f t="shared" si="199"/>
        <v>games</v>
      </c>
      <c r="R2149" s="10" t="str">
        <f t="shared" si="200"/>
        <v>video games</v>
      </c>
      <c r="S2149" s="14">
        <f t="shared" si="201"/>
        <v>41927.295694444445</v>
      </c>
      <c r="T2149" s="15">
        <f t="shared" si="202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9">
        <f t="shared" si="198"/>
        <v>1</v>
      </c>
      <c r="Q2150" s="10" t="str">
        <f t="shared" si="199"/>
        <v>games</v>
      </c>
      <c r="R2150" s="10" t="str">
        <f t="shared" si="200"/>
        <v>video games</v>
      </c>
      <c r="S2150" s="14">
        <f t="shared" si="201"/>
        <v>42066.733587962968</v>
      </c>
      <c r="T2150" s="15">
        <f t="shared" si="202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9" t="e">
        <f t="shared" si="198"/>
        <v>#DIV/0!</v>
      </c>
      <c r="Q2151" s="10" t="str">
        <f t="shared" si="199"/>
        <v>games</v>
      </c>
      <c r="R2151" s="10" t="str">
        <f t="shared" si="200"/>
        <v>video games</v>
      </c>
      <c r="S2151" s="14">
        <f t="shared" si="201"/>
        <v>40355.024953703702</v>
      </c>
      <c r="T2151" s="15">
        <f t="shared" si="202"/>
        <v>40390</v>
      </c>
    </row>
    <row r="2152" spans="1:20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9">
        <f t="shared" si="198"/>
        <v>101.25</v>
      </c>
      <c r="Q2152" s="10" t="str">
        <f t="shared" si="199"/>
        <v>games</v>
      </c>
      <c r="R2152" s="10" t="str">
        <f t="shared" si="200"/>
        <v>video games</v>
      </c>
      <c r="S2152" s="14">
        <f t="shared" si="201"/>
        <v>42534.284710648149</v>
      </c>
      <c r="T2152" s="15">
        <f t="shared" si="202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9">
        <f t="shared" si="198"/>
        <v>19.666666666666668</v>
      </c>
      <c r="Q2153" s="10" t="str">
        <f t="shared" si="199"/>
        <v>games</v>
      </c>
      <c r="R2153" s="10" t="str">
        <f t="shared" si="200"/>
        <v>video games</v>
      </c>
      <c r="S2153" s="14">
        <f t="shared" si="201"/>
        <v>42520.847384259265</v>
      </c>
      <c r="T2153" s="15">
        <f t="shared" si="202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9">
        <f t="shared" si="198"/>
        <v>12.5</v>
      </c>
      <c r="Q2154" s="10" t="str">
        <f t="shared" si="199"/>
        <v>games</v>
      </c>
      <c r="R2154" s="10" t="str">
        <f t="shared" si="200"/>
        <v>video games</v>
      </c>
      <c r="S2154" s="14">
        <f t="shared" si="201"/>
        <v>41683.832280092596</v>
      </c>
      <c r="T2154" s="15">
        <f t="shared" si="202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9">
        <f t="shared" si="198"/>
        <v>8.5</v>
      </c>
      <c r="Q2155" s="10" t="str">
        <f t="shared" si="199"/>
        <v>games</v>
      </c>
      <c r="R2155" s="10" t="str">
        <f t="shared" si="200"/>
        <v>video games</v>
      </c>
      <c r="S2155" s="14">
        <f t="shared" si="201"/>
        <v>41974.911087962959</v>
      </c>
      <c r="T2155" s="15">
        <f t="shared" si="202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9">
        <f t="shared" si="198"/>
        <v>1</v>
      </c>
      <c r="Q2156" s="10" t="str">
        <f t="shared" si="199"/>
        <v>games</v>
      </c>
      <c r="R2156" s="10" t="str">
        <f t="shared" si="200"/>
        <v>video games</v>
      </c>
      <c r="S2156" s="14">
        <f t="shared" si="201"/>
        <v>41647.632256944446</v>
      </c>
      <c r="T2156" s="15">
        <f t="shared" si="202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9">
        <f t="shared" si="198"/>
        <v>23</v>
      </c>
      <c r="Q2157" s="10" t="str">
        <f t="shared" si="199"/>
        <v>games</v>
      </c>
      <c r="R2157" s="10" t="str">
        <f t="shared" si="200"/>
        <v>video games</v>
      </c>
      <c r="S2157" s="14">
        <f t="shared" si="201"/>
        <v>42430.747511574074</v>
      </c>
      <c r="T2157" s="15">
        <f t="shared" si="202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9">
        <f t="shared" si="198"/>
        <v>17.987951807228917</v>
      </c>
      <c r="Q2158" s="10" t="str">
        <f t="shared" si="199"/>
        <v>games</v>
      </c>
      <c r="R2158" s="10" t="str">
        <f t="shared" si="200"/>
        <v>video games</v>
      </c>
      <c r="S2158" s="14">
        <f t="shared" si="201"/>
        <v>41488.85423611111</v>
      </c>
      <c r="T2158" s="15">
        <f t="shared" si="202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9">
        <f t="shared" si="198"/>
        <v>370.94736842105266</v>
      </c>
      <c r="Q2159" s="10" t="str">
        <f t="shared" si="199"/>
        <v>games</v>
      </c>
      <c r="R2159" s="10" t="str">
        <f t="shared" si="200"/>
        <v>video games</v>
      </c>
      <c r="S2159" s="14">
        <f t="shared" si="201"/>
        <v>42694.98128472222</v>
      </c>
      <c r="T2159" s="15">
        <f t="shared" si="202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9">
        <f t="shared" si="198"/>
        <v>63.569485530546629</v>
      </c>
      <c r="Q2160" s="10" t="str">
        <f t="shared" si="199"/>
        <v>games</v>
      </c>
      <c r="R2160" s="10" t="str">
        <f t="shared" si="200"/>
        <v>video games</v>
      </c>
      <c r="S2160" s="14">
        <f t="shared" si="201"/>
        <v>41264.853865740741</v>
      </c>
      <c r="T2160" s="15">
        <f t="shared" si="202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9">
        <f t="shared" si="198"/>
        <v>13</v>
      </c>
      <c r="Q2161" s="10" t="str">
        <f t="shared" si="199"/>
        <v>games</v>
      </c>
      <c r="R2161" s="10" t="str">
        <f t="shared" si="200"/>
        <v>video games</v>
      </c>
      <c r="S2161" s="14">
        <f t="shared" si="201"/>
        <v>40710.731180555551</v>
      </c>
      <c r="T2161" s="15">
        <f t="shared" si="202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9">
        <f t="shared" si="198"/>
        <v>5.3125</v>
      </c>
      <c r="Q2162" s="10" t="str">
        <f t="shared" si="199"/>
        <v>games</v>
      </c>
      <c r="R2162" s="10" t="str">
        <f t="shared" si="200"/>
        <v>video games</v>
      </c>
      <c r="S2162" s="14">
        <f t="shared" si="201"/>
        <v>41018.711863425924</v>
      </c>
      <c r="T2162" s="15">
        <f t="shared" si="202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9">
        <f t="shared" si="198"/>
        <v>35.615384615384613</v>
      </c>
      <c r="Q2163" s="10" t="str">
        <f t="shared" si="199"/>
        <v>music</v>
      </c>
      <c r="R2163" s="10" t="str">
        <f t="shared" si="200"/>
        <v>rock</v>
      </c>
      <c r="S2163" s="14">
        <f t="shared" si="201"/>
        <v>42240.852534722217</v>
      </c>
      <c r="T2163" s="15">
        <f t="shared" si="202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9">
        <f t="shared" si="198"/>
        <v>87.103448275862064</v>
      </c>
      <c r="Q2164" s="10" t="str">
        <f t="shared" si="199"/>
        <v>music</v>
      </c>
      <c r="R2164" s="10" t="str">
        <f t="shared" si="200"/>
        <v>rock</v>
      </c>
      <c r="S2164" s="14">
        <f t="shared" si="201"/>
        <v>41813.766099537039</v>
      </c>
      <c r="T2164" s="15">
        <f t="shared" si="202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9">
        <f t="shared" si="198"/>
        <v>75.11363636363636</v>
      </c>
      <c r="Q2165" s="10" t="str">
        <f t="shared" si="199"/>
        <v>music</v>
      </c>
      <c r="R2165" s="10" t="str">
        <f t="shared" si="200"/>
        <v>rock</v>
      </c>
      <c r="S2165" s="14">
        <f t="shared" si="201"/>
        <v>42111.899537037039</v>
      </c>
      <c r="T2165" s="15">
        <f t="shared" si="202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9">
        <f t="shared" si="198"/>
        <v>68.01204819277109</v>
      </c>
      <c r="Q2166" s="10" t="str">
        <f t="shared" si="199"/>
        <v>music</v>
      </c>
      <c r="R2166" s="10" t="str">
        <f t="shared" si="200"/>
        <v>rock</v>
      </c>
      <c r="S2166" s="14">
        <f t="shared" si="201"/>
        <v>42515.71775462963</v>
      </c>
      <c r="T2166" s="15">
        <f t="shared" si="202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9">
        <f t="shared" si="198"/>
        <v>29.623931623931625</v>
      </c>
      <c r="Q2167" s="10" t="str">
        <f t="shared" si="199"/>
        <v>music</v>
      </c>
      <c r="R2167" s="10" t="str">
        <f t="shared" si="200"/>
        <v>rock</v>
      </c>
      <c r="S2167" s="14">
        <f t="shared" si="201"/>
        <v>42438.667071759264</v>
      </c>
      <c r="T2167" s="15">
        <f t="shared" si="202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9">
        <f t="shared" si="198"/>
        <v>91.625</v>
      </c>
      <c r="Q2168" s="10" t="str">
        <f t="shared" si="199"/>
        <v>music</v>
      </c>
      <c r="R2168" s="10" t="str">
        <f t="shared" si="200"/>
        <v>rock</v>
      </c>
      <c r="S2168" s="14">
        <f t="shared" si="201"/>
        <v>41933.838171296295</v>
      </c>
      <c r="T2168" s="15">
        <f t="shared" si="202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9">
        <f t="shared" si="198"/>
        <v>22.5</v>
      </c>
      <c r="Q2169" s="10" t="str">
        <f t="shared" si="199"/>
        <v>music</v>
      </c>
      <c r="R2169" s="10" t="str">
        <f t="shared" si="200"/>
        <v>rock</v>
      </c>
      <c r="S2169" s="14">
        <f t="shared" si="201"/>
        <v>41153.066400462965</v>
      </c>
      <c r="T2169" s="15">
        <f t="shared" si="202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9">
        <f t="shared" si="198"/>
        <v>64.366735294117646</v>
      </c>
      <c r="Q2170" s="10" t="str">
        <f t="shared" si="199"/>
        <v>music</v>
      </c>
      <c r="R2170" s="10" t="str">
        <f t="shared" si="200"/>
        <v>rock</v>
      </c>
      <c r="S2170" s="14">
        <f t="shared" si="201"/>
        <v>42745.600243055553</v>
      </c>
      <c r="T2170" s="15">
        <f t="shared" si="202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9">
        <f t="shared" si="198"/>
        <v>21.857142857142858</v>
      </c>
      <c r="Q2171" s="10" t="str">
        <f t="shared" si="199"/>
        <v>music</v>
      </c>
      <c r="R2171" s="10" t="str">
        <f t="shared" si="200"/>
        <v>rock</v>
      </c>
      <c r="S2171" s="14">
        <f t="shared" si="201"/>
        <v>42793.700821759259</v>
      </c>
      <c r="T2171" s="15">
        <f t="shared" si="202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9">
        <f t="shared" si="198"/>
        <v>33.315789473684212</v>
      </c>
      <c r="Q2172" s="10" t="str">
        <f t="shared" si="199"/>
        <v>music</v>
      </c>
      <c r="R2172" s="10" t="str">
        <f t="shared" si="200"/>
        <v>rock</v>
      </c>
      <c r="S2172" s="14">
        <f t="shared" si="201"/>
        <v>42198.750254629631</v>
      </c>
      <c r="T2172" s="15">
        <f t="shared" si="202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9">
        <f t="shared" si="198"/>
        <v>90.276595744680847</v>
      </c>
      <c r="Q2173" s="10" t="str">
        <f t="shared" si="199"/>
        <v>music</v>
      </c>
      <c r="R2173" s="10" t="str">
        <f t="shared" si="200"/>
        <v>rock</v>
      </c>
      <c r="S2173" s="14">
        <f t="shared" si="201"/>
        <v>42141.95711805555</v>
      </c>
      <c r="T2173" s="15">
        <f t="shared" si="202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9">
        <f t="shared" si="198"/>
        <v>76.92307692307692</v>
      </c>
      <c r="Q2174" s="10" t="str">
        <f t="shared" si="199"/>
        <v>music</v>
      </c>
      <c r="R2174" s="10" t="str">
        <f t="shared" si="200"/>
        <v>rock</v>
      </c>
      <c r="S2174" s="14">
        <f t="shared" si="201"/>
        <v>42082.580092592587</v>
      </c>
      <c r="T2174" s="15">
        <f t="shared" si="202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9">
        <f t="shared" si="198"/>
        <v>59.233333333333334</v>
      </c>
      <c r="Q2175" s="10" t="str">
        <f t="shared" si="199"/>
        <v>music</v>
      </c>
      <c r="R2175" s="10" t="str">
        <f t="shared" si="200"/>
        <v>rock</v>
      </c>
      <c r="S2175" s="14">
        <f t="shared" si="201"/>
        <v>41495.692627314813</v>
      </c>
      <c r="T2175" s="15">
        <f t="shared" si="202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9">
        <f t="shared" si="198"/>
        <v>65.38095238095238</v>
      </c>
      <c r="Q2176" s="10" t="str">
        <f t="shared" si="199"/>
        <v>music</v>
      </c>
      <c r="R2176" s="10" t="str">
        <f t="shared" si="200"/>
        <v>rock</v>
      </c>
      <c r="S2176" s="14">
        <f t="shared" si="201"/>
        <v>42465.542905092589</v>
      </c>
      <c r="T2176" s="15">
        <f t="shared" si="202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9">
        <f t="shared" si="198"/>
        <v>67.307692307692307</v>
      </c>
      <c r="Q2177" s="10" t="str">
        <f t="shared" si="199"/>
        <v>music</v>
      </c>
      <c r="R2177" s="10" t="str">
        <f t="shared" si="200"/>
        <v>rock</v>
      </c>
      <c r="S2177" s="14">
        <f t="shared" si="201"/>
        <v>42565.009097222224</v>
      </c>
      <c r="T2177" s="15">
        <f t="shared" si="202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9">
        <f t="shared" si="198"/>
        <v>88.74647887323944</v>
      </c>
      <c r="Q2178" s="10" t="str">
        <f t="shared" si="199"/>
        <v>music</v>
      </c>
      <c r="R2178" s="10" t="str">
        <f t="shared" si="200"/>
        <v>rock</v>
      </c>
      <c r="S2178" s="14">
        <f t="shared" si="201"/>
        <v>42096.633206018523</v>
      </c>
      <c r="T2178" s="15">
        <f t="shared" si="202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9">
        <f t="shared" ref="P2179:P2242" si="203">E2179/L2179</f>
        <v>65.868421052631575</v>
      </c>
      <c r="Q2179" s="10" t="str">
        <f t="shared" ref="Q2179:Q2242" si="204">LEFT(N2179,SEARCH("/",N2179,1)-1)</f>
        <v>music</v>
      </c>
      <c r="R2179" s="10" t="str">
        <f t="shared" ref="R2179:R2242" si="205">RIGHT(N2179,LEN(N2179)-SEARCH("/",N2179,1))</f>
        <v>rock</v>
      </c>
      <c r="S2179" s="14">
        <f t="shared" ref="S2179:S2242" si="206">(((J2179/60)/60)/24)+DATE(1970,1,1)</f>
        <v>42502.250775462962</v>
      </c>
      <c r="T2179" s="15">
        <f t="shared" si="202"/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9">
        <f t="shared" si="203"/>
        <v>40.349243306169967</v>
      </c>
      <c r="Q2180" s="10" t="str">
        <f t="shared" si="204"/>
        <v>music</v>
      </c>
      <c r="R2180" s="10" t="str">
        <f t="shared" si="205"/>
        <v>rock</v>
      </c>
      <c r="S2180" s="14">
        <f t="shared" si="206"/>
        <v>42723.63653935185</v>
      </c>
      <c r="T2180" s="15">
        <f t="shared" ref="T2180:T2243" si="207">(((I2180/60)/60)/24)+DATE(1970,1,1)</f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9">
        <f t="shared" si="203"/>
        <v>76.857142857142861</v>
      </c>
      <c r="Q2181" s="10" t="str">
        <f t="shared" si="204"/>
        <v>music</v>
      </c>
      <c r="R2181" s="10" t="str">
        <f t="shared" si="205"/>
        <v>rock</v>
      </c>
      <c r="S2181" s="14">
        <f t="shared" si="206"/>
        <v>42075.171203703707</v>
      </c>
      <c r="T2181" s="15">
        <f t="shared" si="207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9">
        <f t="shared" si="203"/>
        <v>68.707820512820518</v>
      </c>
      <c r="Q2182" s="10" t="str">
        <f t="shared" si="204"/>
        <v>music</v>
      </c>
      <c r="R2182" s="10" t="str">
        <f t="shared" si="205"/>
        <v>rock</v>
      </c>
      <c r="S2182" s="14">
        <f t="shared" si="206"/>
        <v>42279.669768518521</v>
      </c>
      <c r="T2182" s="15">
        <f t="shared" si="207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9">
        <f t="shared" si="203"/>
        <v>57.773584905660378</v>
      </c>
      <c r="Q2183" s="10" t="str">
        <f t="shared" si="204"/>
        <v>games</v>
      </c>
      <c r="R2183" s="10" t="str">
        <f t="shared" si="205"/>
        <v>tabletop games</v>
      </c>
      <c r="S2183" s="14">
        <f t="shared" si="206"/>
        <v>42773.005243055552</v>
      </c>
      <c r="T2183" s="15">
        <f t="shared" si="207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9">
        <f t="shared" si="203"/>
        <v>44.171348314606739</v>
      </c>
      <c r="Q2184" s="10" t="str">
        <f t="shared" si="204"/>
        <v>games</v>
      </c>
      <c r="R2184" s="10" t="str">
        <f t="shared" si="205"/>
        <v>tabletop games</v>
      </c>
      <c r="S2184" s="14">
        <f t="shared" si="206"/>
        <v>41879.900752314818</v>
      </c>
      <c r="T2184" s="15">
        <f t="shared" si="207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9">
        <f t="shared" si="203"/>
        <v>31.566308243727597</v>
      </c>
      <c r="Q2185" s="10" t="str">
        <f t="shared" si="204"/>
        <v>games</v>
      </c>
      <c r="R2185" s="10" t="str">
        <f t="shared" si="205"/>
        <v>tabletop games</v>
      </c>
      <c r="S2185" s="14">
        <f t="shared" si="206"/>
        <v>42745.365474537044</v>
      </c>
      <c r="T2185" s="15">
        <f t="shared" si="207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9">
        <f t="shared" si="203"/>
        <v>107.04511278195488</v>
      </c>
      <c r="Q2186" s="10" t="str">
        <f t="shared" si="204"/>
        <v>games</v>
      </c>
      <c r="R2186" s="10" t="str">
        <f t="shared" si="205"/>
        <v>tabletop games</v>
      </c>
      <c r="S2186" s="14">
        <f t="shared" si="206"/>
        <v>42380.690289351856</v>
      </c>
      <c r="T2186" s="15">
        <f t="shared" si="207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9">
        <f t="shared" si="203"/>
        <v>149.03451043338683</v>
      </c>
      <c r="Q2187" s="10" t="str">
        <f t="shared" si="204"/>
        <v>games</v>
      </c>
      <c r="R2187" s="10" t="str">
        <f t="shared" si="205"/>
        <v>tabletop games</v>
      </c>
      <c r="S2187" s="14">
        <f t="shared" si="206"/>
        <v>41319.349988425929</v>
      </c>
      <c r="T2187" s="15">
        <f t="shared" si="207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9">
        <f t="shared" si="203"/>
        <v>55.956632653061227</v>
      </c>
      <c r="Q2188" s="10" t="str">
        <f t="shared" si="204"/>
        <v>games</v>
      </c>
      <c r="R2188" s="10" t="str">
        <f t="shared" si="205"/>
        <v>tabletop games</v>
      </c>
      <c r="S2188" s="14">
        <f t="shared" si="206"/>
        <v>42583.615081018521</v>
      </c>
      <c r="T2188" s="15">
        <f t="shared" si="207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9">
        <f t="shared" si="203"/>
        <v>56.970381807973048</v>
      </c>
      <c r="Q2189" s="10" t="str">
        <f t="shared" si="204"/>
        <v>games</v>
      </c>
      <c r="R2189" s="10" t="str">
        <f t="shared" si="205"/>
        <v>tabletop games</v>
      </c>
      <c r="S2189" s="14">
        <f t="shared" si="206"/>
        <v>42068.209097222221</v>
      </c>
      <c r="T2189" s="15">
        <f t="shared" si="207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9">
        <f t="shared" si="203"/>
        <v>44.056420233463037</v>
      </c>
      <c r="Q2190" s="10" t="str">
        <f t="shared" si="204"/>
        <v>games</v>
      </c>
      <c r="R2190" s="10" t="str">
        <f t="shared" si="205"/>
        <v>tabletop games</v>
      </c>
      <c r="S2190" s="14">
        <f t="shared" si="206"/>
        <v>42633.586122685185</v>
      </c>
      <c r="T2190" s="15">
        <f t="shared" si="207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9">
        <f t="shared" si="203"/>
        <v>68.625</v>
      </c>
      <c r="Q2191" s="10" t="str">
        <f t="shared" si="204"/>
        <v>games</v>
      </c>
      <c r="R2191" s="10" t="str">
        <f t="shared" si="205"/>
        <v>tabletop games</v>
      </c>
      <c r="S2191" s="14">
        <f t="shared" si="206"/>
        <v>42467.788194444445</v>
      </c>
      <c r="T2191" s="15">
        <f t="shared" si="207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9">
        <f t="shared" si="203"/>
        <v>65.318435754189949</v>
      </c>
      <c r="Q2192" s="10" t="str">
        <f t="shared" si="204"/>
        <v>games</v>
      </c>
      <c r="R2192" s="10" t="str">
        <f t="shared" si="205"/>
        <v>tabletop games</v>
      </c>
      <c r="S2192" s="14">
        <f t="shared" si="206"/>
        <v>42417.625046296293</v>
      </c>
      <c r="T2192" s="15">
        <f t="shared" si="207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9">
        <f t="shared" si="203"/>
        <v>35.92</v>
      </c>
      <c r="Q2193" s="10" t="str">
        <f t="shared" si="204"/>
        <v>games</v>
      </c>
      <c r="R2193" s="10" t="str">
        <f t="shared" si="205"/>
        <v>tabletop games</v>
      </c>
      <c r="S2193" s="14">
        <f t="shared" si="206"/>
        <v>42768.833645833336</v>
      </c>
      <c r="T2193" s="15">
        <f t="shared" si="207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9">
        <f t="shared" si="203"/>
        <v>40.070667078443485</v>
      </c>
      <c r="Q2194" s="10" t="str">
        <f t="shared" si="204"/>
        <v>games</v>
      </c>
      <c r="R2194" s="10" t="str">
        <f t="shared" si="205"/>
        <v>tabletop games</v>
      </c>
      <c r="S2194" s="14">
        <f t="shared" si="206"/>
        <v>42691.8512037037</v>
      </c>
      <c r="T2194" s="15">
        <f t="shared" si="207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9">
        <f t="shared" si="203"/>
        <v>75.647714604236342</v>
      </c>
      <c r="Q2195" s="10" t="str">
        <f t="shared" si="204"/>
        <v>games</v>
      </c>
      <c r="R2195" s="10" t="str">
        <f t="shared" si="205"/>
        <v>tabletop games</v>
      </c>
      <c r="S2195" s="14">
        <f t="shared" si="206"/>
        <v>42664.405925925923</v>
      </c>
      <c r="T2195" s="15">
        <f t="shared" si="207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9">
        <f t="shared" si="203"/>
        <v>61.203872437357631</v>
      </c>
      <c r="Q2196" s="10" t="str">
        <f t="shared" si="204"/>
        <v>games</v>
      </c>
      <c r="R2196" s="10" t="str">
        <f t="shared" si="205"/>
        <v>tabletop games</v>
      </c>
      <c r="S2196" s="14">
        <f t="shared" si="206"/>
        <v>42425.757986111115</v>
      </c>
      <c r="T2196" s="15">
        <f t="shared" si="207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9">
        <f t="shared" si="203"/>
        <v>48.130434782608695</v>
      </c>
      <c r="Q2197" s="10" t="str">
        <f t="shared" si="204"/>
        <v>games</v>
      </c>
      <c r="R2197" s="10" t="str">
        <f t="shared" si="205"/>
        <v>tabletop games</v>
      </c>
      <c r="S2197" s="14">
        <f t="shared" si="206"/>
        <v>42197.771990740745</v>
      </c>
      <c r="T2197" s="15">
        <f t="shared" si="207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9">
        <f t="shared" si="203"/>
        <v>68.106837606837601</v>
      </c>
      <c r="Q2198" s="10" t="str">
        <f t="shared" si="204"/>
        <v>games</v>
      </c>
      <c r="R2198" s="10" t="str">
        <f t="shared" si="205"/>
        <v>tabletop games</v>
      </c>
      <c r="S2198" s="14">
        <f t="shared" si="206"/>
        <v>42675.487291666665</v>
      </c>
      <c r="T2198" s="15">
        <f t="shared" si="207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9">
        <f t="shared" si="203"/>
        <v>65.891300230946882</v>
      </c>
      <c r="Q2199" s="10" t="str">
        <f t="shared" si="204"/>
        <v>games</v>
      </c>
      <c r="R2199" s="10" t="str">
        <f t="shared" si="205"/>
        <v>tabletop games</v>
      </c>
      <c r="S2199" s="14">
        <f t="shared" si="206"/>
        <v>42033.584016203706</v>
      </c>
      <c r="T2199" s="15">
        <f t="shared" si="207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9">
        <f t="shared" si="203"/>
        <v>81.654377880184327</v>
      </c>
      <c r="Q2200" s="10" t="str">
        <f t="shared" si="204"/>
        <v>games</v>
      </c>
      <c r="R2200" s="10" t="str">
        <f t="shared" si="205"/>
        <v>tabletop games</v>
      </c>
      <c r="S2200" s="14">
        <f t="shared" si="206"/>
        <v>42292.513888888891</v>
      </c>
      <c r="T2200" s="15">
        <f t="shared" si="207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9">
        <f t="shared" si="203"/>
        <v>52.701195219123505</v>
      </c>
      <c r="Q2201" s="10" t="str">
        <f t="shared" si="204"/>
        <v>games</v>
      </c>
      <c r="R2201" s="10" t="str">
        <f t="shared" si="205"/>
        <v>tabletop games</v>
      </c>
      <c r="S2201" s="14">
        <f t="shared" si="206"/>
        <v>42262.416643518518</v>
      </c>
      <c r="T2201" s="15">
        <f t="shared" si="207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9">
        <f t="shared" si="203"/>
        <v>41.228136882129277</v>
      </c>
      <c r="Q2202" s="10" t="str">
        <f t="shared" si="204"/>
        <v>games</v>
      </c>
      <c r="R2202" s="10" t="str">
        <f t="shared" si="205"/>
        <v>tabletop games</v>
      </c>
      <c r="S2202" s="14">
        <f t="shared" si="206"/>
        <v>42163.625787037032</v>
      </c>
      <c r="T2202" s="15">
        <f t="shared" si="207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9">
        <f t="shared" si="203"/>
        <v>15.035357142857142</v>
      </c>
      <c r="Q2203" s="10" t="str">
        <f t="shared" si="204"/>
        <v>music</v>
      </c>
      <c r="R2203" s="10" t="str">
        <f t="shared" si="205"/>
        <v>electronic music</v>
      </c>
      <c r="S2203" s="14">
        <f t="shared" si="206"/>
        <v>41276.846817129634</v>
      </c>
      <c r="T2203" s="15">
        <f t="shared" si="207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9">
        <f t="shared" si="203"/>
        <v>39.066920943134534</v>
      </c>
      <c r="Q2204" s="10" t="str">
        <f t="shared" si="204"/>
        <v>music</v>
      </c>
      <c r="R2204" s="10" t="str">
        <f t="shared" si="205"/>
        <v>electronic music</v>
      </c>
      <c r="S2204" s="14">
        <f t="shared" si="206"/>
        <v>41184.849166666667</v>
      </c>
      <c r="T2204" s="15">
        <f t="shared" si="207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9">
        <f t="shared" si="203"/>
        <v>43.82</v>
      </c>
      <c r="Q2205" s="10" t="str">
        <f t="shared" si="204"/>
        <v>music</v>
      </c>
      <c r="R2205" s="10" t="str">
        <f t="shared" si="205"/>
        <v>electronic music</v>
      </c>
      <c r="S2205" s="14">
        <f t="shared" si="206"/>
        <v>42241.85974537037</v>
      </c>
      <c r="T2205" s="15">
        <f t="shared" si="207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9">
        <f t="shared" si="203"/>
        <v>27.301369863013697</v>
      </c>
      <c r="Q2206" s="10" t="str">
        <f t="shared" si="204"/>
        <v>music</v>
      </c>
      <c r="R2206" s="10" t="str">
        <f t="shared" si="205"/>
        <v>electronic music</v>
      </c>
      <c r="S2206" s="14">
        <f t="shared" si="206"/>
        <v>41312.311562499999</v>
      </c>
      <c r="T2206" s="15">
        <f t="shared" si="207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9">
        <f t="shared" si="203"/>
        <v>42.222222222222221</v>
      </c>
      <c r="Q2207" s="10" t="str">
        <f t="shared" si="204"/>
        <v>music</v>
      </c>
      <c r="R2207" s="10" t="str">
        <f t="shared" si="205"/>
        <v>electronic music</v>
      </c>
      <c r="S2207" s="14">
        <f t="shared" si="206"/>
        <v>41031.82163194444</v>
      </c>
      <c r="T2207" s="15">
        <f t="shared" si="207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9">
        <f t="shared" si="203"/>
        <v>33.235294117647058</v>
      </c>
      <c r="Q2208" s="10" t="str">
        <f t="shared" si="204"/>
        <v>music</v>
      </c>
      <c r="R2208" s="10" t="str">
        <f t="shared" si="205"/>
        <v>electronic music</v>
      </c>
      <c r="S2208" s="14">
        <f t="shared" si="206"/>
        <v>40997.257222222222</v>
      </c>
      <c r="T2208" s="15">
        <f t="shared" si="207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9">
        <f t="shared" si="203"/>
        <v>285.71428571428572</v>
      </c>
      <c r="Q2209" s="10" t="str">
        <f t="shared" si="204"/>
        <v>music</v>
      </c>
      <c r="R2209" s="10" t="str">
        <f t="shared" si="205"/>
        <v>electronic music</v>
      </c>
      <c r="S2209" s="14">
        <f t="shared" si="206"/>
        <v>41564.194131944445</v>
      </c>
      <c r="T2209" s="15">
        <f t="shared" si="207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9">
        <f t="shared" si="203"/>
        <v>42.333333333333336</v>
      </c>
      <c r="Q2210" s="10" t="str">
        <f t="shared" si="204"/>
        <v>music</v>
      </c>
      <c r="R2210" s="10" t="str">
        <f t="shared" si="205"/>
        <v>electronic music</v>
      </c>
      <c r="S2210" s="14">
        <f t="shared" si="206"/>
        <v>40946.882245370369</v>
      </c>
      <c r="T2210" s="15">
        <f t="shared" si="207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9">
        <f t="shared" si="203"/>
        <v>50.266666666666666</v>
      </c>
      <c r="Q2211" s="10" t="str">
        <f t="shared" si="204"/>
        <v>music</v>
      </c>
      <c r="R2211" s="10" t="str">
        <f t="shared" si="205"/>
        <v>electronic music</v>
      </c>
      <c r="S2211" s="14">
        <f t="shared" si="206"/>
        <v>41732.479675925926</v>
      </c>
      <c r="T2211" s="15">
        <f t="shared" si="207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9">
        <f t="shared" si="203"/>
        <v>61.902777777777779</v>
      </c>
      <c r="Q2212" s="10" t="str">
        <f t="shared" si="204"/>
        <v>music</v>
      </c>
      <c r="R2212" s="10" t="str">
        <f t="shared" si="205"/>
        <v>electronic music</v>
      </c>
      <c r="S2212" s="14">
        <f t="shared" si="206"/>
        <v>40956.066087962965</v>
      </c>
      <c r="T2212" s="15">
        <f t="shared" si="207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9">
        <f t="shared" si="203"/>
        <v>40.75</v>
      </c>
      <c r="Q2213" s="10" t="str">
        <f t="shared" si="204"/>
        <v>music</v>
      </c>
      <c r="R2213" s="10" t="str">
        <f t="shared" si="205"/>
        <v>electronic music</v>
      </c>
      <c r="S2213" s="14">
        <f t="shared" si="206"/>
        <v>41716.785011574073</v>
      </c>
      <c r="T2213" s="15">
        <f t="shared" si="207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9">
        <f t="shared" si="203"/>
        <v>55.796747967479675</v>
      </c>
      <c r="Q2214" s="10" t="str">
        <f t="shared" si="204"/>
        <v>music</v>
      </c>
      <c r="R2214" s="10" t="str">
        <f t="shared" si="205"/>
        <v>electronic music</v>
      </c>
      <c r="S2214" s="14">
        <f t="shared" si="206"/>
        <v>41548.747418981482</v>
      </c>
      <c r="T2214" s="15">
        <f t="shared" si="207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9">
        <f t="shared" si="203"/>
        <v>10</v>
      </c>
      <c r="Q2215" s="10" t="str">
        <f t="shared" si="204"/>
        <v>music</v>
      </c>
      <c r="R2215" s="10" t="str">
        <f t="shared" si="205"/>
        <v>electronic music</v>
      </c>
      <c r="S2215" s="14">
        <f t="shared" si="206"/>
        <v>42109.826145833329</v>
      </c>
      <c r="T2215" s="15">
        <f t="shared" si="207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9">
        <f t="shared" si="203"/>
        <v>73.125416666666666</v>
      </c>
      <c r="Q2216" s="10" t="str">
        <f t="shared" si="204"/>
        <v>music</v>
      </c>
      <c r="R2216" s="10" t="str">
        <f t="shared" si="205"/>
        <v>electronic music</v>
      </c>
      <c r="S2216" s="14">
        <f t="shared" si="206"/>
        <v>41646.792222222226</v>
      </c>
      <c r="T2216" s="15">
        <f t="shared" si="207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9">
        <f t="shared" si="203"/>
        <v>26.060606060606062</v>
      </c>
      <c r="Q2217" s="10" t="str">
        <f t="shared" si="204"/>
        <v>music</v>
      </c>
      <c r="R2217" s="10" t="str">
        <f t="shared" si="205"/>
        <v>electronic music</v>
      </c>
      <c r="S2217" s="14">
        <f t="shared" si="206"/>
        <v>40958.717268518521</v>
      </c>
      <c r="T2217" s="15">
        <f t="shared" si="207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9">
        <f t="shared" si="203"/>
        <v>22.642857142857142</v>
      </c>
      <c r="Q2218" s="10" t="str">
        <f t="shared" si="204"/>
        <v>music</v>
      </c>
      <c r="R2218" s="10" t="str">
        <f t="shared" si="205"/>
        <v>electronic music</v>
      </c>
      <c r="S2218" s="14">
        <f t="shared" si="206"/>
        <v>42194.751678240747</v>
      </c>
      <c r="T2218" s="15">
        <f t="shared" si="207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9">
        <f t="shared" si="203"/>
        <v>47.222222222222221</v>
      </c>
      <c r="Q2219" s="10" t="str">
        <f t="shared" si="204"/>
        <v>music</v>
      </c>
      <c r="R2219" s="10" t="str">
        <f t="shared" si="205"/>
        <v>electronic music</v>
      </c>
      <c r="S2219" s="14">
        <f t="shared" si="206"/>
        <v>42299.776770833334</v>
      </c>
      <c r="T2219" s="15">
        <f t="shared" si="207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9">
        <f t="shared" si="203"/>
        <v>32.324473684210524</v>
      </c>
      <c r="Q2220" s="10" t="str">
        <f t="shared" si="204"/>
        <v>music</v>
      </c>
      <c r="R2220" s="10" t="str">
        <f t="shared" si="205"/>
        <v>electronic music</v>
      </c>
      <c r="S2220" s="14">
        <f t="shared" si="206"/>
        <v>41127.812303240738</v>
      </c>
      <c r="T2220" s="15">
        <f t="shared" si="207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9">
        <f t="shared" si="203"/>
        <v>53.421052631578945</v>
      </c>
      <c r="Q2221" s="10" t="str">
        <f t="shared" si="204"/>
        <v>music</v>
      </c>
      <c r="R2221" s="10" t="str">
        <f t="shared" si="205"/>
        <v>electronic music</v>
      </c>
      <c r="S2221" s="14">
        <f t="shared" si="206"/>
        <v>42205.718888888892</v>
      </c>
      <c r="T2221" s="15">
        <f t="shared" si="207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9">
        <f t="shared" si="203"/>
        <v>51.304347826086953</v>
      </c>
      <c r="Q2222" s="10" t="str">
        <f t="shared" si="204"/>
        <v>music</v>
      </c>
      <c r="R2222" s="10" t="str">
        <f t="shared" si="205"/>
        <v>electronic music</v>
      </c>
      <c r="S2222" s="14">
        <f t="shared" si="206"/>
        <v>41452.060601851852</v>
      </c>
      <c r="T2222" s="15">
        <f t="shared" si="207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9">
        <f t="shared" si="203"/>
        <v>37.197247706422019</v>
      </c>
      <c r="Q2223" s="10" t="str">
        <f t="shared" si="204"/>
        <v>games</v>
      </c>
      <c r="R2223" s="10" t="str">
        <f t="shared" si="205"/>
        <v>tabletop games</v>
      </c>
      <c r="S2223" s="14">
        <f t="shared" si="206"/>
        <v>42452.666770833333</v>
      </c>
      <c r="T2223" s="15">
        <f t="shared" si="207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9">
        <f t="shared" si="203"/>
        <v>27.1</v>
      </c>
      <c r="Q2224" s="10" t="str">
        <f t="shared" si="204"/>
        <v>games</v>
      </c>
      <c r="R2224" s="10" t="str">
        <f t="shared" si="205"/>
        <v>tabletop games</v>
      </c>
      <c r="S2224" s="14">
        <f t="shared" si="206"/>
        <v>40906.787581018521</v>
      </c>
      <c r="T2224" s="15">
        <f t="shared" si="207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9">
        <f t="shared" si="203"/>
        <v>206.31</v>
      </c>
      <c r="Q2225" s="10" t="str">
        <f t="shared" si="204"/>
        <v>games</v>
      </c>
      <c r="R2225" s="10" t="str">
        <f t="shared" si="205"/>
        <v>tabletop games</v>
      </c>
      <c r="S2225" s="14">
        <f t="shared" si="206"/>
        <v>42152.640833333338</v>
      </c>
      <c r="T2225" s="15">
        <f t="shared" si="207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9">
        <f t="shared" si="203"/>
        <v>82.145270270270274</v>
      </c>
      <c r="Q2226" s="10" t="str">
        <f t="shared" si="204"/>
        <v>games</v>
      </c>
      <c r="R2226" s="10" t="str">
        <f t="shared" si="205"/>
        <v>tabletop games</v>
      </c>
      <c r="S2226" s="14">
        <f t="shared" si="206"/>
        <v>42644.667534722219</v>
      </c>
      <c r="T2226" s="15">
        <f t="shared" si="207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9">
        <f t="shared" si="203"/>
        <v>164.79651993355483</v>
      </c>
      <c r="Q2227" s="10" t="str">
        <f t="shared" si="204"/>
        <v>games</v>
      </c>
      <c r="R2227" s="10" t="str">
        <f t="shared" si="205"/>
        <v>tabletop games</v>
      </c>
      <c r="S2227" s="14">
        <f t="shared" si="206"/>
        <v>41873.79184027778</v>
      </c>
      <c r="T2227" s="15">
        <f t="shared" si="207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9">
        <f t="shared" si="203"/>
        <v>60.820280373831778</v>
      </c>
      <c r="Q2228" s="10" t="str">
        <f t="shared" si="204"/>
        <v>games</v>
      </c>
      <c r="R2228" s="10" t="str">
        <f t="shared" si="205"/>
        <v>tabletop games</v>
      </c>
      <c r="S2228" s="14">
        <f t="shared" si="206"/>
        <v>42381.79886574074</v>
      </c>
      <c r="T2228" s="15">
        <f t="shared" si="207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9">
        <f t="shared" si="203"/>
        <v>67.970099667774093</v>
      </c>
      <c r="Q2229" s="10" t="str">
        <f t="shared" si="204"/>
        <v>games</v>
      </c>
      <c r="R2229" s="10" t="str">
        <f t="shared" si="205"/>
        <v>tabletop games</v>
      </c>
      <c r="S2229" s="14">
        <f t="shared" si="206"/>
        <v>41561.807349537034</v>
      </c>
      <c r="T2229" s="15">
        <f t="shared" si="207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9">
        <f t="shared" si="203"/>
        <v>81.561805555555551</v>
      </c>
      <c r="Q2230" s="10" t="str">
        <f t="shared" si="204"/>
        <v>games</v>
      </c>
      <c r="R2230" s="10" t="str">
        <f t="shared" si="205"/>
        <v>tabletop games</v>
      </c>
      <c r="S2230" s="14">
        <f t="shared" si="206"/>
        <v>42202.278194444443</v>
      </c>
      <c r="T2230" s="15">
        <f t="shared" si="207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9">
        <f t="shared" si="203"/>
        <v>25.42547309833024</v>
      </c>
      <c r="Q2231" s="10" t="str">
        <f t="shared" si="204"/>
        <v>games</v>
      </c>
      <c r="R2231" s="10" t="str">
        <f t="shared" si="205"/>
        <v>tabletop games</v>
      </c>
      <c r="S2231" s="14">
        <f t="shared" si="206"/>
        <v>41484.664247685185</v>
      </c>
      <c r="T2231" s="15">
        <f t="shared" si="207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9">
        <f t="shared" si="203"/>
        <v>21.497991967871485</v>
      </c>
      <c r="Q2232" s="10" t="str">
        <f t="shared" si="204"/>
        <v>games</v>
      </c>
      <c r="R2232" s="10" t="str">
        <f t="shared" si="205"/>
        <v>tabletop games</v>
      </c>
      <c r="S2232" s="14">
        <f t="shared" si="206"/>
        <v>41724.881099537037</v>
      </c>
      <c r="T2232" s="15">
        <f t="shared" si="207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9">
        <f t="shared" si="203"/>
        <v>27.226630727762803</v>
      </c>
      <c r="Q2233" s="10" t="str">
        <f t="shared" si="204"/>
        <v>games</v>
      </c>
      <c r="R2233" s="10" t="str">
        <f t="shared" si="205"/>
        <v>tabletop games</v>
      </c>
      <c r="S2233" s="14">
        <f t="shared" si="206"/>
        <v>41423.910891203705</v>
      </c>
      <c r="T2233" s="15">
        <f t="shared" si="207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9">
        <f t="shared" si="203"/>
        <v>25.091093117408906</v>
      </c>
      <c r="Q2234" s="10" t="str">
        <f t="shared" si="204"/>
        <v>games</v>
      </c>
      <c r="R2234" s="10" t="str">
        <f t="shared" si="205"/>
        <v>tabletop games</v>
      </c>
      <c r="S2234" s="14">
        <f t="shared" si="206"/>
        <v>41806.794074074074</v>
      </c>
      <c r="T2234" s="15">
        <f t="shared" si="207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9">
        <f t="shared" si="203"/>
        <v>21.230179028132991</v>
      </c>
      <c r="Q2235" s="10" t="str">
        <f t="shared" si="204"/>
        <v>games</v>
      </c>
      <c r="R2235" s="10" t="str">
        <f t="shared" si="205"/>
        <v>tabletop games</v>
      </c>
      <c r="S2235" s="14">
        <f t="shared" si="206"/>
        <v>42331.378923611104</v>
      </c>
      <c r="T2235" s="15">
        <f t="shared" si="207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9">
        <f t="shared" si="203"/>
        <v>41.607142857142854</v>
      </c>
      <c r="Q2236" s="10" t="str">
        <f t="shared" si="204"/>
        <v>games</v>
      </c>
      <c r="R2236" s="10" t="str">
        <f t="shared" si="205"/>
        <v>tabletop games</v>
      </c>
      <c r="S2236" s="14">
        <f t="shared" si="206"/>
        <v>42710.824618055558</v>
      </c>
      <c r="T2236" s="15">
        <f t="shared" si="207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9">
        <f t="shared" si="203"/>
        <v>135.58503401360545</v>
      </c>
      <c r="Q2237" s="10" t="str">
        <f t="shared" si="204"/>
        <v>games</v>
      </c>
      <c r="R2237" s="10" t="str">
        <f t="shared" si="205"/>
        <v>tabletop games</v>
      </c>
      <c r="S2237" s="14">
        <f t="shared" si="206"/>
        <v>42062.022118055553</v>
      </c>
      <c r="T2237" s="15">
        <f t="shared" si="207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9">
        <f t="shared" si="203"/>
        <v>22.116176470588236</v>
      </c>
      <c r="Q2238" s="10" t="str">
        <f t="shared" si="204"/>
        <v>games</v>
      </c>
      <c r="R2238" s="10" t="str">
        <f t="shared" si="205"/>
        <v>tabletop games</v>
      </c>
      <c r="S2238" s="14">
        <f t="shared" si="206"/>
        <v>42371.617164351846</v>
      </c>
      <c r="T2238" s="15">
        <f t="shared" si="207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9">
        <f t="shared" si="203"/>
        <v>64.625635808748726</v>
      </c>
      <c r="Q2239" s="10" t="str">
        <f t="shared" si="204"/>
        <v>games</v>
      </c>
      <c r="R2239" s="10" t="str">
        <f t="shared" si="205"/>
        <v>tabletop games</v>
      </c>
      <c r="S2239" s="14">
        <f t="shared" si="206"/>
        <v>41915.003275462965</v>
      </c>
      <c r="T2239" s="15">
        <f t="shared" si="207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9">
        <f t="shared" si="203"/>
        <v>69.569620253164558</v>
      </c>
      <c r="Q2240" s="10" t="str">
        <f t="shared" si="204"/>
        <v>games</v>
      </c>
      <c r="R2240" s="10" t="str">
        <f t="shared" si="205"/>
        <v>tabletop games</v>
      </c>
      <c r="S2240" s="14">
        <f t="shared" si="206"/>
        <v>42774.621712962966</v>
      </c>
      <c r="T2240" s="15">
        <f t="shared" si="207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9">
        <f t="shared" si="203"/>
        <v>75.133028169014082</v>
      </c>
      <c r="Q2241" s="10" t="str">
        <f t="shared" si="204"/>
        <v>games</v>
      </c>
      <c r="R2241" s="10" t="str">
        <f t="shared" si="205"/>
        <v>tabletop games</v>
      </c>
      <c r="S2241" s="14">
        <f t="shared" si="206"/>
        <v>41572.958495370374</v>
      </c>
      <c r="T2241" s="15">
        <f t="shared" si="207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9">
        <f t="shared" si="203"/>
        <v>140.97916666666666</v>
      </c>
      <c r="Q2242" s="10" t="str">
        <f t="shared" si="204"/>
        <v>games</v>
      </c>
      <c r="R2242" s="10" t="str">
        <f t="shared" si="205"/>
        <v>tabletop games</v>
      </c>
      <c r="S2242" s="14">
        <f t="shared" si="206"/>
        <v>42452.825740740736</v>
      </c>
      <c r="T2242" s="15">
        <f t="shared" si="207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9">
        <f t="shared" ref="P2243:P2306" si="208">E2243/L2243</f>
        <v>49.472392638036808</v>
      </c>
      <c r="Q2243" s="10" t="str">
        <f t="shared" ref="Q2243:Q2306" si="209">LEFT(N2243,SEARCH("/",N2243,1)-1)</f>
        <v>games</v>
      </c>
      <c r="R2243" s="10" t="str">
        <f t="shared" ref="R2243:R2306" si="210">RIGHT(N2243,LEN(N2243)-SEARCH("/",N2243,1))</f>
        <v>tabletop games</v>
      </c>
      <c r="S2243" s="14">
        <f t="shared" ref="S2243:S2306" si="211">(((J2243/60)/60)/24)+DATE(1970,1,1)</f>
        <v>42766.827546296292</v>
      </c>
      <c r="T2243" s="15">
        <f t="shared" si="207"/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9">
        <f t="shared" si="208"/>
        <v>53.865251485148519</v>
      </c>
      <c r="Q2244" s="10" t="str">
        <f t="shared" si="209"/>
        <v>games</v>
      </c>
      <c r="R2244" s="10" t="str">
        <f t="shared" si="210"/>
        <v>tabletop games</v>
      </c>
      <c r="S2244" s="14">
        <f t="shared" si="211"/>
        <v>41569.575613425928</v>
      </c>
      <c r="T2244" s="15">
        <f t="shared" ref="T2244:T2307" si="212">(((I2244/60)/60)/24)+DATE(1970,1,1)</f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9">
        <f t="shared" si="208"/>
        <v>4.5712530712530715</v>
      </c>
      <c r="Q2245" s="10" t="str">
        <f t="shared" si="209"/>
        <v>games</v>
      </c>
      <c r="R2245" s="10" t="str">
        <f t="shared" si="210"/>
        <v>tabletop games</v>
      </c>
      <c r="S2245" s="14">
        <f t="shared" si="211"/>
        <v>42800.751041666663</v>
      </c>
      <c r="T2245" s="15">
        <f t="shared" si="212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9">
        <f t="shared" si="208"/>
        <v>65.00344827586207</v>
      </c>
      <c r="Q2246" s="10" t="str">
        <f t="shared" si="209"/>
        <v>games</v>
      </c>
      <c r="R2246" s="10" t="str">
        <f t="shared" si="210"/>
        <v>tabletop games</v>
      </c>
      <c r="S2246" s="14">
        <f t="shared" si="211"/>
        <v>42647.818819444445</v>
      </c>
      <c r="T2246" s="15">
        <f t="shared" si="212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9">
        <f t="shared" si="208"/>
        <v>53.475252525252522</v>
      </c>
      <c r="Q2247" s="10" t="str">
        <f t="shared" si="209"/>
        <v>games</v>
      </c>
      <c r="R2247" s="10" t="str">
        <f t="shared" si="210"/>
        <v>tabletop games</v>
      </c>
      <c r="S2247" s="14">
        <f t="shared" si="211"/>
        <v>41660.708530092597</v>
      </c>
      <c r="T2247" s="15">
        <f t="shared" si="212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9">
        <f t="shared" si="208"/>
        <v>43.912280701754383</v>
      </c>
      <c r="Q2248" s="10" t="str">
        <f t="shared" si="209"/>
        <v>games</v>
      </c>
      <c r="R2248" s="10" t="str">
        <f t="shared" si="210"/>
        <v>tabletop games</v>
      </c>
      <c r="S2248" s="14">
        <f t="shared" si="211"/>
        <v>42221.79178240741</v>
      </c>
      <c r="T2248" s="15">
        <f t="shared" si="212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9">
        <f t="shared" si="208"/>
        <v>50.852631578947367</v>
      </c>
      <c r="Q2249" s="10" t="str">
        <f t="shared" si="209"/>
        <v>games</v>
      </c>
      <c r="R2249" s="10" t="str">
        <f t="shared" si="210"/>
        <v>tabletop games</v>
      </c>
      <c r="S2249" s="14">
        <f t="shared" si="211"/>
        <v>42200.666261574079</v>
      </c>
      <c r="T2249" s="15">
        <f t="shared" si="212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9">
        <f t="shared" si="208"/>
        <v>58.6328125</v>
      </c>
      <c r="Q2250" s="10" t="str">
        <f t="shared" si="209"/>
        <v>games</v>
      </c>
      <c r="R2250" s="10" t="str">
        <f t="shared" si="210"/>
        <v>tabletop games</v>
      </c>
      <c r="S2250" s="14">
        <f t="shared" si="211"/>
        <v>42688.875902777778</v>
      </c>
      <c r="T2250" s="15">
        <f t="shared" si="212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9">
        <f t="shared" si="208"/>
        <v>32.81666666666667</v>
      </c>
      <c r="Q2251" s="10" t="str">
        <f t="shared" si="209"/>
        <v>games</v>
      </c>
      <c r="R2251" s="10" t="str">
        <f t="shared" si="210"/>
        <v>tabletop games</v>
      </c>
      <c r="S2251" s="14">
        <f t="shared" si="211"/>
        <v>41336.703298611108</v>
      </c>
      <c r="T2251" s="15">
        <f t="shared" si="212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9">
        <f t="shared" si="208"/>
        <v>426.93169877408059</v>
      </c>
      <c r="Q2252" s="10" t="str">
        <f t="shared" si="209"/>
        <v>games</v>
      </c>
      <c r="R2252" s="10" t="str">
        <f t="shared" si="210"/>
        <v>tabletop games</v>
      </c>
      <c r="S2252" s="14">
        <f t="shared" si="211"/>
        <v>42677.005474537036</v>
      </c>
      <c r="T2252" s="15">
        <f t="shared" si="212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9">
        <f t="shared" si="208"/>
        <v>23.808729166666669</v>
      </c>
      <c r="Q2253" s="10" t="str">
        <f t="shared" si="209"/>
        <v>games</v>
      </c>
      <c r="R2253" s="10" t="str">
        <f t="shared" si="210"/>
        <v>tabletop games</v>
      </c>
      <c r="S2253" s="14">
        <f t="shared" si="211"/>
        <v>41846.34579861111</v>
      </c>
      <c r="T2253" s="15">
        <f t="shared" si="212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9">
        <f t="shared" si="208"/>
        <v>98.413654618473899</v>
      </c>
      <c r="Q2254" s="10" t="str">
        <f t="shared" si="209"/>
        <v>games</v>
      </c>
      <c r="R2254" s="10" t="str">
        <f t="shared" si="210"/>
        <v>tabletop games</v>
      </c>
      <c r="S2254" s="14">
        <f t="shared" si="211"/>
        <v>42573.327986111108</v>
      </c>
      <c r="T2254" s="15">
        <f t="shared" si="212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9">
        <f t="shared" si="208"/>
        <v>107.32142857142857</v>
      </c>
      <c r="Q2255" s="10" t="str">
        <f t="shared" si="209"/>
        <v>games</v>
      </c>
      <c r="R2255" s="10" t="str">
        <f t="shared" si="210"/>
        <v>tabletop games</v>
      </c>
      <c r="S2255" s="14">
        <f t="shared" si="211"/>
        <v>42296.631331018521</v>
      </c>
      <c r="T2255" s="15">
        <f t="shared" si="212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9">
        <f t="shared" si="208"/>
        <v>11.67005076142132</v>
      </c>
      <c r="Q2256" s="10" t="str">
        <f t="shared" si="209"/>
        <v>games</v>
      </c>
      <c r="R2256" s="10" t="str">
        <f t="shared" si="210"/>
        <v>tabletop games</v>
      </c>
      <c r="S2256" s="14">
        <f t="shared" si="211"/>
        <v>42752.647777777776</v>
      </c>
      <c r="T2256" s="15">
        <f t="shared" si="212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9">
        <f t="shared" si="208"/>
        <v>41.782287822878232</v>
      </c>
      <c r="Q2257" s="10" t="str">
        <f t="shared" si="209"/>
        <v>games</v>
      </c>
      <c r="R2257" s="10" t="str">
        <f t="shared" si="210"/>
        <v>tabletop games</v>
      </c>
      <c r="S2257" s="14">
        <f t="shared" si="211"/>
        <v>42467.951979166668</v>
      </c>
      <c r="T2257" s="15">
        <f t="shared" si="212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9">
        <f t="shared" si="208"/>
        <v>21.38</v>
      </c>
      <c r="Q2258" s="10" t="str">
        <f t="shared" si="209"/>
        <v>games</v>
      </c>
      <c r="R2258" s="10" t="str">
        <f t="shared" si="210"/>
        <v>tabletop games</v>
      </c>
      <c r="S2258" s="14">
        <f t="shared" si="211"/>
        <v>42682.451921296291</v>
      </c>
      <c r="T2258" s="15">
        <f t="shared" si="212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9">
        <f t="shared" si="208"/>
        <v>94.103550295857985</v>
      </c>
      <c r="Q2259" s="10" t="str">
        <f t="shared" si="209"/>
        <v>games</v>
      </c>
      <c r="R2259" s="10" t="str">
        <f t="shared" si="210"/>
        <v>tabletop games</v>
      </c>
      <c r="S2259" s="14">
        <f t="shared" si="211"/>
        <v>42505.936678240745</v>
      </c>
      <c r="T2259" s="15">
        <f t="shared" si="212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9">
        <f t="shared" si="208"/>
        <v>15.721951219512196</v>
      </c>
      <c r="Q2260" s="10" t="str">
        <f t="shared" si="209"/>
        <v>games</v>
      </c>
      <c r="R2260" s="10" t="str">
        <f t="shared" si="210"/>
        <v>tabletop games</v>
      </c>
      <c r="S2260" s="14">
        <f t="shared" si="211"/>
        <v>42136.75100694444</v>
      </c>
      <c r="T2260" s="15">
        <f t="shared" si="212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9">
        <f t="shared" si="208"/>
        <v>90.635922330097088</v>
      </c>
      <c r="Q2261" s="10" t="str">
        <f t="shared" si="209"/>
        <v>games</v>
      </c>
      <c r="R2261" s="10" t="str">
        <f t="shared" si="210"/>
        <v>tabletop games</v>
      </c>
      <c r="S2261" s="14">
        <f t="shared" si="211"/>
        <v>42702.804814814815</v>
      </c>
      <c r="T2261" s="15">
        <f t="shared" si="212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9">
        <f t="shared" si="208"/>
        <v>97.297619047619051</v>
      </c>
      <c r="Q2262" s="10" t="str">
        <f t="shared" si="209"/>
        <v>games</v>
      </c>
      <c r="R2262" s="10" t="str">
        <f t="shared" si="210"/>
        <v>tabletop games</v>
      </c>
      <c r="S2262" s="14">
        <f t="shared" si="211"/>
        <v>41695.016782407409</v>
      </c>
      <c r="T2262" s="15">
        <f t="shared" si="212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9">
        <f t="shared" si="208"/>
        <v>37.11904761904762</v>
      </c>
      <c r="Q2263" s="10" t="str">
        <f t="shared" si="209"/>
        <v>games</v>
      </c>
      <c r="R2263" s="10" t="str">
        <f t="shared" si="210"/>
        <v>tabletop games</v>
      </c>
      <c r="S2263" s="14">
        <f t="shared" si="211"/>
        <v>42759.724768518514</v>
      </c>
      <c r="T2263" s="15">
        <f t="shared" si="212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9">
        <f t="shared" si="208"/>
        <v>28.104972375690608</v>
      </c>
      <c r="Q2264" s="10" t="str">
        <f t="shared" si="209"/>
        <v>games</v>
      </c>
      <c r="R2264" s="10" t="str">
        <f t="shared" si="210"/>
        <v>tabletop games</v>
      </c>
      <c r="S2264" s="14">
        <f t="shared" si="211"/>
        <v>41926.585162037038</v>
      </c>
      <c r="T2264" s="15">
        <f t="shared" si="212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9">
        <f t="shared" si="208"/>
        <v>144.43333333333334</v>
      </c>
      <c r="Q2265" s="10" t="str">
        <f t="shared" si="209"/>
        <v>games</v>
      </c>
      <c r="R2265" s="10" t="str">
        <f t="shared" si="210"/>
        <v>tabletop games</v>
      </c>
      <c r="S2265" s="14">
        <f t="shared" si="211"/>
        <v>42014.832326388889</v>
      </c>
      <c r="T2265" s="15">
        <f t="shared" si="212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9">
        <f t="shared" si="208"/>
        <v>24.274157303370785</v>
      </c>
      <c r="Q2266" s="10" t="str">
        <f t="shared" si="209"/>
        <v>games</v>
      </c>
      <c r="R2266" s="10" t="str">
        <f t="shared" si="210"/>
        <v>tabletop games</v>
      </c>
      <c r="S2266" s="14">
        <f t="shared" si="211"/>
        <v>42496.582337962958</v>
      </c>
      <c r="T2266" s="15">
        <f t="shared" si="212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9">
        <f t="shared" si="208"/>
        <v>35.117647058823529</v>
      </c>
      <c r="Q2267" s="10" t="str">
        <f t="shared" si="209"/>
        <v>games</v>
      </c>
      <c r="R2267" s="10" t="str">
        <f t="shared" si="210"/>
        <v>tabletop games</v>
      </c>
      <c r="S2267" s="14">
        <f t="shared" si="211"/>
        <v>42689.853090277778</v>
      </c>
      <c r="T2267" s="15">
        <f t="shared" si="212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9">
        <f t="shared" si="208"/>
        <v>24.762886597938145</v>
      </c>
      <c r="Q2268" s="10" t="str">
        <f t="shared" si="209"/>
        <v>games</v>
      </c>
      <c r="R2268" s="10" t="str">
        <f t="shared" si="210"/>
        <v>tabletop games</v>
      </c>
      <c r="S2268" s="14">
        <f t="shared" si="211"/>
        <v>42469.874907407408</v>
      </c>
      <c r="T2268" s="15">
        <f t="shared" si="212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9">
        <f t="shared" si="208"/>
        <v>188.37871287128712</v>
      </c>
      <c r="Q2269" s="10" t="str">
        <f t="shared" si="209"/>
        <v>games</v>
      </c>
      <c r="R2269" s="10" t="str">
        <f t="shared" si="210"/>
        <v>tabletop games</v>
      </c>
      <c r="S2269" s="14">
        <f t="shared" si="211"/>
        <v>41968.829826388886</v>
      </c>
      <c r="T2269" s="15">
        <f t="shared" si="212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9">
        <f t="shared" si="208"/>
        <v>148.08247422680412</v>
      </c>
      <c r="Q2270" s="10" t="str">
        <f t="shared" si="209"/>
        <v>games</v>
      </c>
      <c r="R2270" s="10" t="str">
        <f t="shared" si="210"/>
        <v>tabletop games</v>
      </c>
      <c r="S2270" s="14">
        <f t="shared" si="211"/>
        <v>42776.082349537035</v>
      </c>
      <c r="T2270" s="15">
        <f t="shared" si="212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9">
        <f t="shared" si="208"/>
        <v>49.934589800443462</v>
      </c>
      <c r="Q2271" s="10" t="str">
        <f t="shared" si="209"/>
        <v>games</v>
      </c>
      <c r="R2271" s="10" t="str">
        <f t="shared" si="210"/>
        <v>tabletop games</v>
      </c>
      <c r="S2271" s="14">
        <f t="shared" si="211"/>
        <v>42776.704432870371</v>
      </c>
      <c r="T2271" s="15">
        <f t="shared" si="212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9">
        <f t="shared" si="208"/>
        <v>107.82155688622754</v>
      </c>
      <c r="Q2272" s="10" t="str">
        <f t="shared" si="209"/>
        <v>games</v>
      </c>
      <c r="R2272" s="10" t="str">
        <f t="shared" si="210"/>
        <v>tabletop games</v>
      </c>
      <c r="S2272" s="14">
        <f t="shared" si="211"/>
        <v>42725.869363425925</v>
      </c>
      <c r="T2272" s="15">
        <f t="shared" si="212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9">
        <f t="shared" si="208"/>
        <v>42.63403614457831</v>
      </c>
      <c r="Q2273" s="10" t="str">
        <f t="shared" si="209"/>
        <v>games</v>
      </c>
      <c r="R2273" s="10" t="str">
        <f t="shared" si="210"/>
        <v>tabletop games</v>
      </c>
      <c r="S2273" s="14">
        <f t="shared" si="211"/>
        <v>42684.000046296293</v>
      </c>
      <c r="T2273" s="15">
        <f t="shared" si="212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9">
        <f t="shared" si="208"/>
        <v>14.370762711864407</v>
      </c>
      <c r="Q2274" s="10" t="str">
        <f t="shared" si="209"/>
        <v>games</v>
      </c>
      <c r="R2274" s="10" t="str">
        <f t="shared" si="210"/>
        <v>tabletop games</v>
      </c>
      <c r="S2274" s="14">
        <f t="shared" si="211"/>
        <v>42315.699490740735</v>
      </c>
      <c r="T2274" s="15">
        <f t="shared" si="212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9">
        <f t="shared" si="208"/>
        <v>37.476190476190474</v>
      </c>
      <c r="Q2275" s="10" t="str">
        <f t="shared" si="209"/>
        <v>games</v>
      </c>
      <c r="R2275" s="10" t="str">
        <f t="shared" si="210"/>
        <v>tabletop games</v>
      </c>
      <c r="S2275" s="14">
        <f t="shared" si="211"/>
        <v>42781.549097222218</v>
      </c>
      <c r="T2275" s="15">
        <f t="shared" si="212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9">
        <f t="shared" si="208"/>
        <v>30.202020202020201</v>
      </c>
      <c r="Q2276" s="10" t="str">
        <f t="shared" si="209"/>
        <v>games</v>
      </c>
      <c r="R2276" s="10" t="str">
        <f t="shared" si="210"/>
        <v>tabletop games</v>
      </c>
      <c r="S2276" s="14">
        <f t="shared" si="211"/>
        <v>41663.500659722224</v>
      </c>
      <c r="T2276" s="15">
        <f t="shared" si="212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9">
        <f t="shared" si="208"/>
        <v>33.550632911392405</v>
      </c>
      <c r="Q2277" s="10" t="str">
        <f t="shared" si="209"/>
        <v>games</v>
      </c>
      <c r="R2277" s="10" t="str">
        <f t="shared" si="210"/>
        <v>tabletop games</v>
      </c>
      <c r="S2277" s="14">
        <f t="shared" si="211"/>
        <v>41965.616655092599</v>
      </c>
      <c r="T2277" s="15">
        <f t="shared" si="212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9">
        <f t="shared" si="208"/>
        <v>64.74666666666667</v>
      </c>
      <c r="Q2278" s="10" t="str">
        <f t="shared" si="209"/>
        <v>games</v>
      </c>
      <c r="R2278" s="10" t="str">
        <f t="shared" si="210"/>
        <v>tabletop games</v>
      </c>
      <c r="S2278" s="14">
        <f t="shared" si="211"/>
        <v>41614.651493055557</v>
      </c>
      <c r="T2278" s="15">
        <f t="shared" si="212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9">
        <f t="shared" si="208"/>
        <v>57.932367149758456</v>
      </c>
      <c r="Q2279" s="10" t="str">
        <f t="shared" si="209"/>
        <v>games</v>
      </c>
      <c r="R2279" s="10" t="str">
        <f t="shared" si="210"/>
        <v>tabletop games</v>
      </c>
      <c r="S2279" s="14">
        <f t="shared" si="211"/>
        <v>40936.678506944445</v>
      </c>
      <c r="T2279" s="15">
        <f t="shared" si="212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9">
        <f t="shared" si="208"/>
        <v>53.078431372549019</v>
      </c>
      <c r="Q2280" s="10" t="str">
        <f t="shared" si="209"/>
        <v>games</v>
      </c>
      <c r="R2280" s="10" t="str">
        <f t="shared" si="210"/>
        <v>tabletop games</v>
      </c>
      <c r="S2280" s="14">
        <f t="shared" si="211"/>
        <v>42338.709108796291</v>
      </c>
      <c r="T2280" s="15">
        <f t="shared" si="212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9">
        <f t="shared" si="208"/>
        <v>48.0625</v>
      </c>
      <c r="Q2281" s="10" t="str">
        <f t="shared" si="209"/>
        <v>games</v>
      </c>
      <c r="R2281" s="10" t="str">
        <f t="shared" si="210"/>
        <v>tabletop games</v>
      </c>
      <c r="S2281" s="14">
        <f t="shared" si="211"/>
        <v>42020.806701388887</v>
      </c>
      <c r="T2281" s="15">
        <f t="shared" si="212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9">
        <f t="shared" si="208"/>
        <v>82.396874999999994</v>
      </c>
      <c r="Q2282" s="10" t="str">
        <f t="shared" si="209"/>
        <v>games</v>
      </c>
      <c r="R2282" s="10" t="str">
        <f t="shared" si="210"/>
        <v>tabletop games</v>
      </c>
      <c r="S2282" s="14">
        <f t="shared" si="211"/>
        <v>42234.624895833331</v>
      </c>
      <c r="T2282" s="15">
        <f t="shared" si="212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9">
        <f t="shared" si="208"/>
        <v>50.454545454545453</v>
      </c>
      <c r="Q2283" s="10" t="str">
        <f t="shared" si="209"/>
        <v>music</v>
      </c>
      <c r="R2283" s="10" t="str">
        <f t="shared" si="210"/>
        <v>rock</v>
      </c>
      <c r="S2283" s="14">
        <f t="shared" si="211"/>
        <v>40687.285844907405</v>
      </c>
      <c r="T2283" s="15">
        <f t="shared" si="212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9">
        <f t="shared" si="208"/>
        <v>115.83333333333333</v>
      </c>
      <c r="Q2284" s="10" t="str">
        <f t="shared" si="209"/>
        <v>music</v>
      </c>
      <c r="R2284" s="10" t="str">
        <f t="shared" si="210"/>
        <v>rock</v>
      </c>
      <c r="S2284" s="14">
        <f t="shared" si="211"/>
        <v>42323.17460648148</v>
      </c>
      <c r="T2284" s="15">
        <f t="shared" si="212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9">
        <f t="shared" si="208"/>
        <v>63.03458333333333</v>
      </c>
      <c r="Q2285" s="10" t="str">
        <f t="shared" si="209"/>
        <v>music</v>
      </c>
      <c r="R2285" s="10" t="str">
        <f t="shared" si="210"/>
        <v>rock</v>
      </c>
      <c r="S2285" s="14">
        <f t="shared" si="211"/>
        <v>40978.125046296293</v>
      </c>
      <c r="T2285" s="15">
        <f t="shared" si="212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9">
        <f t="shared" si="208"/>
        <v>108.02152542372882</v>
      </c>
      <c r="Q2286" s="10" t="str">
        <f t="shared" si="209"/>
        <v>music</v>
      </c>
      <c r="R2286" s="10" t="str">
        <f t="shared" si="210"/>
        <v>rock</v>
      </c>
      <c r="S2286" s="14">
        <f t="shared" si="211"/>
        <v>40585.796817129631</v>
      </c>
      <c r="T2286" s="15">
        <f t="shared" si="212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9">
        <f t="shared" si="208"/>
        <v>46.088607594936711</v>
      </c>
      <c r="Q2287" s="10" t="str">
        <f t="shared" si="209"/>
        <v>music</v>
      </c>
      <c r="R2287" s="10" t="str">
        <f t="shared" si="210"/>
        <v>rock</v>
      </c>
      <c r="S2287" s="14">
        <f t="shared" si="211"/>
        <v>41059.185682870368</v>
      </c>
      <c r="T2287" s="15">
        <f t="shared" si="212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9">
        <f t="shared" si="208"/>
        <v>107.21428571428571</v>
      </c>
      <c r="Q2288" s="10" t="str">
        <f t="shared" si="209"/>
        <v>music</v>
      </c>
      <c r="R2288" s="10" t="str">
        <f t="shared" si="210"/>
        <v>rock</v>
      </c>
      <c r="S2288" s="14">
        <f t="shared" si="211"/>
        <v>41494.963587962964</v>
      </c>
      <c r="T2288" s="15">
        <f t="shared" si="212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9">
        <f t="shared" si="208"/>
        <v>50.9338679245283</v>
      </c>
      <c r="Q2289" s="10" t="str">
        <f t="shared" si="209"/>
        <v>music</v>
      </c>
      <c r="R2289" s="10" t="str">
        <f t="shared" si="210"/>
        <v>rock</v>
      </c>
      <c r="S2289" s="14">
        <f t="shared" si="211"/>
        <v>41792.667361111111</v>
      </c>
      <c r="T2289" s="15">
        <f t="shared" si="212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9">
        <f t="shared" si="208"/>
        <v>40.04</v>
      </c>
      <c r="Q2290" s="10" t="str">
        <f t="shared" si="209"/>
        <v>music</v>
      </c>
      <c r="R2290" s="10" t="str">
        <f t="shared" si="210"/>
        <v>rock</v>
      </c>
      <c r="S2290" s="14">
        <f t="shared" si="211"/>
        <v>41067.827418981484</v>
      </c>
      <c r="T2290" s="15">
        <f t="shared" si="212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9">
        <f t="shared" si="208"/>
        <v>64.44</v>
      </c>
      <c r="Q2291" s="10" t="str">
        <f t="shared" si="209"/>
        <v>music</v>
      </c>
      <c r="R2291" s="10" t="str">
        <f t="shared" si="210"/>
        <v>rock</v>
      </c>
      <c r="S2291" s="14">
        <f t="shared" si="211"/>
        <v>41571.998379629629</v>
      </c>
      <c r="T2291" s="15">
        <f t="shared" si="212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9">
        <f t="shared" si="208"/>
        <v>53.827586206896555</v>
      </c>
      <c r="Q2292" s="10" t="str">
        <f t="shared" si="209"/>
        <v>music</v>
      </c>
      <c r="R2292" s="10" t="str">
        <f t="shared" si="210"/>
        <v>rock</v>
      </c>
      <c r="S2292" s="14">
        <f t="shared" si="211"/>
        <v>40070.253819444442</v>
      </c>
      <c r="T2292" s="15">
        <f t="shared" si="212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9">
        <f t="shared" si="208"/>
        <v>100.46511627906976</v>
      </c>
      <c r="Q2293" s="10" t="str">
        <f t="shared" si="209"/>
        <v>music</v>
      </c>
      <c r="R2293" s="10" t="str">
        <f t="shared" si="210"/>
        <v>rock</v>
      </c>
      <c r="S2293" s="14">
        <f t="shared" si="211"/>
        <v>40987.977060185185</v>
      </c>
      <c r="T2293" s="15">
        <f t="shared" si="212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9">
        <f t="shared" si="208"/>
        <v>46.630652173913049</v>
      </c>
      <c r="Q2294" s="10" t="str">
        <f t="shared" si="209"/>
        <v>music</v>
      </c>
      <c r="R2294" s="10" t="str">
        <f t="shared" si="210"/>
        <v>rock</v>
      </c>
      <c r="S2294" s="14">
        <f t="shared" si="211"/>
        <v>40987.697638888887</v>
      </c>
      <c r="T2294" s="15">
        <f t="shared" si="212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9">
        <f t="shared" si="208"/>
        <v>34.074074074074076</v>
      </c>
      <c r="Q2295" s="10" t="str">
        <f t="shared" si="209"/>
        <v>music</v>
      </c>
      <c r="R2295" s="10" t="str">
        <f t="shared" si="210"/>
        <v>rock</v>
      </c>
      <c r="S2295" s="14">
        <f t="shared" si="211"/>
        <v>41151.708321759259</v>
      </c>
      <c r="T2295" s="15">
        <f t="shared" si="212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9">
        <f t="shared" si="208"/>
        <v>65.214642857142863</v>
      </c>
      <c r="Q2296" s="10" t="str">
        <f t="shared" si="209"/>
        <v>music</v>
      </c>
      <c r="R2296" s="10" t="str">
        <f t="shared" si="210"/>
        <v>rock</v>
      </c>
      <c r="S2296" s="14">
        <f t="shared" si="211"/>
        <v>41264.72314814815</v>
      </c>
      <c r="T2296" s="15">
        <f t="shared" si="212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9">
        <f t="shared" si="208"/>
        <v>44.205882352941174</v>
      </c>
      <c r="Q2297" s="10" t="str">
        <f t="shared" si="209"/>
        <v>music</v>
      </c>
      <c r="R2297" s="10" t="str">
        <f t="shared" si="210"/>
        <v>rock</v>
      </c>
      <c r="S2297" s="14">
        <f t="shared" si="211"/>
        <v>41270.954351851848</v>
      </c>
      <c r="T2297" s="15">
        <f t="shared" si="212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9">
        <f t="shared" si="208"/>
        <v>71.965517241379317</v>
      </c>
      <c r="Q2298" s="10" t="str">
        <f t="shared" si="209"/>
        <v>music</v>
      </c>
      <c r="R2298" s="10" t="str">
        <f t="shared" si="210"/>
        <v>rock</v>
      </c>
      <c r="S2298" s="14">
        <f t="shared" si="211"/>
        <v>40927.731782407405</v>
      </c>
      <c r="T2298" s="15">
        <f t="shared" si="212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9">
        <f t="shared" si="208"/>
        <v>52.94736842105263</v>
      </c>
      <c r="Q2299" s="10" t="str">
        <f t="shared" si="209"/>
        <v>music</v>
      </c>
      <c r="R2299" s="10" t="str">
        <f t="shared" si="210"/>
        <v>rock</v>
      </c>
      <c r="S2299" s="14">
        <f t="shared" si="211"/>
        <v>40948.042233796295</v>
      </c>
      <c r="T2299" s="15">
        <f t="shared" si="212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9">
        <f t="shared" si="208"/>
        <v>109.45138888888889</v>
      </c>
      <c r="Q2300" s="10" t="str">
        <f t="shared" si="209"/>
        <v>music</v>
      </c>
      <c r="R2300" s="10" t="str">
        <f t="shared" si="210"/>
        <v>rock</v>
      </c>
      <c r="S2300" s="14">
        <f t="shared" si="211"/>
        <v>41694.84065972222</v>
      </c>
      <c r="T2300" s="15">
        <f t="shared" si="212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9">
        <f t="shared" si="208"/>
        <v>75.035714285714292</v>
      </c>
      <c r="Q2301" s="10" t="str">
        <f t="shared" si="209"/>
        <v>music</v>
      </c>
      <c r="R2301" s="10" t="str">
        <f t="shared" si="210"/>
        <v>rock</v>
      </c>
      <c r="S2301" s="14">
        <f t="shared" si="211"/>
        <v>40565.032511574071</v>
      </c>
      <c r="T2301" s="15">
        <f t="shared" si="212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9">
        <f t="shared" si="208"/>
        <v>115.71428571428571</v>
      </c>
      <c r="Q2302" s="10" t="str">
        <f t="shared" si="209"/>
        <v>music</v>
      </c>
      <c r="R2302" s="10" t="str">
        <f t="shared" si="210"/>
        <v>rock</v>
      </c>
      <c r="S2302" s="14">
        <f t="shared" si="211"/>
        <v>41074.727037037039</v>
      </c>
      <c r="T2302" s="15">
        <f t="shared" si="212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9">
        <f t="shared" si="208"/>
        <v>31.659810426540286</v>
      </c>
      <c r="Q2303" s="10" t="str">
        <f t="shared" si="209"/>
        <v>music</v>
      </c>
      <c r="R2303" s="10" t="str">
        <f t="shared" si="210"/>
        <v>indie rock</v>
      </c>
      <c r="S2303" s="14">
        <f t="shared" si="211"/>
        <v>41416.146944444445</v>
      </c>
      <c r="T2303" s="15">
        <f t="shared" si="212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9">
        <f t="shared" si="208"/>
        <v>46.176470588235297</v>
      </c>
      <c r="Q2304" s="10" t="str">
        <f t="shared" si="209"/>
        <v>music</v>
      </c>
      <c r="R2304" s="10" t="str">
        <f t="shared" si="210"/>
        <v>indie rock</v>
      </c>
      <c r="S2304" s="14">
        <f t="shared" si="211"/>
        <v>41605.868449074071</v>
      </c>
      <c r="T2304" s="15">
        <f t="shared" si="212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9">
        <f t="shared" si="208"/>
        <v>68.481650485436887</v>
      </c>
      <c r="Q2305" s="10" t="str">
        <f t="shared" si="209"/>
        <v>music</v>
      </c>
      <c r="R2305" s="10" t="str">
        <f t="shared" si="210"/>
        <v>indie rock</v>
      </c>
      <c r="S2305" s="14">
        <f t="shared" si="211"/>
        <v>40850.111064814817</v>
      </c>
      <c r="T2305" s="15">
        <f t="shared" si="212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9">
        <f t="shared" si="208"/>
        <v>53.469203539823013</v>
      </c>
      <c r="Q2306" s="10" t="str">
        <f t="shared" si="209"/>
        <v>music</v>
      </c>
      <c r="R2306" s="10" t="str">
        <f t="shared" si="210"/>
        <v>indie rock</v>
      </c>
      <c r="S2306" s="14">
        <f t="shared" si="211"/>
        <v>40502.815868055557</v>
      </c>
      <c r="T2306" s="15">
        <f t="shared" si="212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9">
        <f t="shared" ref="P2307:P2370" si="213">E2307/L2307</f>
        <v>109.10778443113773</v>
      </c>
      <c r="Q2307" s="10" t="str">
        <f t="shared" ref="Q2307:Q2370" si="214">LEFT(N2307,SEARCH("/",N2307,1)-1)</f>
        <v>music</v>
      </c>
      <c r="R2307" s="10" t="str">
        <f t="shared" ref="R2307:R2370" si="215">RIGHT(N2307,LEN(N2307)-SEARCH("/",N2307,1))</f>
        <v>indie rock</v>
      </c>
      <c r="S2307" s="14">
        <f t="shared" ref="S2307:S2370" si="216">(((J2307/60)/60)/24)+DATE(1970,1,1)</f>
        <v>41834.695277777777</v>
      </c>
      <c r="T2307" s="15">
        <f t="shared" si="212"/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9">
        <f t="shared" si="213"/>
        <v>51.185616438356163</v>
      </c>
      <c r="Q2308" s="10" t="str">
        <f t="shared" si="214"/>
        <v>music</v>
      </c>
      <c r="R2308" s="10" t="str">
        <f t="shared" si="215"/>
        <v>indie rock</v>
      </c>
      <c r="S2308" s="14">
        <f t="shared" si="216"/>
        <v>40948.16815972222</v>
      </c>
      <c r="T2308" s="15">
        <f t="shared" ref="T2308:T2371" si="217">(((I2308/60)/60)/24)+DATE(1970,1,1)</f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9">
        <f t="shared" si="213"/>
        <v>27.936800000000002</v>
      </c>
      <c r="Q2309" s="10" t="str">
        <f t="shared" si="214"/>
        <v>music</v>
      </c>
      <c r="R2309" s="10" t="str">
        <f t="shared" si="215"/>
        <v>indie rock</v>
      </c>
      <c r="S2309" s="14">
        <f t="shared" si="216"/>
        <v>41004.802465277775</v>
      </c>
      <c r="T2309" s="15">
        <f t="shared" si="21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9">
        <f t="shared" si="213"/>
        <v>82.496921824104234</v>
      </c>
      <c r="Q2310" s="10" t="str">
        <f t="shared" si="214"/>
        <v>music</v>
      </c>
      <c r="R2310" s="10" t="str">
        <f t="shared" si="215"/>
        <v>indie rock</v>
      </c>
      <c r="S2310" s="14">
        <f t="shared" si="216"/>
        <v>41851.962916666671</v>
      </c>
      <c r="T2310" s="15">
        <f t="shared" si="21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9">
        <f t="shared" si="213"/>
        <v>59.817476635514019</v>
      </c>
      <c r="Q2311" s="10" t="str">
        <f t="shared" si="214"/>
        <v>music</v>
      </c>
      <c r="R2311" s="10" t="str">
        <f t="shared" si="215"/>
        <v>indie rock</v>
      </c>
      <c r="S2311" s="14">
        <f t="shared" si="216"/>
        <v>41307.987696759257</v>
      </c>
      <c r="T2311" s="15">
        <f t="shared" si="21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9">
        <f t="shared" si="213"/>
        <v>64.816470588235291</v>
      </c>
      <c r="Q2312" s="10" t="str">
        <f t="shared" si="214"/>
        <v>music</v>
      </c>
      <c r="R2312" s="10" t="str">
        <f t="shared" si="215"/>
        <v>indie rock</v>
      </c>
      <c r="S2312" s="14">
        <f t="shared" si="216"/>
        <v>41324.79415509259</v>
      </c>
      <c r="T2312" s="15">
        <f t="shared" si="21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9">
        <f t="shared" si="213"/>
        <v>90.09615384615384</v>
      </c>
      <c r="Q2313" s="10" t="str">
        <f t="shared" si="214"/>
        <v>music</v>
      </c>
      <c r="R2313" s="10" t="str">
        <f t="shared" si="215"/>
        <v>indie rock</v>
      </c>
      <c r="S2313" s="14">
        <f t="shared" si="216"/>
        <v>41736.004502314812</v>
      </c>
      <c r="T2313" s="15">
        <f t="shared" si="21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9">
        <f t="shared" si="213"/>
        <v>40.962025316455694</v>
      </c>
      <c r="Q2314" s="10" t="str">
        <f t="shared" si="214"/>
        <v>music</v>
      </c>
      <c r="R2314" s="10" t="str">
        <f t="shared" si="215"/>
        <v>indie rock</v>
      </c>
      <c r="S2314" s="14">
        <f t="shared" si="216"/>
        <v>41716.632847222223</v>
      </c>
      <c r="T2314" s="15">
        <f t="shared" si="21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9">
        <f t="shared" si="213"/>
        <v>56.000127388535034</v>
      </c>
      <c r="Q2315" s="10" t="str">
        <f t="shared" si="214"/>
        <v>music</v>
      </c>
      <c r="R2315" s="10" t="str">
        <f t="shared" si="215"/>
        <v>indie rock</v>
      </c>
      <c r="S2315" s="14">
        <f t="shared" si="216"/>
        <v>41002.958634259259</v>
      </c>
      <c r="T2315" s="15">
        <f t="shared" si="21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9">
        <f t="shared" si="213"/>
        <v>37.672800000000002</v>
      </c>
      <c r="Q2316" s="10" t="str">
        <f t="shared" si="214"/>
        <v>music</v>
      </c>
      <c r="R2316" s="10" t="str">
        <f t="shared" si="215"/>
        <v>indie rock</v>
      </c>
      <c r="S2316" s="14">
        <f t="shared" si="216"/>
        <v>41037.551585648151</v>
      </c>
      <c r="T2316" s="15">
        <f t="shared" si="21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9">
        <f t="shared" si="213"/>
        <v>40.078125</v>
      </c>
      <c r="Q2317" s="10" t="str">
        <f t="shared" si="214"/>
        <v>music</v>
      </c>
      <c r="R2317" s="10" t="str">
        <f t="shared" si="215"/>
        <v>indie rock</v>
      </c>
      <c r="S2317" s="14">
        <f t="shared" si="216"/>
        <v>41004.72619212963</v>
      </c>
      <c r="T2317" s="15">
        <f t="shared" si="21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9">
        <f t="shared" si="213"/>
        <v>78.031999999999996</v>
      </c>
      <c r="Q2318" s="10" t="str">
        <f t="shared" si="214"/>
        <v>music</v>
      </c>
      <c r="R2318" s="10" t="str">
        <f t="shared" si="215"/>
        <v>indie rock</v>
      </c>
      <c r="S2318" s="14">
        <f t="shared" si="216"/>
        <v>40079.725115740745</v>
      </c>
      <c r="T2318" s="15">
        <f t="shared" si="21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9">
        <f t="shared" si="213"/>
        <v>18.90909090909091</v>
      </c>
      <c r="Q2319" s="10" t="str">
        <f t="shared" si="214"/>
        <v>music</v>
      </c>
      <c r="R2319" s="10" t="str">
        <f t="shared" si="215"/>
        <v>indie rock</v>
      </c>
      <c r="S2319" s="14">
        <f t="shared" si="216"/>
        <v>40192.542233796295</v>
      </c>
      <c r="T2319" s="15">
        <f t="shared" si="21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9">
        <f t="shared" si="213"/>
        <v>37.134969325153371</v>
      </c>
      <c r="Q2320" s="10" t="str">
        <f t="shared" si="214"/>
        <v>music</v>
      </c>
      <c r="R2320" s="10" t="str">
        <f t="shared" si="215"/>
        <v>indie rock</v>
      </c>
      <c r="S2320" s="14">
        <f t="shared" si="216"/>
        <v>40050.643680555557</v>
      </c>
      <c r="T2320" s="15">
        <f t="shared" si="21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9">
        <f t="shared" si="213"/>
        <v>41.961038961038959</v>
      </c>
      <c r="Q2321" s="10" t="str">
        <f t="shared" si="214"/>
        <v>music</v>
      </c>
      <c r="R2321" s="10" t="str">
        <f t="shared" si="215"/>
        <v>indie rock</v>
      </c>
      <c r="S2321" s="14">
        <f t="shared" si="216"/>
        <v>41593.082002314812</v>
      </c>
      <c r="T2321" s="15">
        <f t="shared" si="21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9">
        <f t="shared" si="213"/>
        <v>61.044943820224717</v>
      </c>
      <c r="Q2322" s="10" t="str">
        <f t="shared" si="214"/>
        <v>music</v>
      </c>
      <c r="R2322" s="10" t="str">
        <f t="shared" si="215"/>
        <v>indie rock</v>
      </c>
      <c r="S2322" s="14">
        <f t="shared" si="216"/>
        <v>41696.817129629628</v>
      </c>
      <c r="T2322" s="15">
        <f t="shared" si="21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9">
        <f t="shared" si="213"/>
        <v>64.53125</v>
      </c>
      <c r="Q2323" s="10" t="str">
        <f t="shared" si="214"/>
        <v>food</v>
      </c>
      <c r="R2323" s="10" t="str">
        <f t="shared" si="215"/>
        <v>small batch</v>
      </c>
      <c r="S2323" s="14">
        <f t="shared" si="216"/>
        <v>42799.260428240741</v>
      </c>
      <c r="T2323" s="15">
        <f t="shared" si="21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9">
        <f t="shared" si="213"/>
        <v>21.25</v>
      </c>
      <c r="Q2324" s="10" t="str">
        <f t="shared" si="214"/>
        <v>food</v>
      </c>
      <c r="R2324" s="10" t="str">
        <f t="shared" si="215"/>
        <v>small batch</v>
      </c>
      <c r="S2324" s="14">
        <f t="shared" si="216"/>
        <v>42804.895474537043</v>
      </c>
      <c r="T2324" s="15">
        <f t="shared" si="21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9">
        <f t="shared" si="213"/>
        <v>30</v>
      </c>
      <c r="Q2325" s="10" t="str">
        <f t="shared" si="214"/>
        <v>food</v>
      </c>
      <c r="R2325" s="10" t="str">
        <f t="shared" si="215"/>
        <v>small batch</v>
      </c>
      <c r="S2325" s="14">
        <f t="shared" si="216"/>
        <v>42807.755173611105</v>
      </c>
      <c r="T2325" s="15">
        <f t="shared" si="21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9">
        <f t="shared" si="213"/>
        <v>25.491803278688526</v>
      </c>
      <c r="Q2326" s="10" t="str">
        <f t="shared" si="214"/>
        <v>food</v>
      </c>
      <c r="R2326" s="10" t="str">
        <f t="shared" si="215"/>
        <v>small batch</v>
      </c>
      <c r="S2326" s="14">
        <f t="shared" si="216"/>
        <v>42790.885243055556</v>
      </c>
      <c r="T2326" s="15">
        <f t="shared" si="21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9">
        <f t="shared" si="213"/>
        <v>11.428571428571429</v>
      </c>
      <c r="Q2327" s="10" t="str">
        <f t="shared" si="214"/>
        <v>food</v>
      </c>
      <c r="R2327" s="10" t="str">
        <f t="shared" si="215"/>
        <v>small batch</v>
      </c>
      <c r="S2327" s="14">
        <f t="shared" si="216"/>
        <v>42794.022349537037</v>
      </c>
      <c r="T2327" s="15">
        <f t="shared" si="21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9">
        <f t="shared" si="213"/>
        <v>108</v>
      </c>
      <c r="Q2328" s="10" t="str">
        <f t="shared" si="214"/>
        <v>food</v>
      </c>
      <c r="R2328" s="10" t="str">
        <f t="shared" si="215"/>
        <v>small batch</v>
      </c>
      <c r="S2328" s="14">
        <f t="shared" si="216"/>
        <v>42804.034120370372</v>
      </c>
      <c r="T2328" s="15">
        <f t="shared" si="21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9">
        <f t="shared" si="213"/>
        <v>54.883162444113267</v>
      </c>
      <c r="Q2329" s="10" t="str">
        <f t="shared" si="214"/>
        <v>food</v>
      </c>
      <c r="R2329" s="10" t="str">
        <f t="shared" si="215"/>
        <v>small batch</v>
      </c>
      <c r="S2329" s="14">
        <f t="shared" si="216"/>
        <v>41842.917129629634</v>
      </c>
      <c r="T2329" s="15">
        <f t="shared" si="21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9">
        <f t="shared" si="213"/>
        <v>47.383612662942269</v>
      </c>
      <c r="Q2330" s="10" t="str">
        <f t="shared" si="214"/>
        <v>food</v>
      </c>
      <c r="R2330" s="10" t="str">
        <f t="shared" si="215"/>
        <v>small batch</v>
      </c>
      <c r="S2330" s="14">
        <f t="shared" si="216"/>
        <v>42139.781678240746</v>
      </c>
      <c r="T2330" s="15">
        <f t="shared" si="21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9">
        <f t="shared" si="213"/>
        <v>211.84</v>
      </c>
      <c r="Q2331" s="10" t="str">
        <f t="shared" si="214"/>
        <v>food</v>
      </c>
      <c r="R2331" s="10" t="str">
        <f t="shared" si="215"/>
        <v>small batch</v>
      </c>
      <c r="S2331" s="14">
        <f t="shared" si="216"/>
        <v>41807.624374999999</v>
      </c>
      <c r="T2331" s="15">
        <f t="shared" si="21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9">
        <f t="shared" si="213"/>
        <v>219.92638036809817</v>
      </c>
      <c r="Q2332" s="10" t="str">
        <f t="shared" si="214"/>
        <v>food</v>
      </c>
      <c r="R2332" s="10" t="str">
        <f t="shared" si="215"/>
        <v>small batch</v>
      </c>
      <c r="S2332" s="14">
        <f t="shared" si="216"/>
        <v>42332.89980324074</v>
      </c>
      <c r="T2332" s="15">
        <f t="shared" si="21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9">
        <f t="shared" si="213"/>
        <v>40.795406360424032</v>
      </c>
      <c r="Q2333" s="10" t="str">
        <f t="shared" si="214"/>
        <v>food</v>
      </c>
      <c r="R2333" s="10" t="str">
        <f t="shared" si="215"/>
        <v>small batch</v>
      </c>
      <c r="S2333" s="14">
        <f t="shared" si="216"/>
        <v>41839.005671296298</v>
      </c>
      <c r="T2333" s="15">
        <f t="shared" si="21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9">
        <f t="shared" si="213"/>
        <v>75.502840909090907</v>
      </c>
      <c r="Q2334" s="10" t="str">
        <f t="shared" si="214"/>
        <v>food</v>
      </c>
      <c r="R2334" s="10" t="str">
        <f t="shared" si="215"/>
        <v>small batch</v>
      </c>
      <c r="S2334" s="14">
        <f t="shared" si="216"/>
        <v>42011.628136574072</v>
      </c>
      <c r="T2334" s="15">
        <f t="shared" si="21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9">
        <f t="shared" si="213"/>
        <v>13.542553191489361</v>
      </c>
      <c r="Q2335" s="10" t="str">
        <f t="shared" si="214"/>
        <v>food</v>
      </c>
      <c r="R2335" s="10" t="str">
        <f t="shared" si="215"/>
        <v>small batch</v>
      </c>
      <c r="S2335" s="14">
        <f t="shared" si="216"/>
        <v>41767.650347222225</v>
      </c>
      <c r="T2335" s="15">
        <f t="shared" si="21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9">
        <f t="shared" si="213"/>
        <v>60.865671641791046</v>
      </c>
      <c r="Q2336" s="10" t="str">
        <f t="shared" si="214"/>
        <v>food</v>
      </c>
      <c r="R2336" s="10" t="str">
        <f t="shared" si="215"/>
        <v>small batch</v>
      </c>
      <c r="S2336" s="14">
        <f t="shared" si="216"/>
        <v>41918.670115740737</v>
      </c>
      <c r="T2336" s="15">
        <f t="shared" si="21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9">
        <f t="shared" si="213"/>
        <v>115.69230769230769</v>
      </c>
      <c r="Q2337" s="10" t="str">
        <f t="shared" si="214"/>
        <v>food</v>
      </c>
      <c r="R2337" s="10" t="str">
        <f t="shared" si="215"/>
        <v>small batch</v>
      </c>
      <c r="S2337" s="14">
        <f t="shared" si="216"/>
        <v>41771.572256944448</v>
      </c>
      <c r="T2337" s="15">
        <f t="shared" si="21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9">
        <f t="shared" si="213"/>
        <v>48.104623556581984</v>
      </c>
      <c r="Q2338" s="10" t="str">
        <f t="shared" si="214"/>
        <v>food</v>
      </c>
      <c r="R2338" s="10" t="str">
        <f t="shared" si="215"/>
        <v>small batch</v>
      </c>
      <c r="S2338" s="14">
        <f t="shared" si="216"/>
        <v>41666.924710648149</v>
      </c>
      <c r="T2338" s="15">
        <f t="shared" si="21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9">
        <f t="shared" si="213"/>
        <v>74.184357541899445</v>
      </c>
      <c r="Q2339" s="10" t="str">
        <f t="shared" si="214"/>
        <v>food</v>
      </c>
      <c r="R2339" s="10" t="str">
        <f t="shared" si="215"/>
        <v>small batch</v>
      </c>
      <c r="S2339" s="14">
        <f t="shared" si="216"/>
        <v>41786.640543981484</v>
      </c>
      <c r="T2339" s="15">
        <f t="shared" si="21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9">
        <f t="shared" si="213"/>
        <v>123.34552845528455</v>
      </c>
      <c r="Q2340" s="10" t="str">
        <f t="shared" si="214"/>
        <v>food</v>
      </c>
      <c r="R2340" s="10" t="str">
        <f t="shared" si="215"/>
        <v>small batch</v>
      </c>
      <c r="S2340" s="14">
        <f t="shared" si="216"/>
        <v>41789.896805555552</v>
      </c>
      <c r="T2340" s="15">
        <f t="shared" si="21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9">
        <f t="shared" si="213"/>
        <v>66.623188405797094</v>
      </c>
      <c r="Q2341" s="10" t="str">
        <f t="shared" si="214"/>
        <v>food</v>
      </c>
      <c r="R2341" s="10" t="str">
        <f t="shared" si="215"/>
        <v>small batch</v>
      </c>
      <c r="S2341" s="14">
        <f t="shared" si="216"/>
        <v>42692.79987268518</v>
      </c>
      <c r="T2341" s="15">
        <f t="shared" si="21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9">
        <f t="shared" si="213"/>
        <v>104.99007444168734</v>
      </c>
      <c r="Q2342" s="10" t="str">
        <f t="shared" si="214"/>
        <v>food</v>
      </c>
      <c r="R2342" s="10" t="str">
        <f t="shared" si="215"/>
        <v>small batch</v>
      </c>
      <c r="S2342" s="14">
        <f t="shared" si="216"/>
        <v>42643.642800925925</v>
      </c>
      <c r="T2342" s="15">
        <f t="shared" si="21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9" t="e">
        <f t="shared" si="213"/>
        <v>#DIV/0!</v>
      </c>
      <c r="Q2343" s="10" t="str">
        <f t="shared" si="214"/>
        <v>technology</v>
      </c>
      <c r="R2343" s="10" t="str">
        <f t="shared" si="215"/>
        <v>web</v>
      </c>
      <c r="S2343" s="14">
        <f t="shared" si="216"/>
        <v>42167.813703703709</v>
      </c>
      <c r="T2343" s="15">
        <f t="shared" si="21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9" t="e">
        <f t="shared" si="213"/>
        <v>#DIV/0!</v>
      </c>
      <c r="Q2344" s="10" t="str">
        <f t="shared" si="214"/>
        <v>technology</v>
      </c>
      <c r="R2344" s="10" t="str">
        <f t="shared" si="215"/>
        <v>web</v>
      </c>
      <c r="S2344" s="14">
        <f t="shared" si="216"/>
        <v>41897.702199074076</v>
      </c>
      <c r="T2344" s="15">
        <f t="shared" si="21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9">
        <f t="shared" si="213"/>
        <v>300</v>
      </c>
      <c r="Q2345" s="10" t="str">
        <f t="shared" si="214"/>
        <v>technology</v>
      </c>
      <c r="R2345" s="10" t="str">
        <f t="shared" si="215"/>
        <v>web</v>
      </c>
      <c r="S2345" s="14">
        <f t="shared" si="216"/>
        <v>42327.825289351851</v>
      </c>
      <c r="T2345" s="15">
        <f t="shared" si="21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9">
        <f t="shared" si="213"/>
        <v>1</v>
      </c>
      <c r="Q2346" s="10" t="str">
        <f t="shared" si="214"/>
        <v>technology</v>
      </c>
      <c r="R2346" s="10" t="str">
        <f t="shared" si="215"/>
        <v>web</v>
      </c>
      <c r="S2346" s="14">
        <f t="shared" si="216"/>
        <v>42515.727650462963</v>
      </c>
      <c r="T2346" s="15">
        <f t="shared" si="21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9" t="e">
        <f t="shared" si="213"/>
        <v>#DIV/0!</v>
      </c>
      <c r="Q2347" s="10" t="str">
        <f t="shared" si="214"/>
        <v>technology</v>
      </c>
      <c r="R2347" s="10" t="str">
        <f t="shared" si="215"/>
        <v>web</v>
      </c>
      <c r="S2347" s="14">
        <f t="shared" si="216"/>
        <v>42060.001805555556</v>
      </c>
      <c r="T2347" s="15">
        <f t="shared" si="21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9">
        <f t="shared" si="213"/>
        <v>13</v>
      </c>
      <c r="Q2348" s="10" t="str">
        <f t="shared" si="214"/>
        <v>technology</v>
      </c>
      <c r="R2348" s="10" t="str">
        <f t="shared" si="215"/>
        <v>web</v>
      </c>
      <c r="S2348" s="14">
        <f t="shared" si="216"/>
        <v>42615.79896990741</v>
      </c>
      <c r="T2348" s="15">
        <f t="shared" si="21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9">
        <f t="shared" si="213"/>
        <v>15</v>
      </c>
      <c r="Q2349" s="10" t="str">
        <f t="shared" si="214"/>
        <v>technology</v>
      </c>
      <c r="R2349" s="10" t="str">
        <f t="shared" si="215"/>
        <v>web</v>
      </c>
      <c r="S2349" s="14">
        <f t="shared" si="216"/>
        <v>42577.607361111113</v>
      </c>
      <c r="T2349" s="15">
        <f t="shared" si="21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9">
        <f t="shared" si="213"/>
        <v>54</v>
      </c>
      <c r="Q2350" s="10" t="str">
        <f t="shared" si="214"/>
        <v>technology</v>
      </c>
      <c r="R2350" s="10" t="str">
        <f t="shared" si="215"/>
        <v>web</v>
      </c>
      <c r="S2350" s="14">
        <f t="shared" si="216"/>
        <v>42360.932152777779</v>
      </c>
      <c r="T2350" s="15">
        <f t="shared" si="21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9" t="e">
        <f t="shared" si="213"/>
        <v>#DIV/0!</v>
      </c>
      <c r="Q2351" s="10" t="str">
        <f t="shared" si="214"/>
        <v>technology</v>
      </c>
      <c r="R2351" s="10" t="str">
        <f t="shared" si="215"/>
        <v>web</v>
      </c>
      <c r="S2351" s="14">
        <f t="shared" si="216"/>
        <v>42198.775787037041</v>
      </c>
      <c r="T2351" s="15">
        <f t="shared" si="21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9" t="e">
        <f t="shared" si="213"/>
        <v>#DIV/0!</v>
      </c>
      <c r="Q2352" s="10" t="str">
        <f t="shared" si="214"/>
        <v>technology</v>
      </c>
      <c r="R2352" s="10" t="str">
        <f t="shared" si="215"/>
        <v>web</v>
      </c>
      <c r="S2352" s="14">
        <f t="shared" si="216"/>
        <v>42708.842245370368</v>
      </c>
      <c r="T2352" s="15">
        <f t="shared" si="21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9">
        <f t="shared" si="213"/>
        <v>15.428571428571429</v>
      </c>
      <c r="Q2353" s="10" t="str">
        <f t="shared" si="214"/>
        <v>technology</v>
      </c>
      <c r="R2353" s="10" t="str">
        <f t="shared" si="215"/>
        <v>web</v>
      </c>
      <c r="S2353" s="14">
        <f t="shared" si="216"/>
        <v>42094.101145833338</v>
      </c>
      <c r="T2353" s="15">
        <f t="shared" si="21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9" t="e">
        <f t="shared" si="213"/>
        <v>#DIV/0!</v>
      </c>
      <c r="Q2354" s="10" t="str">
        <f t="shared" si="214"/>
        <v>technology</v>
      </c>
      <c r="R2354" s="10" t="str">
        <f t="shared" si="215"/>
        <v>web</v>
      </c>
      <c r="S2354" s="14">
        <f t="shared" si="216"/>
        <v>42101.633703703701</v>
      </c>
      <c r="T2354" s="15">
        <f t="shared" si="21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9" t="e">
        <f t="shared" si="213"/>
        <v>#DIV/0!</v>
      </c>
      <c r="Q2355" s="10" t="str">
        <f t="shared" si="214"/>
        <v>technology</v>
      </c>
      <c r="R2355" s="10" t="str">
        <f t="shared" si="215"/>
        <v>web</v>
      </c>
      <c r="S2355" s="14">
        <f t="shared" si="216"/>
        <v>42103.676180555558</v>
      </c>
      <c r="T2355" s="15">
        <f t="shared" si="21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9">
        <f t="shared" si="213"/>
        <v>25</v>
      </c>
      <c r="Q2356" s="10" t="str">
        <f t="shared" si="214"/>
        <v>technology</v>
      </c>
      <c r="R2356" s="10" t="str">
        <f t="shared" si="215"/>
        <v>web</v>
      </c>
      <c r="S2356" s="14">
        <f t="shared" si="216"/>
        <v>41954.722916666666</v>
      </c>
      <c r="T2356" s="15">
        <f t="shared" si="21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9">
        <f t="shared" si="213"/>
        <v>27.5</v>
      </c>
      <c r="Q2357" s="10" t="str">
        <f t="shared" si="214"/>
        <v>technology</v>
      </c>
      <c r="R2357" s="10" t="str">
        <f t="shared" si="215"/>
        <v>web</v>
      </c>
      <c r="S2357" s="14">
        <f t="shared" si="216"/>
        <v>42096.918240740735</v>
      </c>
      <c r="T2357" s="15">
        <f t="shared" si="21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9" t="e">
        <f t="shared" si="213"/>
        <v>#DIV/0!</v>
      </c>
      <c r="Q2358" s="10" t="str">
        <f t="shared" si="214"/>
        <v>technology</v>
      </c>
      <c r="R2358" s="10" t="str">
        <f t="shared" si="215"/>
        <v>web</v>
      </c>
      <c r="S2358" s="14">
        <f t="shared" si="216"/>
        <v>42130.78361111111</v>
      </c>
      <c r="T2358" s="15">
        <f t="shared" si="21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9" t="e">
        <f t="shared" si="213"/>
        <v>#DIV/0!</v>
      </c>
      <c r="Q2359" s="10" t="str">
        <f t="shared" si="214"/>
        <v>technology</v>
      </c>
      <c r="R2359" s="10" t="str">
        <f t="shared" si="215"/>
        <v>web</v>
      </c>
      <c r="S2359" s="14">
        <f t="shared" si="216"/>
        <v>42264.620115740734</v>
      </c>
      <c r="T2359" s="15">
        <f t="shared" si="21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9" t="e">
        <f t="shared" si="213"/>
        <v>#DIV/0!</v>
      </c>
      <c r="Q2360" s="10" t="str">
        <f t="shared" si="214"/>
        <v>technology</v>
      </c>
      <c r="R2360" s="10" t="str">
        <f t="shared" si="215"/>
        <v>web</v>
      </c>
      <c r="S2360" s="14">
        <f t="shared" si="216"/>
        <v>41978.930972222224</v>
      </c>
      <c r="T2360" s="15">
        <f t="shared" si="21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9">
        <f t="shared" si="213"/>
        <v>367</v>
      </c>
      <c r="Q2361" s="10" t="str">
        <f t="shared" si="214"/>
        <v>technology</v>
      </c>
      <c r="R2361" s="10" t="str">
        <f t="shared" si="215"/>
        <v>web</v>
      </c>
      <c r="S2361" s="14">
        <f t="shared" si="216"/>
        <v>42159.649583333332</v>
      </c>
      <c r="T2361" s="15">
        <f t="shared" si="21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9">
        <f t="shared" si="213"/>
        <v>2</v>
      </c>
      <c r="Q2362" s="10" t="str">
        <f t="shared" si="214"/>
        <v>technology</v>
      </c>
      <c r="R2362" s="10" t="str">
        <f t="shared" si="215"/>
        <v>web</v>
      </c>
      <c r="S2362" s="14">
        <f t="shared" si="216"/>
        <v>42377.70694444445</v>
      </c>
      <c r="T2362" s="15">
        <f t="shared" si="21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9" t="e">
        <f t="shared" si="213"/>
        <v>#DIV/0!</v>
      </c>
      <c r="Q2363" s="10" t="str">
        <f t="shared" si="214"/>
        <v>technology</v>
      </c>
      <c r="R2363" s="10" t="str">
        <f t="shared" si="215"/>
        <v>web</v>
      </c>
      <c r="S2363" s="14">
        <f t="shared" si="216"/>
        <v>42466.858888888892</v>
      </c>
      <c r="T2363" s="15">
        <f t="shared" si="21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9">
        <f t="shared" si="213"/>
        <v>60</v>
      </c>
      <c r="Q2364" s="10" t="str">
        <f t="shared" si="214"/>
        <v>technology</v>
      </c>
      <c r="R2364" s="10" t="str">
        <f t="shared" si="215"/>
        <v>web</v>
      </c>
      <c r="S2364" s="14">
        <f t="shared" si="216"/>
        <v>41954.688310185185</v>
      </c>
      <c r="T2364" s="15">
        <f t="shared" si="21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9" t="e">
        <f t="shared" si="213"/>
        <v>#DIV/0!</v>
      </c>
      <c r="Q2365" s="10" t="str">
        <f t="shared" si="214"/>
        <v>technology</v>
      </c>
      <c r="R2365" s="10" t="str">
        <f t="shared" si="215"/>
        <v>web</v>
      </c>
      <c r="S2365" s="14">
        <f t="shared" si="216"/>
        <v>42322.011574074073</v>
      </c>
      <c r="T2365" s="15">
        <f t="shared" si="21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9" t="e">
        <f t="shared" si="213"/>
        <v>#DIV/0!</v>
      </c>
      <c r="Q2366" s="10" t="str">
        <f t="shared" si="214"/>
        <v>technology</v>
      </c>
      <c r="R2366" s="10" t="str">
        <f t="shared" si="215"/>
        <v>web</v>
      </c>
      <c r="S2366" s="14">
        <f t="shared" si="216"/>
        <v>42248.934675925921</v>
      </c>
      <c r="T2366" s="15">
        <f t="shared" si="21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9" t="e">
        <f t="shared" si="213"/>
        <v>#DIV/0!</v>
      </c>
      <c r="Q2367" s="10" t="str">
        <f t="shared" si="214"/>
        <v>technology</v>
      </c>
      <c r="R2367" s="10" t="str">
        <f t="shared" si="215"/>
        <v>web</v>
      </c>
      <c r="S2367" s="14">
        <f t="shared" si="216"/>
        <v>42346.736400462964</v>
      </c>
      <c r="T2367" s="15">
        <f t="shared" si="21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9">
        <f t="shared" si="213"/>
        <v>97.407407407407405</v>
      </c>
      <c r="Q2368" s="10" t="str">
        <f t="shared" si="214"/>
        <v>technology</v>
      </c>
      <c r="R2368" s="10" t="str">
        <f t="shared" si="215"/>
        <v>web</v>
      </c>
      <c r="S2368" s="14">
        <f t="shared" si="216"/>
        <v>42268.531631944439</v>
      </c>
      <c r="T2368" s="15">
        <f t="shared" si="21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9">
        <f t="shared" si="213"/>
        <v>47.857142857142854</v>
      </c>
      <c r="Q2369" s="10" t="str">
        <f t="shared" si="214"/>
        <v>technology</v>
      </c>
      <c r="R2369" s="10" t="str">
        <f t="shared" si="215"/>
        <v>web</v>
      </c>
      <c r="S2369" s="14">
        <f t="shared" si="216"/>
        <v>42425.970092592594</v>
      </c>
      <c r="T2369" s="15">
        <f t="shared" si="21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9">
        <f t="shared" si="213"/>
        <v>50</v>
      </c>
      <c r="Q2370" s="10" t="str">
        <f t="shared" si="214"/>
        <v>technology</v>
      </c>
      <c r="R2370" s="10" t="str">
        <f t="shared" si="215"/>
        <v>web</v>
      </c>
      <c r="S2370" s="14">
        <f t="shared" si="216"/>
        <v>42063.721817129626</v>
      </c>
      <c r="T2370" s="15">
        <f t="shared" si="21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9" t="e">
        <f t="shared" ref="P2371:P2434" si="218">E2371/L2371</f>
        <v>#DIV/0!</v>
      </c>
      <c r="Q2371" s="10" t="str">
        <f t="shared" ref="Q2371:Q2434" si="219">LEFT(N2371,SEARCH("/",N2371,1)-1)</f>
        <v>technology</v>
      </c>
      <c r="R2371" s="10" t="str">
        <f t="shared" ref="R2371:R2434" si="220">RIGHT(N2371,LEN(N2371)-SEARCH("/",N2371,1))</f>
        <v>web</v>
      </c>
      <c r="S2371" s="14">
        <f t="shared" ref="S2371:S2434" si="221">(((J2371/60)/60)/24)+DATE(1970,1,1)</f>
        <v>42380.812627314815</v>
      </c>
      <c r="T2371" s="15">
        <f t="shared" si="217"/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9">
        <f t="shared" si="218"/>
        <v>20.5</v>
      </c>
      <c r="Q2372" s="10" t="str">
        <f t="shared" si="219"/>
        <v>technology</v>
      </c>
      <c r="R2372" s="10" t="str">
        <f t="shared" si="220"/>
        <v>web</v>
      </c>
      <c r="S2372" s="14">
        <f t="shared" si="221"/>
        <v>41961.18913194444</v>
      </c>
      <c r="T2372" s="15">
        <f t="shared" ref="T2372:T2435" si="222">(((I2372/60)/60)/24)+DATE(1970,1,1)</f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9" t="e">
        <f t="shared" si="218"/>
        <v>#DIV/0!</v>
      </c>
      <c r="Q2373" s="10" t="str">
        <f t="shared" si="219"/>
        <v>technology</v>
      </c>
      <c r="R2373" s="10" t="str">
        <f t="shared" si="220"/>
        <v>web</v>
      </c>
      <c r="S2373" s="14">
        <f t="shared" si="221"/>
        <v>42150.777731481481</v>
      </c>
      <c r="T2373" s="15">
        <f t="shared" si="222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9">
        <f t="shared" si="218"/>
        <v>30</v>
      </c>
      <c r="Q2374" s="10" t="str">
        <f t="shared" si="219"/>
        <v>technology</v>
      </c>
      <c r="R2374" s="10" t="str">
        <f t="shared" si="220"/>
        <v>web</v>
      </c>
      <c r="S2374" s="14">
        <f t="shared" si="221"/>
        <v>42088.069108796291</v>
      </c>
      <c r="T2374" s="15">
        <f t="shared" si="222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9">
        <f t="shared" si="218"/>
        <v>50</v>
      </c>
      <c r="Q2375" s="10" t="str">
        <f t="shared" si="219"/>
        <v>technology</v>
      </c>
      <c r="R2375" s="10" t="str">
        <f t="shared" si="220"/>
        <v>web</v>
      </c>
      <c r="S2375" s="14">
        <f t="shared" si="221"/>
        <v>42215.662314814821</v>
      </c>
      <c r="T2375" s="15">
        <f t="shared" si="222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9">
        <f t="shared" si="218"/>
        <v>10</v>
      </c>
      <c r="Q2376" s="10" t="str">
        <f t="shared" si="219"/>
        <v>technology</v>
      </c>
      <c r="R2376" s="10" t="str">
        <f t="shared" si="220"/>
        <v>web</v>
      </c>
      <c r="S2376" s="14">
        <f t="shared" si="221"/>
        <v>42017.843287037031</v>
      </c>
      <c r="T2376" s="15">
        <f t="shared" si="222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9" t="e">
        <f t="shared" si="218"/>
        <v>#DIV/0!</v>
      </c>
      <c r="Q2377" s="10" t="str">
        <f t="shared" si="219"/>
        <v>technology</v>
      </c>
      <c r="R2377" s="10" t="str">
        <f t="shared" si="220"/>
        <v>web</v>
      </c>
      <c r="S2377" s="14">
        <f t="shared" si="221"/>
        <v>42592.836076388892</v>
      </c>
      <c r="T2377" s="15">
        <f t="shared" si="222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9">
        <f t="shared" si="218"/>
        <v>81.582499999999996</v>
      </c>
      <c r="Q2378" s="10" t="str">
        <f t="shared" si="219"/>
        <v>technology</v>
      </c>
      <c r="R2378" s="10" t="str">
        <f t="shared" si="220"/>
        <v>web</v>
      </c>
      <c r="S2378" s="14">
        <f t="shared" si="221"/>
        <v>42318.925532407404</v>
      </c>
      <c r="T2378" s="15">
        <f t="shared" si="222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9" t="e">
        <f t="shared" si="218"/>
        <v>#DIV/0!</v>
      </c>
      <c r="Q2379" s="10" t="str">
        <f t="shared" si="219"/>
        <v>technology</v>
      </c>
      <c r="R2379" s="10" t="str">
        <f t="shared" si="220"/>
        <v>web</v>
      </c>
      <c r="S2379" s="14">
        <f t="shared" si="221"/>
        <v>42669.870173611111</v>
      </c>
      <c r="T2379" s="15">
        <f t="shared" si="222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9" t="e">
        <f t="shared" si="218"/>
        <v>#DIV/0!</v>
      </c>
      <c r="Q2380" s="10" t="str">
        <f t="shared" si="219"/>
        <v>technology</v>
      </c>
      <c r="R2380" s="10" t="str">
        <f t="shared" si="220"/>
        <v>web</v>
      </c>
      <c r="S2380" s="14">
        <f t="shared" si="221"/>
        <v>42213.013078703705</v>
      </c>
      <c r="T2380" s="15">
        <f t="shared" si="222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9" t="e">
        <f t="shared" si="218"/>
        <v>#DIV/0!</v>
      </c>
      <c r="Q2381" s="10" t="str">
        <f t="shared" si="219"/>
        <v>technology</v>
      </c>
      <c r="R2381" s="10" t="str">
        <f t="shared" si="220"/>
        <v>web</v>
      </c>
      <c r="S2381" s="14">
        <f t="shared" si="221"/>
        <v>42237.016388888893</v>
      </c>
      <c r="T2381" s="15">
        <f t="shared" si="222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9">
        <f t="shared" si="218"/>
        <v>18.333333333333332</v>
      </c>
      <c r="Q2382" s="10" t="str">
        <f t="shared" si="219"/>
        <v>technology</v>
      </c>
      <c r="R2382" s="10" t="str">
        <f t="shared" si="220"/>
        <v>web</v>
      </c>
      <c r="S2382" s="14">
        <f t="shared" si="221"/>
        <v>42248.793310185181</v>
      </c>
      <c r="T2382" s="15">
        <f t="shared" si="222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9">
        <f t="shared" si="218"/>
        <v>224.42857142857142</v>
      </c>
      <c r="Q2383" s="10" t="str">
        <f t="shared" si="219"/>
        <v>technology</v>
      </c>
      <c r="R2383" s="10" t="str">
        <f t="shared" si="220"/>
        <v>web</v>
      </c>
      <c r="S2383" s="14">
        <f t="shared" si="221"/>
        <v>42074.935740740737</v>
      </c>
      <c r="T2383" s="15">
        <f t="shared" si="222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9">
        <f t="shared" si="218"/>
        <v>37.5</v>
      </c>
      <c r="Q2384" s="10" t="str">
        <f t="shared" si="219"/>
        <v>technology</v>
      </c>
      <c r="R2384" s="10" t="str">
        <f t="shared" si="220"/>
        <v>web</v>
      </c>
      <c r="S2384" s="14">
        <f t="shared" si="221"/>
        <v>42195.187534722223</v>
      </c>
      <c r="T2384" s="15">
        <f t="shared" si="222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9">
        <f t="shared" si="218"/>
        <v>145</v>
      </c>
      <c r="Q2385" s="10" t="str">
        <f t="shared" si="219"/>
        <v>technology</v>
      </c>
      <c r="R2385" s="10" t="str">
        <f t="shared" si="220"/>
        <v>web</v>
      </c>
      <c r="S2385" s="14">
        <f t="shared" si="221"/>
        <v>42027.056793981479</v>
      </c>
      <c r="T2385" s="15">
        <f t="shared" si="222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9">
        <f t="shared" si="218"/>
        <v>1</v>
      </c>
      <c r="Q2386" s="10" t="str">
        <f t="shared" si="219"/>
        <v>technology</v>
      </c>
      <c r="R2386" s="10" t="str">
        <f t="shared" si="220"/>
        <v>web</v>
      </c>
      <c r="S2386" s="14">
        <f t="shared" si="221"/>
        <v>41927.067627314813</v>
      </c>
      <c r="T2386" s="15">
        <f t="shared" si="222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9">
        <f t="shared" si="218"/>
        <v>112.57142857142857</v>
      </c>
      <c r="Q2387" s="10" t="str">
        <f t="shared" si="219"/>
        <v>technology</v>
      </c>
      <c r="R2387" s="10" t="str">
        <f t="shared" si="220"/>
        <v>web</v>
      </c>
      <c r="S2387" s="14">
        <f t="shared" si="221"/>
        <v>42191.70175925926</v>
      </c>
      <c r="T2387" s="15">
        <f t="shared" si="222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9" t="e">
        <f t="shared" si="218"/>
        <v>#DIV/0!</v>
      </c>
      <c r="Q2388" s="10" t="str">
        <f t="shared" si="219"/>
        <v>technology</v>
      </c>
      <c r="R2388" s="10" t="str">
        <f t="shared" si="220"/>
        <v>web</v>
      </c>
      <c r="S2388" s="14">
        <f t="shared" si="221"/>
        <v>41954.838240740741</v>
      </c>
      <c r="T2388" s="15">
        <f t="shared" si="222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9">
        <f t="shared" si="218"/>
        <v>342</v>
      </c>
      <c r="Q2389" s="10" t="str">
        <f t="shared" si="219"/>
        <v>technology</v>
      </c>
      <c r="R2389" s="10" t="str">
        <f t="shared" si="220"/>
        <v>web</v>
      </c>
      <c r="S2389" s="14">
        <f t="shared" si="221"/>
        <v>42528.626620370371</v>
      </c>
      <c r="T2389" s="15">
        <f t="shared" si="222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9">
        <f t="shared" si="218"/>
        <v>57.875</v>
      </c>
      <c r="Q2390" s="10" t="str">
        <f t="shared" si="219"/>
        <v>technology</v>
      </c>
      <c r="R2390" s="10" t="str">
        <f t="shared" si="220"/>
        <v>web</v>
      </c>
      <c r="S2390" s="14">
        <f t="shared" si="221"/>
        <v>41989.853692129633</v>
      </c>
      <c r="T2390" s="15">
        <f t="shared" si="222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9">
        <f t="shared" si="218"/>
        <v>30</v>
      </c>
      <c r="Q2391" s="10" t="str">
        <f t="shared" si="219"/>
        <v>technology</v>
      </c>
      <c r="R2391" s="10" t="str">
        <f t="shared" si="220"/>
        <v>web</v>
      </c>
      <c r="S2391" s="14">
        <f t="shared" si="221"/>
        <v>42179.653379629628</v>
      </c>
      <c r="T2391" s="15">
        <f t="shared" si="222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9" t="e">
        <f t="shared" si="218"/>
        <v>#DIV/0!</v>
      </c>
      <c r="Q2392" s="10" t="str">
        <f t="shared" si="219"/>
        <v>technology</v>
      </c>
      <c r="R2392" s="10" t="str">
        <f t="shared" si="220"/>
        <v>web</v>
      </c>
      <c r="S2392" s="14">
        <f t="shared" si="221"/>
        <v>41968.262314814812</v>
      </c>
      <c r="T2392" s="15">
        <f t="shared" si="222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9">
        <f t="shared" si="218"/>
        <v>25</v>
      </c>
      <c r="Q2393" s="10" t="str">
        <f t="shared" si="219"/>
        <v>technology</v>
      </c>
      <c r="R2393" s="10" t="str">
        <f t="shared" si="220"/>
        <v>web</v>
      </c>
      <c r="S2393" s="14">
        <f t="shared" si="221"/>
        <v>42064.794490740736</v>
      </c>
      <c r="T2393" s="15">
        <f t="shared" si="222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9" t="e">
        <f t="shared" si="218"/>
        <v>#DIV/0!</v>
      </c>
      <c r="Q2394" s="10" t="str">
        <f t="shared" si="219"/>
        <v>technology</v>
      </c>
      <c r="R2394" s="10" t="str">
        <f t="shared" si="220"/>
        <v>web</v>
      </c>
      <c r="S2394" s="14">
        <f t="shared" si="221"/>
        <v>42276.120636574073</v>
      </c>
      <c r="T2394" s="15">
        <f t="shared" si="222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9">
        <f t="shared" si="218"/>
        <v>50</v>
      </c>
      <c r="Q2395" s="10" t="str">
        <f t="shared" si="219"/>
        <v>technology</v>
      </c>
      <c r="R2395" s="10" t="str">
        <f t="shared" si="220"/>
        <v>web</v>
      </c>
      <c r="S2395" s="14">
        <f t="shared" si="221"/>
        <v>42194.648344907408</v>
      </c>
      <c r="T2395" s="15">
        <f t="shared" si="222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9">
        <f t="shared" si="218"/>
        <v>1.5</v>
      </c>
      <c r="Q2396" s="10" t="str">
        <f t="shared" si="219"/>
        <v>technology</v>
      </c>
      <c r="R2396" s="10" t="str">
        <f t="shared" si="220"/>
        <v>web</v>
      </c>
      <c r="S2396" s="14">
        <f t="shared" si="221"/>
        <v>42031.362187499995</v>
      </c>
      <c r="T2396" s="15">
        <f t="shared" si="222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9" t="e">
        <f t="shared" si="218"/>
        <v>#DIV/0!</v>
      </c>
      <c r="Q2397" s="10" t="str">
        <f t="shared" si="219"/>
        <v>technology</v>
      </c>
      <c r="R2397" s="10" t="str">
        <f t="shared" si="220"/>
        <v>web</v>
      </c>
      <c r="S2397" s="14">
        <f t="shared" si="221"/>
        <v>42717.121377314819</v>
      </c>
      <c r="T2397" s="15">
        <f t="shared" si="222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9">
        <f t="shared" si="218"/>
        <v>10</v>
      </c>
      <c r="Q2398" s="10" t="str">
        <f t="shared" si="219"/>
        <v>technology</v>
      </c>
      <c r="R2398" s="10" t="str">
        <f t="shared" si="220"/>
        <v>web</v>
      </c>
      <c r="S2398" s="14">
        <f t="shared" si="221"/>
        <v>42262.849050925928</v>
      </c>
      <c r="T2398" s="15">
        <f t="shared" si="222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9" t="e">
        <f t="shared" si="218"/>
        <v>#DIV/0!</v>
      </c>
      <c r="Q2399" s="10" t="str">
        <f t="shared" si="219"/>
        <v>technology</v>
      </c>
      <c r="R2399" s="10" t="str">
        <f t="shared" si="220"/>
        <v>web</v>
      </c>
      <c r="S2399" s="14">
        <f t="shared" si="221"/>
        <v>41976.88490740741</v>
      </c>
      <c r="T2399" s="15">
        <f t="shared" si="222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9" t="e">
        <f t="shared" si="218"/>
        <v>#DIV/0!</v>
      </c>
      <c r="Q2400" s="10" t="str">
        <f t="shared" si="219"/>
        <v>technology</v>
      </c>
      <c r="R2400" s="10" t="str">
        <f t="shared" si="220"/>
        <v>web</v>
      </c>
      <c r="S2400" s="14">
        <f t="shared" si="221"/>
        <v>42157.916481481487</v>
      </c>
      <c r="T2400" s="15">
        <f t="shared" si="222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9" t="e">
        <f t="shared" si="218"/>
        <v>#DIV/0!</v>
      </c>
      <c r="Q2401" s="10" t="str">
        <f t="shared" si="219"/>
        <v>technology</v>
      </c>
      <c r="R2401" s="10" t="str">
        <f t="shared" si="220"/>
        <v>web</v>
      </c>
      <c r="S2401" s="14">
        <f t="shared" si="221"/>
        <v>41956.853078703702</v>
      </c>
      <c r="T2401" s="15">
        <f t="shared" si="222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9" t="e">
        <f t="shared" si="218"/>
        <v>#DIV/0!</v>
      </c>
      <c r="Q2402" s="10" t="str">
        <f t="shared" si="219"/>
        <v>technology</v>
      </c>
      <c r="R2402" s="10" t="str">
        <f t="shared" si="220"/>
        <v>web</v>
      </c>
      <c r="S2402" s="14">
        <f t="shared" si="221"/>
        <v>42444.268101851849</v>
      </c>
      <c r="T2402" s="15">
        <f t="shared" si="222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9">
        <f t="shared" si="218"/>
        <v>22.333333333333332</v>
      </c>
      <c r="Q2403" s="10" t="str">
        <f t="shared" si="219"/>
        <v>food</v>
      </c>
      <c r="R2403" s="10" t="str">
        <f t="shared" si="220"/>
        <v>food trucks</v>
      </c>
      <c r="S2403" s="14">
        <f t="shared" si="221"/>
        <v>42374.822870370372</v>
      </c>
      <c r="T2403" s="15">
        <f t="shared" si="222"/>
        <v>42434.822870370372</v>
      </c>
    </row>
    <row r="2404" spans="1:20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9">
        <f t="shared" si="218"/>
        <v>52</v>
      </c>
      <c r="Q2404" s="10" t="str">
        <f t="shared" si="219"/>
        <v>food</v>
      </c>
      <c r="R2404" s="10" t="str">
        <f t="shared" si="220"/>
        <v>food trucks</v>
      </c>
      <c r="S2404" s="14">
        <f t="shared" si="221"/>
        <v>42107.679756944446</v>
      </c>
      <c r="T2404" s="15">
        <f t="shared" si="222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9">
        <f t="shared" si="218"/>
        <v>16.833333333333332</v>
      </c>
      <c r="Q2405" s="10" t="str">
        <f t="shared" si="219"/>
        <v>food</v>
      </c>
      <c r="R2405" s="10" t="str">
        <f t="shared" si="220"/>
        <v>food trucks</v>
      </c>
      <c r="S2405" s="14">
        <f t="shared" si="221"/>
        <v>42399.882615740738</v>
      </c>
      <c r="T2405" s="15">
        <f t="shared" si="222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9" t="e">
        <f t="shared" si="218"/>
        <v>#DIV/0!</v>
      </c>
      <c r="Q2406" s="10" t="str">
        <f t="shared" si="219"/>
        <v>food</v>
      </c>
      <c r="R2406" s="10" t="str">
        <f t="shared" si="220"/>
        <v>food trucks</v>
      </c>
      <c r="S2406" s="14">
        <f t="shared" si="221"/>
        <v>42342.03943287037</v>
      </c>
      <c r="T2406" s="15">
        <f t="shared" si="222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9">
        <f t="shared" si="218"/>
        <v>56.3</v>
      </c>
      <c r="Q2407" s="10" t="str">
        <f t="shared" si="219"/>
        <v>food</v>
      </c>
      <c r="R2407" s="10" t="str">
        <f t="shared" si="220"/>
        <v>food trucks</v>
      </c>
      <c r="S2407" s="14">
        <f t="shared" si="221"/>
        <v>42595.585358796292</v>
      </c>
      <c r="T2407" s="15">
        <f t="shared" si="222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9">
        <f t="shared" si="218"/>
        <v>84.0625</v>
      </c>
      <c r="Q2408" s="10" t="str">
        <f t="shared" si="219"/>
        <v>food</v>
      </c>
      <c r="R2408" s="10" t="str">
        <f t="shared" si="220"/>
        <v>food trucks</v>
      </c>
      <c r="S2408" s="14">
        <f t="shared" si="221"/>
        <v>41983.110995370371</v>
      </c>
      <c r="T2408" s="15">
        <f t="shared" si="222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9">
        <f t="shared" si="218"/>
        <v>168.39393939393941</v>
      </c>
      <c r="Q2409" s="10" t="str">
        <f t="shared" si="219"/>
        <v>food</v>
      </c>
      <c r="R2409" s="10" t="str">
        <f t="shared" si="220"/>
        <v>food trucks</v>
      </c>
      <c r="S2409" s="14">
        <f t="shared" si="221"/>
        <v>42082.575555555552</v>
      </c>
      <c r="T2409" s="15">
        <f t="shared" si="222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9">
        <f t="shared" si="218"/>
        <v>15</v>
      </c>
      <c r="Q2410" s="10" t="str">
        <f t="shared" si="219"/>
        <v>food</v>
      </c>
      <c r="R2410" s="10" t="str">
        <f t="shared" si="220"/>
        <v>food trucks</v>
      </c>
      <c r="S2410" s="14">
        <f t="shared" si="221"/>
        <v>41919.140706018516</v>
      </c>
      <c r="T2410" s="15">
        <f t="shared" si="222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9">
        <f t="shared" si="218"/>
        <v>76.666666666666671</v>
      </c>
      <c r="Q2411" s="10" t="str">
        <f t="shared" si="219"/>
        <v>food</v>
      </c>
      <c r="R2411" s="10" t="str">
        <f t="shared" si="220"/>
        <v>food trucks</v>
      </c>
      <c r="S2411" s="14">
        <f t="shared" si="221"/>
        <v>42204.875868055555</v>
      </c>
      <c r="T2411" s="15">
        <f t="shared" si="222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9" t="e">
        <f t="shared" si="218"/>
        <v>#DIV/0!</v>
      </c>
      <c r="Q2412" s="10" t="str">
        <f t="shared" si="219"/>
        <v>food</v>
      </c>
      <c r="R2412" s="10" t="str">
        <f t="shared" si="220"/>
        <v>food trucks</v>
      </c>
      <c r="S2412" s="14">
        <f t="shared" si="221"/>
        <v>42224.408275462964</v>
      </c>
      <c r="T2412" s="15">
        <f t="shared" si="222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9">
        <f t="shared" si="218"/>
        <v>50.333333333333336</v>
      </c>
      <c r="Q2413" s="10" t="str">
        <f t="shared" si="219"/>
        <v>food</v>
      </c>
      <c r="R2413" s="10" t="str">
        <f t="shared" si="220"/>
        <v>food trucks</v>
      </c>
      <c r="S2413" s="14">
        <f t="shared" si="221"/>
        <v>42211.732430555552</v>
      </c>
      <c r="T2413" s="15">
        <f t="shared" si="222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9" t="e">
        <f t="shared" si="218"/>
        <v>#DIV/0!</v>
      </c>
      <c r="Q2414" s="10" t="str">
        <f t="shared" si="219"/>
        <v>food</v>
      </c>
      <c r="R2414" s="10" t="str">
        <f t="shared" si="220"/>
        <v>food trucks</v>
      </c>
      <c r="S2414" s="14">
        <f t="shared" si="221"/>
        <v>42655.736956018518</v>
      </c>
      <c r="T2414" s="15">
        <f t="shared" si="222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9">
        <f t="shared" si="218"/>
        <v>8.3333333333333339</v>
      </c>
      <c r="Q2415" s="10" t="str">
        <f t="shared" si="219"/>
        <v>food</v>
      </c>
      <c r="R2415" s="10" t="str">
        <f t="shared" si="220"/>
        <v>food trucks</v>
      </c>
      <c r="S2415" s="14">
        <f t="shared" si="221"/>
        <v>41760.10974537037</v>
      </c>
      <c r="T2415" s="15">
        <f t="shared" si="222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9">
        <f t="shared" si="218"/>
        <v>35.384615384615387</v>
      </c>
      <c r="Q2416" s="10" t="str">
        <f t="shared" si="219"/>
        <v>food</v>
      </c>
      <c r="R2416" s="10" t="str">
        <f t="shared" si="220"/>
        <v>food trucks</v>
      </c>
      <c r="S2416" s="14">
        <f t="shared" si="221"/>
        <v>42198.695138888885</v>
      </c>
      <c r="T2416" s="15">
        <f t="shared" si="222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9">
        <f t="shared" si="218"/>
        <v>55.833333333333336</v>
      </c>
      <c r="Q2417" s="10" t="str">
        <f t="shared" si="219"/>
        <v>food</v>
      </c>
      <c r="R2417" s="10" t="str">
        <f t="shared" si="220"/>
        <v>food trucks</v>
      </c>
      <c r="S2417" s="14">
        <f t="shared" si="221"/>
        <v>42536.862800925926</v>
      </c>
      <c r="T2417" s="15">
        <f t="shared" si="222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9">
        <f t="shared" si="218"/>
        <v>5</v>
      </c>
      <c r="Q2418" s="10" t="str">
        <f t="shared" si="219"/>
        <v>food</v>
      </c>
      <c r="R2418" s="10" t="str">
        <f t="shared" si="220"/>
        <v>food trucks</v>
      </c>
      <c r="S2418" s="14">
        <f t="shared" si="221"/>
        <v>42019.737766203703</v>
      </c>
      <c r="T2418" s="15">
        <f t="shared" si="222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9" t="e">
        <f t="shared" si="218"/>
        <v>#DIV/0!</v>
      </c>
      <c r="Q2419" s="10" t="str">
        <f t="shared" si="219"/>
        <v>food</v>
      </c>
      <c r="R2419" s="10" t="str">
        <f t="shared" si="220"/>
        <v>food trucks</v>
      </c>
      <c r="S2419" s="14">
        <f t="shared" si="221"/>
        <v>41831.884108796294</v>
      </c>
      <c r="T2419" s="15">
        <f t="shared" si="222"/>
        <v>41861.884108796294</v>
      </c>
    </row>
    <row r="2420" spans="1:20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9">
        <f t="shared" si="218"/>
        <v>1</v>
      </c>
      <c r="Q2420" s="10" t="str">
        <f t="shared" si="219"/>
        <v>food</v>
      </c>
      <c r="R2420" s="10" t="str">
        <f t="shared" si="220"/>
        <v>food trucks</v>
      </c>
      <c r="S2420" s="14">
        <f t="shared" si="221"/>
        <v>42027.856990740736</v>
      </c>
      <c r="T2420" s="15">
        <f t="shared" si="222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9" t="e">
        <f t="shared" si="218"/>
        <v>#DIV/0!</v>
      </c>
      <c r="Q2421" s="10" t="str">
        <f t="shared" si="219"/>
        <v>food</v>
      </c>
      <c r="R2421" s="10" t="str">
        <f t="shared" si="220"/>
        <v>food trucks</v>
      </c>
      <c r="S2421" s="14">
        <f t="shared" si="221"/>
        <v>41993.738298611104</v>
      </c>
      <c r="T2421" s="15">
        <f t="shared" si="222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9">
        <f t="shared" si="218"/>
        <v>69.472222222222229</v>
      </c>
      <c r="Q2422" s="10" t="str">
        <f t="shared" si="219"/>
        <v>food</v>
      </c>
      <c r="R2422" s="10" t="str">
        <f t="shared" si="220"/>
        <v>food trucks</v>
      </c>
      <c r="S2422" s="14">
        <f t="shared" si="221"/>
        <v>41893.028877314813</v>
      </c>
      <c r="T2422" s="15">
        <f t="shared" si="222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9">
        <f t="shared" si="218"/>
        <v>1</v>
      </c>
      <c r="Q2423" s="10" t="str">
        <f t="shared" si="219"/>
        <v>food</v>
      </c>
      <c r="R2423" s="10" t="str">
        <f t="shared" si="220"/>
        <v>food trucks</v>
      </c>
      <c r="S2423" s="14">
        <f t="shared" si="221"/>
        <v>42026.687453703707</v>
      </c>
      <c r="T2423" s="15">
        <f t="shared" si="222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9">
        <f t="shared" si="218"/>
        <v>1</v>
      </c>
      <c r="Q2424" s="10" t="str">
        <f t="shared" si="219"/>
        <v>food</v>
      </c>
      <c r="R2424" s="10" t="str">
        <f t="shared" si="220"/>
        <v>food trucks</v>
      </c>
      <c r="S2424" s="14">
        <f t="shared" si="221"/>
        <v>42044.724953703699</v>
      </c>
      <c r="T2424" s="15">
        <f t="shared" si="222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9">
        <f t="shared" si="218"/>
        <v>8</v>
      </c>
      <c r="Q2425" s="10" t="str">
        <f t="shared" si="219"/>
        <v>food</v>
      </c>
      <c r="R2425" s="10" t="str">
        <f t="shared" si="220"/>
        <v>food trucks</v>
      </c>
      <c r="S2425" s="14">
        <f t="shared" si="221"/>
        <v>41974.704745370371</v>
      </c>
      <c r="T2425" s="15">
        <f t="shared" si="222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9">
        <f t="shared" si="218"/>
        <v>34.444444444444443</v>
      </c>
      <c r="Q2426" s="10" t="str">
        <f t="shared" si="219"/>
        <v>food</v>
      </c>
      <c r="R2426" s="10" t="str">
        <f t="shared" si="220"/>
        <v>food trucks</v>
      </c>
      <c r="S2426" s="14">
        <f t="shared" si="221"/>
        <v>41909.892453703702</v>
      </c>
      <c r="T2426" s="15">
        <f t="shared" si="222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9">
        <f t="shared" si="218"/>
        <v>1</v>
      </c>
      <c r="Q2427" s="10" t="str">
        <f t="shared" si="219"/>
        <v>food</v>
      </c>
      <c r="R2427" s="10" t="str">
        <f t="shared" si="220"/>
        <v>food trucks</v>
      </c>
      <c r="S2427" s="14">
        <f t="shared" si="221"/>
        <v>42502.913761574076</v>
      </c>
      <c r="T2427" s="15">
        <f t="shared" si="222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9" t="e">
        <f t="shared" si="218"/>
        <v>#DIV/0!</v>
      </c>
      <c r="Q2428" s="10" t="str">
        <f t="shared" si="219"/>
        <v>food</v>
      </c>
      <c r="R2428" s="10" t="str">
        <f t="shared" si="220"/>
        <v>food trucks</v>
      </c>
      <c r="S2428" s="14">
        <f t="shared" si="221"/>
        <v>42164.170046296291</v>
      </c>
      <c r="T2428" s="15">
        <f t="shared" si="222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9">
        <f t="shared" si="218"/>
        <v>1</v>
      </c>
      <c r="Q2429" s="10" t="str">
        <f t="shared" si="219"/>
        <v>food</v>
      </c>
      <c r="R2429" s="10" t="str">
        <f t="shared" si="220"/>
        <v>food trucks</v>
      </c>
      <c r="S2429" s="14">
        <f t="shared" si="221"/>
        <v>42412.318668981476</v>
      </c>
      <c r="T2429" s="15">
        <f t="shared" si="222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9">
        <f t="shared" si="218"/>
        <v>1</v>
      </c>
      <c r="Q2430" s="10" t="str">
        <f t="shared" si="219"/>
        <v>food</v>
      </c>
      <c r="R2430" s="10" t="str">
        <f t="shared" si="220"/>
        <v>food trucks</v>
      </c>
      <c r="S2430" s="14">
        <f t="shared" si="221"/>
        <v>42045.784155092595</v>
      </c>
      <c r="T2430" s="15">
        <f t="shared" si="222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9">
        <f t="shared" si="218"/>
        <v>501.25</v>
      </c>
      <c r="Q2431" s="10" t="str">
        <f t="shared" si="219"/>
        <v>food</v>
      </c>
      <c r="R2431" s="10" t="str">
        <f t="shared" si="220"/>
        <v>food trucks</v>
      </c>
      <c r="S2431" s="14">
        <f t="shared" si="221"/>
        <v>42734.879236111112</v>
      </c>
      <c r="T2431" s="15">
        <f t="shared" si="222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9">
        <f t="shared" si="218"/>
        <v>10.5</v>
      </c>
      <c r="Q2432" s="10" t="str">
        <f t="shared" si="219"/>
        <v>food</v>
      </c>
      <c r="R2432" s="10" t="str">
        <f t="shared" si="220"/>
        <v>food trucks</v>
      </c>
      <c r="S2432" s="14">
        <f t="shared" si="221"/>
        <v>42382.130833333329</v>
      </c>
      <c r="T2432" s="15">
        <f t="shared" si="222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9">
        <f t="shared" si="218"/>
        <v>1</v>
      </c>
      <c r="Q2433" s="10" t="str">
        <f t="shared" si="219"/>
        <v>food</v>
      </c>
      <c r="R2433" s="10" t="str">
        <f t="shared" si="220"/>
        <v>food trucks</v>
      </c>
      <c r="S2433" s="14">
        <f t="shared" si="221"/>
        <v>42489.099687499998</v>
      </c>
      <c r="T2433" s="15">
        <f t="shared" si="222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9">
        <f t="shared" si="218"/>
        <v>1</v>
      </c>
      <c r="Q2434" s="10" t="str">
        <f t="shared" si="219"/>
        <v>food</v>
      </c>
      <c r="R2434" s="10" t="str">
        <f t="shared" si="220"/>
        <v>food trucks</v>
      </c>
      <c r="S2434" s="14">
        <f t="shared" si="221"/>
        <v>42041.218715277777</v>
      </c>
      <c r="T2434" s="15">
        <f t="shared" si="222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9" t="e">
        <f t="shared" ref="P2435:P2498" si="223">E2435/L2435</f>
        <v>#DIV/0!</v>
      </c>
      <c r="Q2435" s="10" t="str">
        <f t="shared" ref="Q2435:Q2498" si="224">LEFT(N2435,SEARCH("/",N2435,1)-1)</f>
        <v>food</v>
      </c>
      <c r="R2435" s="10" t="str">
        <f t="shared" ref="R2435:R2498" si="225">RIGHT(N2435,LEN(N2435)-SEARCH("/",N2435,1))</f>
        <v>food trucks</v>
      </c>
      <c r="S2435" s="14">
        <f t="shared" ref="S2435:S2498" si="226">(((J2435/60)/60)/24)+DATE(1970,1,1)</f>
        <v>42397.89980324074</v>
      </c>
      <c r="T2435" s="15">
        <f t="shared" si="222"/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9">
        <f t="shared" si="223"/>
        <v>13</v>
      </c>
      <c r="Q2436" s="10" t="str">
        <f t="shared" si="224"/>
        <v>food</v>
      </c>
      <c r="R2436" s="10" t="str">
        <f t="shared" si="225"/>
        <v>food trucks</v>
      </c>
      <c r="S2436" s="14">
        <f t="shared" si="226"/>
        <v>42180.18604166666</v>
      </c>
      <c r="T2436" s="15">
        <f t="shared" ref="T2436:T2499" si="227">(((I2436/60)/60)/24)+DATE(1970,1,1)</f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9">
        <f t="shared" si="223"/>
        <v>306</v>
      </c>
      <c r="Q2437" s="10" t="str">
        <f t="shared" si="224"/>
        <v>food</v>
      </c>
      <c r="R2437" s="10" t="str">
        <f t="shared" si="225"/>
        <v>food trucks</v>
      </c>
      <c r="S2437" s="14">
        <f t="shared" si="226"/>
        <v>42252.277615740735</v>
      </c>
      <c r="T2437" s="15">
        <f t="shared" si="227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9">
        <f t="shared" si="223"/>
        <v>22.5</v>
      </c>
      <c r="Q2438" s="10" t="str">
        <f t="shared" si="224"/>
        <v>food</v>
      </c>
      <c r="R2438" s="10" t="str">
        <f t="shared" si="225"/>
        <v>food trucks</v>
      </c>
      <c r="S2438" s="14">
        <f t="shared" si="226"/>
        <v>42338.615393518514</v>
      </c>
      <c r="T2438" s="15">
        <f t="shared" si="227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9" t="e">
        <f t="shared" si="223"/>
        <v>#DIV/0!</v>
      </c>
      <c r="Q2439" s="10" t="str">
        <f t="shared" si="224"/>
        <v>food</v>
      </c>
      <c r="R2439" s="10" t="str">
        <f t="shared" si="225"/>
        <v>food trucks</v>
      </c>
      <c r="S2439" s="14">
        <f t="shared" si="226"/>
        <v>42031.965138888889</v>
      </c>
      <c r="T2439" s="15">
        <f t="shared" si="227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9">
        <f t="shared" si="223"/>
        <v>50</v>
      </c>
      <c r="Q2440" s="10" t="str">
        <f t="shared" si="224"/>
        <v>food</v>
      </c>
      <c r="R2440" s="10" t="str">
        <f t="shared" si="225"/>
        <v>food trucks</v>
      </c>
      <c r="S2440" s="14">
        <f t="shared" si="226"/>
        <v>42285.91506944444</v>
      </c>
      <c r="T2440" s="15">
        <f t="shared" si="227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9" t="e">
        <f t="shared" si="223"/>
        <v>#DIV/0!</v>
      </c>
      <c r="Q2441" s="10" t="str">
        <f t="shared" si="224"/>
        <v>food</v>
      </c>
      <c r="R2441" s="10" t="str">
        <f t="shared" si="225"/>
        <v>food trucks</v>
      </c>
      <c r="S2441" s="14">
        <f t="shared" si="226"/>
        <v>42265.818622685183</v>
      </c>
      <c r="T2441" s="15">
        <f t="shared" si="227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9">
        <f t="shared" si="223"/>
        <v>5</v>
      </c>
      <c r="Q2442" s="10" t="str">
        <f t="shared" si="224"/>
        <v>food</v>
      </c>
      <c r="R2442" s="10" t="str">
        <f t="shared" si="225"/>
        <v>food trucks</v>
      </c>
      <c r="S2442" s="14">
        <f t="shared" si="226"/>
        <v>42383.899456018517</v>
      </c>
      <c r="T2442" s="15">
        <f t="shared" si="227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9">
        <f t="shared" si="223"/>
        <v>74.22935779816514</v>
      </c>
      <c r="Q2443" s="10" t="str">
        <f t="shared" si="224"/>
        <v>food</v>
      </c>
      <c r="R2443" s="10" t="str">
        <f t="shared" si="225"/>
        <v>small batch</v>
      </c>
      <c r="S2443" s="14">
        <f t="shared" si="226"/>
        <v>42187.125625000001</v>
      </c>
      <c r="T2443" s="15">
        <f t="shared" si="227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9">
        <f t="shared" si="223"/>
        <v>81.252688172043008</v>
      </c>
      <c r="Q2444" s="10" t="str">
        <f t="shared" si="224"/>
        <v>food</v>
      </c>
      <c r="R2444" s="10" t="str">
        <f t="shared" si="225"/>
        <v>small batch</v>
      </c>
      <c r="S2444" s="14">
        <f t="shared" si="226"/>
        <v>42052.666990740734</v>
      </c>
      <c r="T2444" s="15">
        <f t="shared" si="227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9">
        <f t="shared" si="223"/>
        <v>130.23469453376205</v>
      </c>
      <c r="Q2445" s="10" t="str">
        <f t="shared" si="224"/>
        <v>food</v>
      </c>
      <c r="R2445" s="10" t="str">
        <f t="shared" si="225"/>
        <v>small batch</v>
      </c>
      <c r="S2445" s="14">
        <f t="shared" si="226"/>
        <v>41836.625254629631</v>
      </c>
      <c r="T2445" s="15">
        <f t="shared" si="227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9">
        <f t="shared" si="223"/>
        <v>53.409836065573771</v>
      </c>
      <c r="Q2446" s="10" t="str">
        <f t="shared" si="224"/>
        <v>food</v>
      </c>
      <c r="R2446" s="10" t="str">
        <f t="shared" si="225"/>
        <v>small batch</v>
      </c>
      <c r="S2446" s="14">
        <f t="shared" si="226"/>
        <v>42485.754525462966</v>
      </c>
      <c r="T2446" s="15">
        <f t="shared" si="227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9">
        <f t="shared" si="223"/>
        <v>75.130434782608702</v>
      </c>
      <c r="Q2447" s="10" t="str">
        <f t="shared" si="224"/>
        <v>food</v>
      </c>
      <c r="R2447" s="10" t="str">
        <f t="shared" si="225"/>
        <v>small batch</v>
      </c>
      <c r="S2447" s="14">
        <f t="shared" si="226"/>
        <v>42243.190057870372</v>
      </c>
      <c r="T2447" s="15">
        <f t="shared" si="227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9">
        <f t="shared" si="223"/>
        <v>75.666666666666671</v>
      </c>
      <c r="Q2448" s="10" t="str">
        <f t="shared" si="224"/>
        <v>food</v>
      </c>
      <c r="R2448" s="10" t="str">
        <f t="shared" si="225"/>
        <v>small batch</v>
      </c>
      <c r="S2448" s="14">
        <f t="shared" si="226"/>
        <v>42670.602673611109</v>
      </c>
      <c r="T2448" s="15">
        <f t="shared" si="227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9">
        <f t="shared" si="223"/>
        <v>31.691394658753708</v>
      </c>
      <c r="Q2449" s="10" t="str">
        <f t="shared" si="224"/>
        <v>food</v>
      </c>
      <c r="R2449" s="10" t="str">
        <f t="shared" si="225"/>
        <v>small batch</v>
      </c>
      <c r="S2449" s="14">
        <f t="shared" si="226"/>
        <v>42654.469826388886</v>
      </c>
      <c r="T2449" s="15">
        <f t="shared" si="227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9">
        <f t="shared" si="223"/>
        <v>47.777777777777779</v>
      </c>
      <c r="Q2450" s="10" t="str">
        <f t="shared" si="224"/>
        <v>food</v>
      </c>
      <c r="R2450" s="10" t="str">
        <f t="shared" si="225"/>
        <v>small batch</v>
      </c>
      <c r="S2450" s="14">
        <f t="shared" si="226"/>
        <v>42607.316122685181</v>
      </c>
      <c r="T2450" s="15">
        <f t="shared" si="227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9">
        <f t="shared" si="223"/>
        <v>90</v>
      </c>
      <c r="Q2451" s="10" t="str">
        <f t="shared" si="224"/>
        <v>food</v>
      </c>
      <c r="R2451" s="10" t="str">
        <f t="shared" si="225"/>
        <v>small batch</v>
      </c>
      <c r="S2451" s="14">
        <f t="shared" si="226"/>
        <v>41943.142534722225</v>
      </c>
      <c r="T2451" s="15">
        <f t="shared" si="227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9">
        <f t="shared" si="223"/>
        <v>149.31401960784314</v>
      </c>
      <c r="Q2452" s="10" t="str">
        <f t="shared" si="224"/>
        <v>food</v>
      </c>
      <c r="R2452" s="10" t="str">
        <f t="shared" si="225"/>
        <v>small batch</v>
      </c>
      <c r="S2452" s="14">
        <f t="shared" si="226"/>
        <v>41902.07240740741</v>
      </c>
      <c r="T2452" s="15">
        <f t="shared" si="227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9">
        <f t="shared" si="223"/>
        <v>62.06989247311828</v>
      </c>
      <c r="Q2453" s="10" t="str">
        <f t="shared" si="224"/>
        <v>food</v>
      </c>
      <c r="R2453" s="10" t="str">
        <f t="shared" si="225"/>
        <v>small batch</v>
      </c>
      <c r="S2453" s="14">
        <f t="shared" si="226"/>
        <v>42779.908449074079</v>
      </c>
      <c r="T2453" s="15">
        <f t="shared" si="227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9">
        <f t="shared" si="223"/>
        <v>53.4</v>
      </c>
      <c r="Q2454" s="10" t="str">
        <f t="shared" si="224"/>
        <v>food</v>
      </c>
      <c r="R2454" s="10" t="str">
        <f t="shared" si="225"/>
        <v>small batch</v>
      </c>
      <c r="S2454" s="14">
        <f t="shared" si="226"/>
        <v>42338.84375</v>
      </c>
      <c r="T2454" s="15">
        <f t="shared" si="227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9">
        <f t="shared" si="223"/>
        <v>69.268656716417908</v>
      </c>
      <c r="Q2455" s="10" t="str">
        <f t="shared" si="224"/>
        <v>food</v>
      </c>
      <c r="R2455" s="10" t="str">
        <f t="shared" si="225"/>
        <v>small batch</v>
      </c>
      <c r="S2455" s="14">
        <f t="shared" si="226"/>
        <v>42738.692233796297</v>
      </c>
      <c r="T2455" s="15">
        <f t="shared" si="227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9">
        <f t="shared" si="223"/>
        <v>271.50769230769231</v>
      </c>
      <c r="Q2456" s="10" t="str">
        <f t="shared" si="224"/>
        <v>food</v>
      </c>
      <c r="R2456" s="10" t="str">
        <f t="shared" si="225"/>
        <v>small batch</v>
      </c>
      <c r="S2456" s="14">
        <f t="shared" si="226"/>
        <v>42770.201481481476</v>
      </c>
      <c r="T2456" s="15">
        <f t="shared" si="227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9">
        <f t="shared" si="223"/>
        <v>34.125</v>
      </c>
      <c r="Q2457" s="10" t="str">
        <f t="shared" si="224"/>
        <v>food</v>
      </c>
      <c r="R2457" s="10" t="str">
        <f t="shared" si="225"/>
        <v>small batch</v>
      </c>
      <c r="S2457" s="14">
        <f t="shared" si="226"/>
        <v>42452.781828703708</v>
      </c>
      <c r="T2457" s="15">
        <f t="shared" si="227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9">
        <f t="shared" si="223"/>
        <v>40.492537313432834</v>
      </c>
      <c r="Q2458" s="10" t="str">
        <f t="shared" si="224"/>
        <v>food</v>
      </c>
      <c r="R2458" s="10" t="str">
        <f t="shared" si="225"/>
        <v>small batch</v>
      </c>
      <c r="S2458" s="14">
        <f t="shared" si="226"/>
        <v>42761.961099537039</v>
      </c>
      <c r="T2458" s="15">
        <f t="shared" si="227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9">
        <f t="shared" si="223"/>
        <v>189.75806451612902</v>
      </c>
      <c r="Q2459" s="10" t="str">
        <f t="shared" si="224"/>
        <v>food</v>
      </c>
      <c r="R2459" s="10" t="str">
        <f t="shared" si="225"/>
        <v>small batch</v>
      </c>
      <c r="S2459" s="14">
        <f t="shared" si="226"/>
        <v>42423.602500000001</v>
      </c>
      <c r="T2459" s="15">
        <f t="shared" si="227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9">
        <f t="shared" si="223"/>
        <v>68.862499999999997</v>
      </c>
      <c r="Q2460" s="10" t="str">
        <f t="shared" si="224"/>
        <v>food</v>
      </c>
      <c r="R2460" s="10" t="str">
        <f t="shared" si="225"/>
        <v>small batch</v>
      </c>
      <c r="S2460" s="14">
        <f t="shared" si="226"/>
        <v>42495.871736111112</v>
      </c>
      <c r="T2460" s="15">
        <f t="shared" si="227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9">
        <f t="shared" si="223"/>
        <v>108.77659574468085</v>
      </c>
      <c r="Q2461" s="10" t="str">
        <f t="shared" si="224"/>
        <v>food</v>
      </c>
      <c r="R2461" s="10" t="str">
        <f t="shared" si="225"/>
        <v>small batch</v>
      </c>
      <c r="S2461" s="14">
        <f t="shared" si="226"/>
        <v>42407.637557870374</v>
      </c>
      <c r="T2461" s="15">
        <f t="shared" si="227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9">
        <f t="shared" si="223"/>
        <v>125.98529411764706</v>
      </c>
      <c r="Q2462" s="10" t="str">
        <f t="shared" si="224"/>
        <v>food</v>
      </c>
      <c r="R2462" s="10" t="str">
        <f t="shared" si="225"/>
        <v>small batch</v>
      </c>
      <c r="S2462" s="14">
        <f t="shared" si="226"/>
        <v>42704.187118055561</v>
      </c>
      <c r="T2462" s="15">
        <f t="shared" si="227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9">
        <f t="shared" si="223"/>
        <v>90.523255813953483</v>
      </c>
      <c r="Q2463" s="10" t="str">
        <f t="shared" si="224"/>
        <v>music</v>
      </c>
      <c r="R2463" s="10" t="str">
        <f t="shared" si="225"/>
        <v>indie rock</v>
      </c>
      <c r="S2463" s="14">
        <f t="shared" si="226"/>
        <v>40784.012696759259</v>
      </c>
      <c r="T2463" s="15">
        <f t="shared" si="227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9">
        <f t="shared" si="223"/>
        <v>28.880434782608695</v>
      </c>
      <c r="Q2464" s="10" t="str">
        <f t="shared" si="224"/>
        <v>music</v>
      </c>
      <c r="R2464" s="10" t="str">
        <f t="shared" si="225"/>
        <v>indie rock</v>
      </c>
      <c r="S2464" s="14">
        <f t="shared" si="226"/>
        <v>41089.186296296299</v>
      </c>
      <c r="T2464" s="15">
        <f t="shared" si="227"/>
        <v>41109.186296296299</v>
      </c>
    </row>
    <row r="2465" spans="1:20" ht="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9">
        <f t="shared" si="223"/>
        <v>31</v>
      </c>
      <c r="Q2465" s="10" t="str">
        <f t="shared" si="224"/>
        <v>music</v>
      </c>
      <c r="R2465" s="10" t="str">
        <f t="shared" si="225"/>
        <v>indie rock</v>
      </c>
      <c r="S2465" s="14">
        <f t="shared" si="226"/>
        <v>41341.111400462964</v>
      </c>
      <c r="T2465" s="15">
        <f t="shared" si="227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9">
        <f t="shared" si="223"/>
        <v>51.674418604651166</v>
      </c>
      <c r="Q2466" s="10" t="str">
        <f t="shared" si="224"/>
        <v>music</v>
      </c>
      <c r="R2466" s="10" t="str">
        <f t="shared" si="225"/>
        <v>indie rock</v>
      </c>
      <c r="S2466" s="14">
        <f t="shared" si="226"/>
        <v>42248.90042824074</v>
      </c>
      <c r="T2466" s="15">
        <f t="shared" si="227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9">
        <f t="shared" si="223"/>
        <v>26.270833333333332</v>
      </c>
      <c r="Q2467" s="10" t="str">
        <f t="shared" si="224"/>
        <v>music</v>
      </c>
      <c r="R2467" s="10" t="str">
        <f t="shared" si="225"/>
        <v>indie rock</v>
      </c>
      <c r="S2467" s="14">
        <f t="shared" si="226"/>
        <v>41145.719305555554</v>
      </c>
      <c r="T2467" s="15">
        <f t="shared" si="227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9">
        <f t="shared" si="223"/>
        <v>48.07692307692308</v>
      </c>
      <c r="Q2468" s="10" t="str">
        <f t="shared" si="224"/>
        <v>music</v>
      </c>
      <c r="R2468" s="10" t="str">
        <f t="shared" si="225"/>
        <v>indie rock</v>
      </c>
      <c r="S2468" s="14">
        <f t="shared" si="226"/>
        <v>41373.102465277778</v>
      </c>
      <c r="T2468" s="15">
        <f t="shared" si="227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9">
        <f t="shared" si="223"/>
        <v>27.558139534883722</v>
      </c>
      <c r="Q2469" s="10" t="str">
        <f t="shared" si="224"/>
        <v>music</v>
      </c>
      <c r="R2469" s="10" t="str">
        <f t="shared" si="225"/>
        <v>indie rock</v>
      </c>
      <c r="S2469" s="14">
        <f t="shared" si="226"/>
        <v>41025.874201388891</v>
      </c>
      <c r="T2469" s="15">
        <f t="shared" si="227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9">
        <f t="shared" si="223"/>
        <v>36.97137931034483</v>
      </c>
      <c r="Q2470" s="10" t="str">
        <f t="shared" si="224"/>
        <v>music</v>
      </c>
      <c r="R2470" s="10" t="str">
        <f t="shared" si="225"/>
        <v>indie rock</v>
      </c>
      <c r="S2470" s="14">
        <f t="shared" si="226"/>
        <v>41174.154178240737</v>
      </c>
      <c r="T2470" s="15">
        <f t="shared" si="227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9">
        <f t="shared" si="223"/>
        <v>29.021276595744681</v>
      </c>
      <c r="Q2471" s="10" t="str">
        <f t="shared" si="224"/>
        <v>music</v>
      </c>
      <c r="R2471" s="10" t="str">
        <f t="shared" si="225"/>
        <v>indie rock</v>
      </c>
      <c r="S2471" s="14">
        <f t="shared" si="226"/>
        <v>40557.429733796293</v>
      </c>
      <c r="T2471" s="15">
        <f t="shared" si="227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9">
        <f t="shared" si="223"/>
        <v>28.65666666666667</v>
      </c>
      <c r="Q2472" s="10" t="str">
        <f t="shared" si="224"/>
        <v>music</v>
      </c>
      <c r="R2472" s="10" t="str">
        <f t="shared" si="225"/>
        <v>indie rock</v>
      </c>
      <c r="S2472" s="14">
        <f t="shared" si="226"/>
        <v>41023.07471064815</v>
      </c>
      <c r="T2472" s="15">
        <f t="shared" si="227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9">
        <f t="shared" si="223"/>
        <v>37.647058823529413</v>
      </c>
      <c r="Q2473" s="10" t="str">
        <f t="shared" si="224"/>
        <v>music</v>
      </c>
      <c r="R2473" s="10" t="str">
        <f t="shared" si="225"/>
        <v>indie rock</v>
      </c>
      <c r="S2473" s="14">
        <f t="shared" si="226"/>
        <v>40893.992962962962</v>
      </c>
      <c r="T2473" s="15">
        <f t="shared" si="227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9">
        <f t="shared" si="223"/>
        <v>97.904038461538462</v>
      </c>
      <c r="Q2474" s="10" t="str">
        <f t="shared" si="224"/>
        <v>music</v>
      </c>
      <c r="R2474" s="10" t="str">
        <f t="shared" si="225"/>
        <v>indie rock</v>
      </c>
      <c r="S2474" s="14">
        <f t="shared" si="226"/>
        <v>40354.11550925926</v>
      </c>
      <c r="T2474" s="15">
        <f t="shared" si="227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9">
        <f t="shared" si="223"/>
        <v>42.553191489361701</v>
      </c>
      <c r="Q2475" s="10" t="str">
        <f t="shared" si="224"/>
        <v>music</v>
      </c>
      <c r="R2475" s="10" t="str">
        <f t="shared" si="225"/>
        <v>indie rock</v>
      </c>
      <c r="S2475" s="14">
        <f t="shared" si="226"/>
        <v>41193.748483796298</v>
      </c>
      <c r="T2475" s="15">
        <f t="shared" si="227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9">
        <f t="shared" si="223"/>
        <v>131.58368421052631</v>
      </c>
      <c r="Q2476" s="10" t="str">
        <f t="shared" si="224"/>
        <v>music</v>
      </c>
      <c r="R2476" s="10" t="str">
        <f t="shared" si="225"/>
        <v>indie rock</v>
      </c>
      <c r="S2476" s="14">
        <f t="shared" si="226"/>
        <v>40417.011296296296</v>
      </c>
      <c r="T2476" s="15">
        <f t="shared" si="227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9">
        <f t="shared" si="223"/>
        <v>32.320987654320987</v>
      </c>
      <c r="Q2477" s="10" t="str">
        <f t="shared" si="224"/>
        <v>music</v>
      </c>
      <c r="R2477" s="10" t="str">
        <f t="shared" si="225"/>
        <v>indie rock</v>
      </c>
      <c r="S2477" s="14">
        <f t="shared" si="226"/>
        <v>40310.287673611114</v>
      </c>
      <c r="T2477" s="15">
        <f t="shared" si="227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9">
        <f t="shared" si="223"/>
        <v>61.103999999999999</v>
      </c>
      <c r="Q2478" s="10" t="str">
        <f t="shared" si="224"/>
        <v>music</v>
      </c>
      <c r="R2478" s="10" t="str">
        <f t="shared" si="225"/>
        <v>indie rock</v>
      </c>
      <c r="S2478" s="14">
        <f t="shared" si="226"/>
        <v>41913.328356481477</v>
      </c>
      <c r="T2478" s="15">
        <f t="shared" si="227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9">
        <f t="shared" si="223"/>
        <v>31.341463414634145</v>
      </c>
      <c r="Q2479" s="10" t="str">
        <f t="shared" si="224"/>
        <v>music</v>
      </c>
      <c r="R2479" s="10" t="str">
        <f t="shared" si="225"/>
        <v>indie rock</v>
      </c>
      <c r="S2479" s="14">
        <f t="shared" si="226"/>
        <v>41088.691493055558</v>
      </c>
      <c r="T2479" s="15">
        <f t="shared" si="227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9">
        <f t="shared" si="223"/>
        <v>129.1139240506329</v>
      </c>
      <c r="Q2480" s="10" t="str">
        <f t="shared" si="224"/>
        <v>music</v>
      </c>
      <c r="R2480" s="10" t="str">
        <f t="shared" si="225"/>
        <v>indie rock</v>
      </c>
      <c r="S2480" s="14">
        <f t="shared" si="226"/>
        <v>41257.950381944444</v>
      </c>
      <c r="T2480" s="15">
        <f t="shared" si="227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9">
        <f t="shared" si="223"/>
        <v>25.020624999999999</v>
      </c>
      <c r="Q2481" s="10" t="str">
        <f t="shared" si="224"/>
        <v>music</v>
      </c>
      <c r="R2481" s="10" t="str">
        <f t="shared" si="225"/>
        <v>indie rock</v>
      </c>
      <c r="S2481" s="14">
        <f t="shared" si="226"/>
        <v>41107.726782407408</v>
      </c>
      <c r="T2481" s="15">
        <f t="shared" si="227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9">
        <f t="shared" si="223"/>
        <v>250</v>
      </c>
      <c r="Q2482" s="10" t="str">
        <f t="shared" si="224"/>
        <v>music</v>
      </c>
      <c r="R2482" s="10" t="str">
        <f t="shared" si="225"/>
        <v>indie rock</v>
      </c>
      <c r="S2482" s="14">
        <f t="shared" si="226"/>
        <v>42227.936157407406</v>
      </c>
      <c r="T2482" s="15">
        <f t="shared" si="227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9">
        <f t="shared" si="223"/>
        <v>47.541473684210523</v>
      </c>
      <c r="Q2483" s="10" t="str">
        <f t="shared" si="224"/>
        <v>music</v>
      </c>
      <c r="R2483" s="10" t="str">
        <f t="shared" si="225"/>
        <v>indie rock</v>
      </c>
      <c r="S2483" s="14">
        <f t="shared" si="226"/>
        <v>40999.645925925928</v>
      </c>
      <c r="T2483" s="15">
        <f t="shared" si="227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9">
        <f t="shared" si="223"/>
        <v>40.04</v>
      </c>
      <c r="Q2484" s="10" t="str">
        <f t="shared" si="224"/>
        <v>music</v>
      </c>
      <c r="R2484" s="10" t="str">
        <f t="shared" si="225"/>
        <v>indie rock</v>
      </c>
      <c r="S2484" s="14">
        <f t="shared" si="226"/>
        <v>40711.782210648147</v>
      </c>
      <c r="T2484" s="15">
        <f t="shared" si="227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9">
        <f t="shared" si="223"/>
        <v>65.84210526315789</v>
      </c>
      <c r="Q2485" s="10" t="str">
        <f t="shared" si="224"/>
        <v>music</v>
      </c>
      <c r="R2485" s="10" t="str">
        <f t="shared" si="225"/>
        <v>indie rock</v>
      </c>
      <c r="S2485" s="14">
        <f t="shared" si="226"/>
        <v>40970.750034722223</v>
      </c>
      <c r="T2485" s="15">
        <f t="shared" si="227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9">
        <f t="shared" si="223"/>
        <v>46.401222222222216</v>
      </c>
      <c r="Q2486" s="10" t="str">
        <f t="shared" si="224"/>
        <v>music</v>
      </c>
      <c r="R2486" s="10" t="str">
        <f t="shared" si="225"/>
        <v>indie rock</v>
      </c>
      <c r="S2486" s="14">
        <f t="shared" si="226"/>
        <v>40771.916701388887</v>
      </c>
      <c r="T2486" s="15">
        <f t="shared" si="227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9">
        <f t="shared" si="223"/>
        <v>50.365853658536587</v>
      </c>
      <c r="Q2487" s="10" t="str">
        <f t="shared" si="224"/>
        <v>music</v>
      </c>
      <c r="R2487" s="10" t="str">
        <f t="shared" si="225"/>
        <v>indie rock</v>
      </c>
      <c r="S2487" s="14">
        <f t="shared" si="226"/>
        <v>40793.998599537037</v>
      </c>
      <c r="T2487" s="15">
        <f t="shared" si="227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9">
        <f t="shared" si="223"/>
        <v>26.566666666666666</v>
      </c>
      <c r="Q2488" s="10" t="str">
        <f t="shared" si="224"/>
        <v>music</v>
      </c>
      <c r="R2488" s="10" t="str">
        <f t="shared" si="225"/>
        <v>indie rock</v>
      </c>
      <c r="S2488" s="14">
        <f t="shared" si="226"/>
        <v>40991.708055555559</v>
      </c>
      <c r="T2488" s="15">
        <f t="shared" si="227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9">
        <f t="shared" si="223"/>
        <v>39.493684210526318</v>
      </c>
      <c r="Q2489" s="10" t="str">
        <f t="shared" si="224"/>
        <v>music</v>
      </c>
      <c r="R2489" s="10" t="str">
        <f t="shared" si="225"/>
        <v>indie rock</v>
      </c>
      <c r="S2489" s="14">
        <f t="shared" si="226"/>
        <v>41026.083298611113</v>
      </c>
      <c r="T2489" s="15">
        <f t="shared" si="227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9">
        <f t="shared" si="223"/>
        <v>49.246153846153845</v>
      </c>
      <c r="Q2490" s="10" t="str">
        <f t="shared" si="224"/>
        <v>music</v>
      </c>
      <c r="R2490" s="10" t="str">
        <f t="shared" si="225"/>
        <v>indie rock</v>
      </c>
      <c r="S2490" s="14">
        <f t="shared" si="226"/>
        <v>40833.633194444446</v>
      </c>
      <c r="T2490" s="15">
        <f t="shared" si="227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9">
        <f t="shared" si="223"/>
        <v>62.38</v>
      </c>
      <c r="Q2491" s="10" t="str">
        <f t="shared" si="224"/>
        <v>music</v>
      </c>
      <c r="R2491" s="10" t="str">
        <f t="shared" si="225"/>
        <v>indie rock</v>
      </c>
      <c r="S2491" s="14">
        <f t="shared" si="226"/>
        <v>41373.690266203703</v>
      </c>
      <c r="T2491" s="15">
        <f t="shared" si="227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9">
        <f t="shared" si="223"/>
        <v>37.9375</v>
      </c>
      <c r="Q2492" s="10" t="str">
        <f t="shared" si="224"/>
        <v>music</v>
      </c>
      <c r="R2492" s="10" t="str">
        <f t="shared" si="225"/>
        <v>indie rock</v>
      </c>
      <c r="S2492" s="14">
        <f t="shared" si="226"/>
        <v>41023.227731481478</v>
      </c>
      <c r="T2492" s="15">
        <f t="shared" si="227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9">
        <f t="shared" si="223"/>
        <v>51.6</v>
      </c>
      <c r="Q2493" s="10" t="str">
        <f t="shared" si="224"/>
        <v>music</v>
      </c>
      <c r="R2493" s="10" t="str">
        <f t="shared" si="225"/>
        <v>indie rock</v>
      </c>
      <c r="S2493" s="14">
        <f t="shared" si="226"/>
        <v>40542.839282407411</v>
      </c>
      <c r="T2493" s="15">
        <f t="shared" si="227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9">
        <f t="shared" si="223"/>
        <v>27.777777777777779</v>
      </c>
      <c r="Q2494" s="10" t="str">
        <f t="shared" si="224"/>
        <v>music</v>
      </c>
      <c r="R2494" s="10" t="str">
        <f t="shared" si="225"/>
        <v>indie rock</v>
      </c>
      <c r="S2494" s="14">
        <f t="shared" si="226"/>
        <v>41024.985972222225</v>
      </c>
      <c r="T2494" s="15">
        <f t="shared" si="227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9">
        <f t="shared" si="223"/>
        <v>99.382239382239376</v>
      </c>
      <c r="Q2495" s="10" t="str">
        <f t="shared" si="224"/>
        <v>music</v>
      </c>
      <c r="R2495" s="10" t="str">
        <f t="shared" si="225"/>
        <v>indie rock</v>
      </c>
      <c r="S2495" s="14">
        <f t="shared" si="226"/>
        <v>41348.168287037035</v>
      </c>
      <c r="T2495" s="15">
        <f t="shared" si="227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9">
        <f t="shared" si="223"/>
        <v>38.848205128205123</v>
      </c>
      <c r="Q2496" s="10" t="str">
        <f t="shared" si="224"/>
        <v>music</v>
      </c>
      <c r="R2496" s="10" t="str">
        <f t="shared" si="225"/>
        <v>indie rock</v>
      </c>
      <c r="S2496" s="14">
        <f t="shared" si="226"/>
        <v>41022.645185185182</v>
      </c>
      <c r="T2496" s="15">
        <f t="shared" si="227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9">
        <f t="shared" si="223"/>
        <v>45.548809523809524</v>
      </c>
      <c r="Q2497" s="10" t="str">
        <f t="shared" si="224"/>
        <v>music</v>
      </c>
      <c r="R2497" s="10" t="str">
        <f t="shared" si="225"/>
        <v>indie rock</v>
      </c>
      <c r="S2497" s="14">
        <f t="shared" si="226"/>
        <v>41036.946469907409</v>
      </c>
      <c r="T2497" s="15">
        <f t="shared" si="227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9">
        <f t="shared" si="223"/>
        <v>600</v>
      </c>
      <c r="Q2498" s="10" t="str">
        <f t="shared" si="224"/>
        <v>music</v>
      </c>
      <c r="R2498" s="10" t="str">
        <f t="shared" si="225"/>
        <v>indie rock</v>
      </c>
      <c r="S2498" s="14">
        <f t="shared" si="226"/>
        <v>41327.996435185189</v>
      </c>
      <c r="T2498" s="15">
        <f t="shared" si="227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9">
        <f t="shared" ref="P2499:P2562" si="228">E2499/L2499</f>
        <v>80.551071428571419</v>
      </c>
      <c r="Q2499" s="10" t="str">
        <f t="shared" ref="Q2499:Q2562" si="229">LEFT(N2499,SEARCH("/",N2499,1)-1)</f>
        <v>music</v>
      </c>
      <c r="R2499" s="10" t="str">
        <f t="shared" ref="R2499:R2562" si="230">RIGHT(N2499,LEN(N2499)-SEARCH("/",N2499,1))</f>
        <v>indie rock</v>
      </c>
      <c r="S2499" s="14">
        <f t="shared" ref="S2499:S2562" si="231">(((J2499/60)/60)/24)+DATE(1970,1,1)</f>
        <v>40730.878912037035</v>
      </c>
      <c r="T2499" s="15">
        <f t="shared" si="227"/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9">
        <f t="shared" si="228"/>
        <v>52.8</v>
      </c>
      <c r="Q2500" s="10" t="str">
        <f t="shared" si="229"/>
        <v>music</v>
      </c>
      <c r="R2500" s="10" t="str">
        <f t="shared" si="230"/>
        <v>indie rock</v>
      </c>
      <c r="S2500" s="14">
        <f t="shared" si="231"/>
        <v>42017.967442129629</v>
      </c>
      <c r="T2500" s="15">
        <f t="shared" ref="T2500:T2563" si="232">(((I2500/60)/60)/24)+DATE(1970,1,1)</f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9">
        <f t="shared" si="228"/>
        <v>47.676470588235297</v>
      </c>
      <c r="Q2501" s="10" t="str">
        <f t="shared" si="229"/>
        <v>music</v>
      </c>
      <c r="R2501" s="10" t="str">
        <f t="shared" si="230"/>
        <v>indie rock</v>
      </c>
      <c r="S2501" s="14">
        <f t="shared" si="231"/>
        <v>41226.648576388885</v>
      </c>
      <c r="T2501" s="15">
        <f t="shared" si="232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9">
        <f t="shared" si="228"/>
        <v>23.448275862068964</v>
      </c>
      <c r="Q2502" s="10" t="str">
        <f t="shared" si="229"/>
        <v>music</v>
      </c>
      <c r="R2502" s="10" t="str">
        <f t="shared" si="230"/>
        <v>indie rock</v>
      </c>
      <c r="S2502" s="14">
        <f t="shared" si="231"/>
        <v>41053.772858796299</v>
      </c>
      <c r="T2502" s="15">
        <f t="shared" si="232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9">
        <f t="shared" si="228"/>
        <v>40.142857142857146</v>
      </c>
      <c r="Q2503" s="10" t="str">
        <f t="shared" si="229"/>
        <v>food</v>
      </c>
      <c r="R2503" s="10" t="str">
        <f t="shared" si="230"/>
        <v>restaurants</v>
      </c>
      <c r="S2503" s="14">
        <f t="shared" si="231"/>
        <v>42244.776666666665</v>
      </c>
      <c r="T2503" s="15">
        <f t="shared" si="232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9">
        <f t="shared" si="228"/>
        <v>17.2</v>
      </c>
      <c r="Q2504" s="10" t="str">
        <f t="shared" si="229"/>
        <v>food</v>
      </c>
      <c r="R2504" s="10" t="str">
        <f t="shared" si="230"/>
        <v>restaurants</v>
      </c>
      <c r="S2504" s="14">
        <f t="shared" si="231"/>
        <v>41858.825439814813</v>
      </c>
      <c r="T2504" s="15">
        <f t="shared" si="232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9" t="e">
        <f t="shared" si="228"/>
        <v>#DIV/0!</v>
      </c>
      <c r="Q2505" s="10" t="str">
        <f t="shared" si="229"/>
        <v>food</v>
      </c>
      <c r="R2505" s="10" t="str">
        <f t="shared" si="230"/>
        <v>restaurants</v>
      </c>
      <c r="S2505" s="14">
        <f t="shared" si="231"/>
        <v>42498.899398148147</v>
      </c>
      <c r="T2505" s="15">
        <f t="shared" si="232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9" t="e">
        <f t="shared" si="228"/>
        <v>#DIV/0!</v>
      </c>
      <c r="Q2506" s="10" t="str">
        <f t="shared" si="229"/>
        <v>food</v>
      </c>
      <c r="R2506" s="10" t="str">
        <f t="shared" si="230"/>
        <v>restaurants</v>
      </c>
      <c r="S2506" s="14">
        <f t="shared" si="231"/>
        <v>41928.015439814815</v>
      </c>
      <c r="T2506" s="15">
        <f t="shared" si="232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9" t="e">
        <f t="shared" si="228"/>
        <v>#DIV/0!</v>
      </c>
      <c r="Q2507" s="10" t="str">
        <f t="shared" si="229"/>
        <v>food</v>
      </c>
      <c r="R2507" s="10" t="str">
        <f t="shared" si="230"/>
        <v>restaurants</v>
      </c>
      <c r="S2507" s="14">
        <f t="shared" si="231"/>
        <v>42047.05574074074</v>
      </c>
      <c r="T2507" s="15">
        <f t="shared" si="232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9">
        <f t="shared" si="228"/>
        <v>15</v>
      </c>
      <c r="Q2508" s="10" t="str">
        <f t="shared" si="229"/>
        <v>food</v>
      </c>
      <c r="R2508" s="10" t="str">
        <f t="shared" si="230"/>
        <v>restaurants</v>
      </c>
      <c r="S2508" s="14">
        <f t="shared" si="231"/>
        <v>42258.297094907408</v>
      </c>
      <c r="T2508" s="15">
        <f t="shared" si="232"/>
        <v>42280.875</v>
      </c>
    </row>
    <row r="2509" spans="1:20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9" t="e">
        <f t="shared" si="228"/>
        <v>#DIV/0!</v>
      </c>
      <c r="Q2509" s="10" t="str">
        <f t="shared" si="229"/>
        <v>food</v>
      </c>
      <c r="R2509" s="10" t="str">
        <f t="shared" si="230"/>
        <v>restaurants</v>
      </c>
      <c r="S2509" s="14">
        <f t="shared" si="231"/>
        <v>42105.072962962964</v>
      </c>
      <c r="T2509" s="15">
        <f t="shared" si="232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9" t="e">
        <f t="shared" si="228"/>
        <v>#DIV/0!</v>
      </c>
      <c r="Q2510" s="10" t="str">
        <f t="shared" si="229"/>
        <v>food</v>
      </c>
      <c r="R2510" s="10" t="str">
        <f t="shared" si="230"/>
        <v>restaurants</v>
      </c>
      <c r="S2510" s="14">
        <f t="shared" si="231"/>
        <v>41835.951782407406</v>
      </c>
      <c r="T2510" s="15">
        <f t="shared" si="232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9">
        <f t="shared" si="228"/>
        <v>35.714285714285715</v>
      </c>
      <c r="Q2511" s="10" t="str">
        <f t="shared" si="229"/>
        <v>food</v>
      </c>
      <c r="R2511" s="10" t="str">
        <f t="shared" si="230"/>
        <v>restaurants</v>
      </c>
      <c r="S2511" s="14">
        <f t="shared" si="231"/>
        <v>42058.809594907405</v>
      </c>
      <c r="T2511" s="15">
        <f t="shared" si="232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9">
        <f t="shared" si="228"/>
        <v>37.5</v>
      </c>
      <c r="Q2512" s="10" t="str">
        <f t="shared" si="229"/>
        <v>food</v>
      </c>
      <c r="R2512" s="10" t="str">
        <f t="shared" si="230"/>
        <v>restaurants</v>
      </c>
      <c r="S2512" s="14">
        <f t="shared" si="231"/>
        <v>42078.997361111105</v>
      </c>
      <c r="T2512" s="15">
        <f t="shared" si="232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9" t="e">
        <f t="shared" si="228"/>
        <v>#DIV/0!</v>
      </c>
      <c r="Q2513" s="10" t="str">
        <f t="shared" si="229"/>
        <v>food</v>
      </c>
      <c r="R2513" s="10" t="str">
        <f t="shared" si="230"/>
        <v>restaurants</v>
      </c>
      <c r="S2513" s="14">
        <f t="shared" si="231"/>
        <v>42371.446909722217</v>
      </c>
      <c r="T2513" s="15">
        <f t="shared" si="232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9" t="e">
        <f t="shared" si="228"/>
        <v>#DIV/0!</v>
      </c>
      <c r="Q2514" s="10" t="str">
        <f t="shared" si="229"/>
        <v>food</v>
      </c>
      <c r="R2514" s="10" t="str">
        <f t="shared" si="230"/>
        <v>restaurants</v>
      </c>
      <c r="S2514" s="14">
        <f t="shared" si="231"/>
        <v>41971.876863425925</v>
      </c>
      <c r="T2514" s="15">
        <f t="shared" si="232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9" t="e">
        <f t="shared" si="228"/>
        <v>#DIV/0!</v>
      </c>
      <c r="Q2515" s="10" t="str">
        <f t="shared" si="229"/>
        <v>food</v>
      </c>
      <c r="R2515" s="10" t="str">
        <f t="shared" si="230"/>
        <v>restaurants</v>
      </c>
      <c r="S2515" s="14">
        <f t="shared" si="231"/>
        <v>42732.00681712963</v>
      </c>
      <c r="T2515" s="15">
        <f t="shared" si="232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9">
        <f t="shared" si="228"/>
        <v>52.5</v>
      </c>
      <c r="Q2516" s="10" t="str">
        <f t="shared" si="229"/>
        <v>food</v>
      </c>
      <c r="R2516" s="10" t="str">
        <f t="shared" si="230"/>
        <v>restaurants</v>
      </c>
      <c r="S2516" s="14">
        <f t="shared" si="231"/>
        <v>41854.389780092592</v>
      </c>
      <c r="T2516" s="15">
        <f t="shared" si="232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9">
        <f t="shared" si="228"/>
        <v>77.5</v>
      </c>
      <c r="Q2517" s="10" t="str">
        <f t="shared" si="229"/>
        <v>food</v>
      </c>
      <c r="R2517" s="10" t="str">
        <f t="shared" si="230"/>
        <v>restaurants</v>
      </c>
      <c r="S2517" s="14">
        <f t="shared" si="231"/>
        <v>42027.839733796296</v>
      </c>
      <c r="T2517" s="15">
        <f t="shared" si="232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9" t="e">
        <f t="shared" si="228"/>
        <v>#DIV/0!</v>
      </c>
      <c r="Q2518" s="10" t="str">
        <f t="shared" si="229"/>
        <v>food</v>
      </c>
      <c r="R2518" s="10" t="str">
        <f t="shared" si="230"/>
        <v>restaurants</v>
      </c>
      <c r="S2518" s="14">
        <f t="shared" si="231"/>
        <v>41942.653379629628</v>
      </c>
      <c r="T2518" s="15">
        <f t="shared" si="232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9">
        <f t="shared" si="228"/>
        <v>53.545454545454547</v>
      </c>
      <c r="Q2519" s="10" t="str">
        <f t="shared" si="229"/>
        <v>food</v>
      </c>
      <c r="R2519" s="10" t="str">
        <f t="shared" si="230"/>
        <v>restaurants</v>
      </c>
      <c r="S2519" s="14">
        <f t="shared" si="231"/>
        <v>42052.802430555559</v>
      </c>
      <c r="T2519" s="15">
        <f t="shared" si="232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9" t="e">
        <f t="shared" si="228"/>
        <v>#DIV/0!</v>
      </c>
      <c r="Q2520" s="10" t="str">
        <f t="shared" si="229"/>
        <v>food</v>
      </c>
      <c r="R2520" s="10" t="str">
        <f t="shared" si="230"/>
        <v>restaurants</v>
      </c>
      <c r="S2520" s="14">
        <f t="shared" si="231"/>
        <v>41926.680879629632</v>
      </c>
      <c r="T2520" s="15">
        <f t="shared" si="232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9">
        <f t="shared" si="228"/>
        <v>16.25</v>
      </c>
      <c r="Q2521" s="10" t="str">
        <f t="shared" si="229"/>
        <v>food</v>
      </c>
      <c r="R2521" s="10" t="str">
        <f t="shared" si="230"/>
        <v>restaurants</v>
      </c>
      <c r="S2521" s="14">
        <f t="shared" si="231"/>
        <v>41809.155138888891</v>
      </c>
      <c r="T2521" s="15">
        <f t="shared" si="232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9" t="e">
        <f t="shared" si="228"/>
        <v>#DIV/0!</v>
      </c>
      <c r="Q2522" s="10" t="str">
        <f t="shared" si="229"/>
        <v>food</v>
      </c>
      <c r="R2522" s="10" t="str">
        <f t="shared" si="230"/>
        <v>restaurants</v>
      </c>
      <c r="S2522" s="14">
        <f t="shared" si="231"/>
        <v>42612.600520833337</v>
      </c>
      <c r="T2522" s="15">
        <f t="shared" si="232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9">
        <f t="shared" si="228"/>
        <v>103.68174242424243</v>
      </c>
      <c r="Q2523" s="10" t="str">
        <f t="shared" si="229"/>
        <v>music</v>
      </c>
      <c r="R2523" s="10" t="str">
        <f t="shared" si="230"/>
        <v>classical music</v>
      </c>
      <c r="S2523" s="14">
        <f t="shared" si="231"/>
        <v>42269.967835648145</v>
      </c>
      <c r="T2523" s="15">
        <f t="shared" si="232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9">
        <f t="shared" si="228"/>
        <v>185.18518518518519</v>
      </c>
      <c r="Q2524" s="10" t="str">
        <f t="shared" si="229"/>
        <v>music</v>
      </c>
      <c r="R2524" s="10" t="str">
        <f t="shared" si="230"/>
        <v>classical music</v>
      </c>
      <c r="S2524" s="14">
        <f t="shared" si="231"/>
        <v>42460.573611111111</v>
      </c>
      <c r="T2524" s="15">
        <f t="shared" si="232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9">
        <f t="shared" si="228"/>
        <v>54.153846153846153</v>
      </c>
      <c r="Q2525" s="10" t="str">
        <f t="shared" si="229"/>
        <v>music</v>
      </c>
      <c r="R2525" s="10" t="str">
        <f t="shared" si="230"/>
        <v>classical music</v>
      </c>
      <c r="S2525" s="14">
        <f t="shared" si="231"/>
        <v>41930.975601851853</v>
      </c>
      <c r="T2525" s="15">
        <f t="shared" si="232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9">
        <f t="shared" si="228"/>
        <v>177.2093023255814</v>
      </c>
      <c r="Q2526" s="10" t="str">
        <f t="shared" si="229"/>
        <v>music</v>
      </c>
      <c r="R2526" s="10" t="str">
        <f t="shared" si="230"/>
        <v>classical music</v>
      </c>
      <c r="S2526" s="14">
        <f t="shared" si="231"/>
        <v>41961.807372685187</v>
      </c>
      <c r="T2526" s="15">
        <f t="shared" si="232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9">
        <f t="shared" si="228"/>
        <v>100.325</v>
      </c>
      <c r="Q2527" s="10" t="str">
        <f t="shared" si="229"/>
        <v>music</v>
      </c>
      <c r="R2527" s="10" t="str">
        <f t="shared" si="230"/>
        <v>classical music</v>
      </c>
      <c r="S2527" s="14">
        <f t="shared" si="231"/>
        <v>41058.844571759262</v>
      </c>
      <c r="T2527" s="15">
        <f t="shared" si="232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9">
        <f t="shared" si="228"/>
        <v>136.90909090909091</v>
      </c>
      <c r="Q2528" s="10" t="str">
        <f t="shared" si="229"/>
        <v>music</v>
      </c>
      <c r="R2528" s="10" t="str">
        <f t="shared" si="230"/>
        <v>classical music</v>
      </c>
      <c r="S2528" s="14">
        <f t="shared" si="231"/>
        <v>41953.091134259259</v>
      </c>
      <c r="T2528" s="15">
        <f t="shared" si="232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9">
        <f t="shared" si="228"/>
        <v>57.535211267605632</v>
      </c>
      <c r="Q2529" s="10" t="str">
        <f t="shared" si="229"/>
        <v>music</v>
      </c>
      <c r="R2529" s="10" t="str">
        <f t="shared" si="230"/>
        <v>classical music</v>
      </c>
      <c r="S2529" s="14">
        <f t="shared" si="231"/>
        <v>41546.75105324074</v>
      </c>
      <c r="T2529" s="15">
        <f t="shared" si="232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9">
        <f t="shared" si="228"/>
        <v>52.962839506172834</v>
      </c>
      <c r="Q2530" s="10" t="str">
        <f t="shared" si="229"/>
        <v>music</v>
      </c>
      <c r="R2530" s="10" t="str">
        <f t="shared" si="230"/>
        <v>classical music</v>
      </c>
      <c r="S2530" s="14">
        <f t="shared" si="231"/>
        <v>42217.834525462968</v>
      </c>
      <c r="T2530" s="15">
        <f t="shared" si="232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9">
        <f t="shared" si="228"/>
        <v>82.328947368421055</v>
      </c>
      <c r="Q2531" s="10" t="str">
        <f t="shared" si="229"/>
        <v>music</v>
      </c>
      <c r="R2531" s="10" t="str">
        <f t="shared" si="230"/>
        <v>classical music</v>
      </c>
      <c r="S2531" s="14">
        <f t="shared" si="231"/>
        <v>40948.080729166664</v>
      </c>
      <c r="T2531" s="15">
        <f t="shared" si="232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9">
        <f t="shared" si="228"/>
        <v>135.41666666666666</v>
      </c>
      <c r="Q2532" s="10" t="str">
        <f t="shared" si="229"/>
        <v>music</v>
      </c>
      <c r="R2532" s="10" t="str">
        <f t="shared" si="230"/>
        <v>classical music</v>
      </c>
      <c r="S2532" s="14">
        <f t="shared" si="231"/>
        <v>42081.864641203705</v>
      </c>
      <c r="T2532" s="15">
        <f t="shared" si="232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9">
        <f t="shared" si="228"/>
        <v>74.06557377049181</v>
      </c>
      <c r="Q2533" s="10" t="str">
        <f t="shared" si="229"/>
        <v>music</v>
      </c>
      <c r="R2533" s="10" t="str">
        <f t="shared" si="230"/>
        <v>classical music</v>
      </c>
      <c r="S2533" s="14">
        <f t="shared" si="231"/>
        <v>42208.680023148147</v>
      </c>
      <c r="T2533" s="15">
        <f t="shared" si="232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9">
        <f t="shared" si="228"/>
        <v>84.083333333333329</v>
      </c>
      <c r="Q2534" s="10" t="str">
        <f t="shared" si="229"/>
        <v>music</v>
      </c>
      <c r="R2534" s="10" t="str">
        <f t="shared" si="230"/>
        <v>classical music</v>
      </c>
      <c r="S2534" s="14">
        <f t="shared" si="231"/>
        <v>41107.849143518521</v>
      </c>
      <c r="T2534" s="15">
        <f t="shared" si="232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9">
        <f t="shared" si="228"/>
        <v>61.029411764705884</v>
      </c>
      <c r="Q2535" s="10" t="str">
        <f t="shared" si="229"/>
        <v>music</v>
      </c>
      <c r="R2535" s="10" t="str">
        <f t="shared" si="230"/>
        <v>classical music</v>
      </c>
      <c r="S2535" s="14">
        <f t="shared" si="231"/>
        <v>41304.751284722224</v>
      </c>
      <c r="T2535" s="15">
        <f t="shared" si="232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9">
        <f t="shared" si="228"/>
        <v>150</v>
      </c>
      <c r="Q2536" s="10" t="str">
        <f t="shared" si="229"/>
        <v>music</v>
      </c>
      <c r="R2536" s="10" t="str">
        <f t="shared" si="230"/>
        <v>classical music</v>
      </c>
      <c r="S2536" s="14">
        <f t="shared" si="231"/>
        <v>40127.700370370374</v>
      </c>
      <c r="T2536" s="15">
        <f t="shared" si="232"/>
        <v>40179.25</v>
      </c>
    </row>
    <row r="2537" spans="1:20" ht="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9">
        <f t="shared" si="228"/>
        <v>266.08974358974359</v>
      </c>
      <c r="Q2537" s="10" t="str">
        <f t="shared" si="229"/>
        <v>music</v>
      </c>
      <c r="R2537" s="10" t="str">
        <f t="shared" si="230"/>
        <v>classical music</v>
      </c>
      <c r="S2537" s="14">
        <f t="shared" si="231"/>
        <v>41943.791030092594</v>
      </c>
      <c r="T2537" s="15">
        <f t="shared" si="232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9">
        <f t="shared" si="228"/>
        <v>7.25</v>
      </c>
      <c r="Q2538" s="10" t="str">
        <f t="shared" si="229"/>
        <v>music</v>
      </c>
      <c r="R2538" s="10" t="str">
        <f t="shared" si="230"/>
        <v>classical music</v>
      </c>
      <c r="S2538" s="14">
        <f t="shared" si="231"/>
        <v>41464.106087962966</v>
      </c>
      <c r="T2538" s="15">
        <f t="shared" si="232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9">
        <f t="shared" si="228"/>
        <v>100</v>
      </c>
      <c r="Q2539" s="10" t="str">
        <f t="shared" si="229"/>
        <v>music</v>
      </c>
      <c r="R2539" s="10" t="str">
        <f t="shared" si="230"/>
        <v>classical music</v>
      </c>
      <c r="S2539" s="14">
        <f t="shared" si="231"/>
        <v>40696.648784722223</v>
      </c>
      <c r="T2539" s="15">
        <f t="shared" si="232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9">
        <f t="shared" si="228"/>
        <v>109.96308108108107</v>
      </c>
      <c r="Q2540" s="10" t="str">
        <f t="shared" si="229"/>
        <v>music</v>
      </c>
      <c r="R2540" s="10" t="str">
        <f t="shared" si="230"/>
        <v>classical music</v>
      </c>
      <c r="S2540" s="14">
        <f t="shared" si="231"/>
        <v>41298.509965277779</v>
      </c>
      <c r="T2540" s="15">
        <f t="shared" si="232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9">
        <f t="shared" si="228"/>
        <v>169.91525423728814</v>
      </c>
      <c r="Q2541" s="10" t="str">
        <f t="shared" si="229"/>
        <v>music</v>
      </c>
      <c r="R2541" s="10" t="str">
        <f t="shared" si="230"/>
        <v>classical music</v>
      </c>
      <c r="S2541" s="14">
        <f t="shared" si="231"/>
        <v>41977.902222222227</v>
      </c>
      <c r="T2541" s="15">
        <f t="shared" si="232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9">
        <f t="shared" si="228"/>
        <v>95.740740740740748</v>
      </c>
      <c r="Q2542" s="10" t="str">
        <f t="shared" si="229"/>
        <v>music</v>
      </c>
      <c r="R2542" s="10" t="str">
        <f t="shared" si="230"/>
        <v>classical music</v>
      </c>
      <c r="S2542" s="14">
        <f t="shared" si="231"/>
        <v>40785.675011574072</v>
      </c>
      <c r="T2542" s="15">
        <f t="shared" si="232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9">
        <f t="shared" si="228"/>
        <v>59.460317460317462</v>
      </c>
      <c r="Q2543" s="10" t="str">
        <f t="shared" si="229"/>
        <v>music</v>
      </c>
      <c r="R2543" s="10" t="str">
        <f t="shared" si="230"/>
        <v>classical music</v>
      </c>
      <c r="S2543" s="14">
        <f t="shared" si="231"/>
        <v>41483.449282407404</v>
      </c>
      <c r="T2543" s="15">
        <f t="shared" si="232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ref="O2544:O2607" si="233">E2544/D2544</f>
        <v>1.0357142857142858</v>
      </c>
      <c r="P2544" s="9">
        <f t="shared" si="228"/>
        <v>55.769230769230766</v>
      </c>
      <c r="Q2544" s="10" t="str">
        <f t="shared" si="229"/>
        <v>music</v>
      </c>
      <c r="R2544" s="10" t="str">
        <f t="shared" si="230"/>
        <v>classical music</v>
      </c>
      <c r="S2544" s="14">
        <f t="shared" si="231"/>
        <v>41509.426585648151</v>
      </c>
      <c r="T2544" s="15">
        <f t="shared" si="232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3"/>
        <v>1.5640000000000001</v>
      </c>
      <c r="P2545" s="9">
        <f t="shared" si="228"/>
        <v>30.076923076923077</v>
      </c>
      <c r="Q2545" s="10" t="str">
        <f t="shared" si="229"/>
        <v>music</v>
      </c>
      <c r="R2545" s="10" t="str">
        <f t="shared" si="230"/>
        <v>classical music</v>
      </c>
      <c r="S2545" s="14">
        <f t="shared" si="231"/>
        <v>40514.107615740737</v>
      </c>
      <c r="T2545" s="15">
        <f t="shared" si="232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3"/>
        <v>1.0082</v>
      </c>
      <c r="P2546" s="9">
        <f t="shared" si="228"/>
        <v>88.438596491228068</v>
      </c>
      <c r="Q2546" s="10" t="str">
        <f t="shared" si="229"/>
        <v>music</v>
      </c>
      <c r="R2546" s="10" t="str">
        <f t="shared" si="230"/>
        <v>classical music</v>
      </c>
      <c r="S2546" s="14">
        <f t="shared" si="231"/>
        <v>41068.520474537036</v>
      </c>
      <c r="T2546" s="15">
        <f t="shared" si="232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3"/>
        <v>1.9530000000000001</v>
      </c>
      <c r="P2547" s="9">
        <f t="shared" si="228"/>
        <v>64.032786885245898</v>
      </c>
      <c r="Q2547" s="10" t="str">
        <f t="shared" si="229"/>
        <v>music</v>
      </c>
      <c r="R2547" s="10" t="str">
        <f t="shared" si="230"/>
        <v>classical music</v>
      </c>
      <c r="S2547" s="14">
        <f t="shared" si="231"/>
        <v>42027.13817129629</v>
      </c>
      <c r="T2547" s="15">
        <f t="shared" si="232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3"/>
        <v>1.1171428571428572</v>
      </c>
      <c r="P2548" s="9">
        <f t="shared" si="228"/>
        <v>60.153846153846153</v>
      </c>
      <c r="Q2548" s="10" t="str">
        <f t="shared" si="229"/>
        <v>music</v>
      </c>
      <c r="R2548" s="10" t="str">
        <f t="shared" si="230"/>
        <v>classical music</v>
      </c>
      <c r="S2548" s="14">
        <f t="shared" si="231"/>
        <v>41524.858553240738</v>
      </c>
      <c r="T2548" s="15">
        <f t="shared" si="232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3"/>
        <v>1.1985454545454546</v>
      </c>
      <c r="P2549" s="9">
        <f t="shared" si="228"/>
        <v>49.194029850746269</v>
      </c>
      <c r="Q2549" s="10" t="str">
        <f t="shared" si="229"/>
        <v>music</v>
      </c>
      <c r="R2549" s="10" t="str">
        <f t="shared" si="230"/>
        <v>classical music</v>
      </c>
      <c r="S2549" s="14">
        <f t="shared" si="231"/>
        <v>40973.773182870369</v>
      </c>
      <c r="T2549" s="15">
        <f t="shared" si="232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3"/>
        <v>1.0185</v>
      </c>
      <c r="P2550" s="9">
        <f t="shared" si="228"/>
        <v>165.16216216216216</v>
      </c>
      <c r="Q2550" s="10" t="str">
        <f t="shared" si="229"/>
        <v>music</v>
      </c>
      <c r="R2550" s="10" t="str">
        <f t="shared" si="230"/>
        <v>classical music</v>
      </c>
      <c r="S2550" s="14">
        <f t="shared" si="231"/>
        <v>42618.625428240746</v>
      </c>
      <c r="T2550" s="15">
        <f t="shared" si="232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3"/>
        <v>1.0280254777070064</v>
      </c>
      <c r="P2551" s="9">
        <f t="shared" si="228"/>
        <v>43.621621621621621</v>
      </c>
      <c r="Q2551" s="10" t="str">
        <f t="shared" si="229"/>
        <v>music</v>
      </c>
      <c r="R2551" s="10" t="str">
        <f t="shared" si="230"/>
        <v>classical music</v>
      </c>
      <c r="S2551" s="14">
        <f t="shared" si="231"/>
        <v>41390.757754629631</v>
      </c>
      <c r="T2551" s="15">
        <f t="shared" si="232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3"/>
        <v>1.0084615384615385</v>
      </c>
      <c r="P2552" s="9">
        <f t="shared" si="228"/>
        <v>43.7</v>
      </c>
      <c r="Q2552" s="10" t="str">
        <f t="shared" si="229"/>
        <v>music</v>
      </c>
      <c r="R2552" s="10" t="str">
        <f t="shared" si="230"/>
        <v>classical music</v>
      </c>
      <c r="S2552" s="14">
        <f t="shared" si="231"/>
        <v>42228.634328703702</v>
      </c>
      <c r="T2552" s="15">
        <f t="shared" si="232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3"/>
        <v>1.0273469387755103</v>
      </c>
      <c r="P2553" s="9">
        <f t="shared" si="228"/>
        <v>67.419642857142861</v>
      </c>
      <c r="Q2553" s="10" t="str">
        <f t="shared" si="229"/>
        <v>music</v>
      </c>
      <c r="R2553" s="10" t="str">
        <f t="shared" si="230"/>
        <v>classical music</v>
      </c>
      <c r="S2553" s="14">
        <f t="shared" si="231"/>
        <v>40961.252141203702</v>
      </c>
      <c r="T2553" s="15">
        <f t="shared" si="232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3"/>
        <v>1.0649999999999999</v>
      </c>
      <c r="P2554" s="9">
        <f t="shared" si="228"/>
        <v>177.5</v>
      </c>
      <c r="Q2554" s="10" t="str">
        <f t="shared" si="229"/>
        <v>music</v>
      </c>
      <c r="R2554" s="10" t="str">
        <f t="shared" si="230"/>
        <v>classical music</v>
      </c>
      <c r="S2554" s="14">
        <f t="shared" si="231"/>
        <v>42769.809965277775</v>
      </c>
      <c r="T2554" s="15">
        <f t="shared" si="232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3"/>
        <v>1.5553333333333332</v>
      </c>
      <c r="P2555" s="9">
        <f t="shared" si="228"/>
        <v>38.883333333333333</v>
      </c>
      <c r="Q2555" s="10" t="str">
        <f t="shared" si="229"/>
        <v>music</v>
      </c>
      <c r="R2555" s="10" t="str">
        <f t="shared" si="230"/>
        <v>classical music</v>
      </c>
      <c r="S2555" s="14">
        <f t="shared" si="231"/>
        <v>41113.199155092596</v>
      </c>
      <c r="T2555" s="15">
        <f t="shared" si="232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3"/>
        <v>1.228</v>
      </c>
      <c r="P2556" s="9">
        <f t="shared" si="228"/>
        <v>54.985074626865675</v>
      </c>
      <c r="Q2556" s="10" t="str">
        <f t="shared" si="229"/>
        <v>music</v>
      </c>
      <c r="R2556" s="10" t="str">
        <f t="shared" si="230"/>
        <v>classical music</v>
      </c>
      <c r="S2556" s="14">
        <f t="shared" si="231"/>
        <v>42125.078275462962</v>
      </c>
      <c r="T2556" s="15">
        <f t="shared" si="232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3"/>
        <v>1.0734999999999999</v>
      </c>
      <c r="P2557" s="9">
        <f t="shared" si="228"/>
        <v>61.342857142857142</v>
      </c>
      <c r="Q2557" s="10" t="str">
        <f t="shared" si="229"/>
        <v>music</v>
      </c>
      <c r="R2557" s="10" t="str">
        <f t="shared" si="230"/>
        <v>classical music</v>
      </c>
      <c r="S2557" s="14">
        <f t="shared" si="231"/>
        <v>41026.655011574076</v>
      </c>
      <c r="T2557" s="15">
        <f t="shared" si="232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3"/>
        <v>1.0550335570469798</v>
      </c>
      <c r="P2558" s="9">
        <f t="shared" si="228"/>
        <v>23.117647058823529</v>
      </c>
      <c r="Q2558" s="10" t="str">
        <f t="shared" si="229"/>
        <v>music</v>
      </c>
      <c r="R2558" s="10" t="str">
        <f t="shared" si="230"/>
        <v>classical music</v>
      </c>
      <c r="S2558" s="14">
        <f t="shared" si="231"/>
        <v>41222.991400462961</v>
      </c>
      <c r="T2558" s="15">
        <f t="shared" si="232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3"/>
        <v>1.1844444444444444</v>
      </c>
      <c r="P2559" s="9">
        <f t="shared" si="228"/>
        <v>29.611111111111111</v>
      </c>
      <c r="Q2559" s="10" t="str">
        <f t="shared" si="229"/>
        <v>music</v>
      </c>
      <c r="R2559" s="10" t="str">
        <f t="shared" si="230"/>
        <v>classical music</v>
      </c>
      <c r="S2559" s="14">
        <f t="shared" si="231"/>
        <v>41744.745208333334</v>
      </c>
      <c r="T2559" s="15">
        <f t="shared" si="232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3"/>
        <v>1.0888</v>
      </c>
      <c r="P2560" s="9">
        <f t="shared" si="228"/>
        <v>75.611111111111114</v>
      </c>
      <c r="Q2560" s="10" t="str">
        <f t="shared" si="229"/>
        <v>music</v>
      </c>
      <c r="R2560" s="10" t="str">
        <f t="shared" si="230"/>
        <v>classical music</v>
      </c>
      <c r="S2560" s="14">
        <f t="shared" si="231"/>
        <v>42093.860023148154</v>
      </c>
      <c r="T2560" s="15">
        <f t="shared" si="232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3"/>
        <v>1.1125</v>
      </c>
      <c r="P2561" s="9">
        <f t="shared" si="228"/>
        <v>35.6</v>
      </c>
      <c r="Q2561" s="10" t="str">
        <f t="shared" si="229"/>
        <v>music</v>
      </c>
      <c r="R2561" s="10" t="str">
        <f t="shared" si="230"/>
        <v>classical music</v>
      </c>
      <c r="S2561" s="14">
        <f t="shared" si="231"/>
        <v>40829.873657407406</v>
      </c>
      <c r="T2561" s="15">
        <f t="shared" si="232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3"/>
        <v>1.0009999999999999</v>
      </c>
      <c r="P2562" s="9">
        <f t="shared" si="228"/>
        <v>143</v>
      </c>
      <c r="Q2562" s="10" t="str">
        <f t="shared" si="229"/>
        <v>music</v>
      </c>
      <c r="R2562" s="10" t="str">
        <f t="shared" si="230"/>
        <v>classical music</v>
      </c>
      <c r="S2562" s="14">
        <f t="shared" si="231"/>
        <v>42039.951087962967</v>
      </c>
      <c r="T2562" s="15">
        <f t="shared" si="232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33"/>
        <v>0</v>
      </c>
      <c r="P2563" s="9" t="e">
        <f t="shared" ref="P2563:P2626" si="234">E2563/L2563</f>
        <v>#DIV/0!</v>
      </c>
      <c r="Q2563" s="10" t="str">
        <f t="shared" ref="Q2563:Q2626" si="235">LEFT(N2563,SEARCH("/",N2563,1)-1)</f>
        <v>food</v>
      </c>
      <c r="R2563" s="10" t="str">
        <f t="shared" ref="R2563:R2626" si="236">RIGHT(N2563,LEN(N2563)-SEARCH("/",N2563,1))</f>
        <v>food trucks</v>
      </c>
      <c r="S2563" s="14">
        <f t="shared" ref="S2563:S2626" si="237">(((J2563/60)/60)/24)+DATE(1970,1,1)</f>
        <v>42260.528807870374</v>
      </c>
      <c r="T2563" s="15">
        <f t="shared" si="232"/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33"/>
        <v>7.4999999999999997E-3</v>
      </c>
      <c r="P2564" s="9">
        <f t="shared" si="234"/>
        <v>25</v>
      </c>
      <c r="Q2564" s="10" t="str">
        <f t="shared" si="235"/>
        <v>food</v>
      </c>
      <c r="R2564" s="10" t="str">
        <f t="shared" si="236"/>
        <v>food trucks</v>
      </c>
      <c r="S2564" s="14">
        <f t="shared" si="237"/>
        <v>42594.524756944447</v>
      </c>
      <c r="T2564" s="15">
        <f t="shared" ref="T2564:T2627" si="238">(((I2564/60)/60)/24)+DATE(1970,1,1)</f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33"/>
        <v>0</v>
      </c>
      <c r="P2565" s="9" t="e">
        <f t="shared" si="234"/>
        <v>#DIV/0!</v>
      </c>
      <c r="Q2565" s="10" t="str">
        <f t="shared" si="235"/>
        <v>food</v>
      </c>
      <c r="R2565" s="10" t="str">
        <f t="shared" si="236"/>
        <v>food trucks</v>
      </c>
      <c r="S2565" s="14">
        <f t="shared" si="237"/>
        <v>42155.139479166668</v>
      </c>
      <c r="T2565" s="15">
        <f t="shared" si="238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33"/>
        <v>0</v>
      </c>
      <c r="P2566" s="9" t="e">
        <f t="shared" si="234"/>
        <v>#DIV/0!</v>
      </c>
      <c r="Q2566" s="10" t="str">
        <f t="shared" si="235"/>
        <v>food</v>
      </c>
      <c r="R2566" s="10" t="str">
        <f t="shared" si="236"/>
        <v>food trucks</v>
      </c>
      <c r="S2566" s="14">
        <f t="shared" si="237"/>
        <v>41822.040497685186</v>
      </c>
      <c r="T2566" s="15">
        <f t="shared" si="238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33"/>
        <v>0.01</v>
      </c>
      <c r="P2567" s="9">
        <f t="shared" si="234"/>
        <v>100</v>
      </c>
      <c r="Q2567" s="10" t="str">
        <f t="shared" si="235"/>
        <v>food</v>
      </c>
      <c r="R2567" s="10" t="str">
        <f t="shared" si="236"/>
        <v>food trucks</v>
      </c>
      <c r="S2567" s="14">
        <f t="shared" si="237"/>
        <v>42440.650335648148</v>
      </c>
      <c r="T2567" s="15">
        <f t="shared" si="238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33"/>
        <v>0</v>
      </c>
      <c r="P2568" s="9" t="e">
        <f t="shared" si="234"/>
        <v>#DIV/0!</v>
      </c>
      <c r="Q2568" s="10" t="str">
        <f t="shared" si="235"/>
        <v>food</v>
      </c>
      <c r="R2568" s="10" t="str">
        <f t="shared" si="236"/>
        <v>food trucks</v>
      </c>
      <c r="S2568" s="14">
        <f t="shared" si="237"/>
        <v>41842.980879629627</v>
      </c>
      <c r="T2568" s="15">
        <f t="shared" si="238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33"/>
        <v>2.6666666666666666E-3</v>
      </c>
      <c r="P2569" s="9">
        <f t="shared" si="234"/>
        <v>60</v>
      </c>
      <c r="Q2569" s="10" t="str">
        <f t="shared" si="235"/>
        <v>food</v>
      </c>
      <c r="R2569" s="10" t="str">
        <f t="shared" si="236"/>
        <v>food trucks</v>
      </c>
      <c r="S2569" s="14">
        <f t="shared" si="237"/>
        <v>42087.878912037035</v>
      </c>
      <c r="T2569" s="15">
        <f t="shared" si="238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33"/>
        <v>5.0000000000000001E-3</v>
      </c>
      <c r="P2570" s="9">
        <f t="shared" si="234"/>
        <v>50</v>
      </c>
      <c r="Q2570" s="10" t="str">
        <f t="shared" si="235"/>
        <v>food</v>
      </c>
      <c r="R2570" s="10" t="str">
        <f t="shared" si="236"/>
        <v>food trucks</v>
      </c>
      <c r="S2570" s="14">
        <f t="shared" si="237"/>
        <v>42584.666597222225</v>
      </c>
      <c r="T2570" s="15">
        <f t="shared" si="238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33"/>
        <v>2.2307692307692306E-2</v>
      </c>
      <c r="P2571" s="9">
        <f t="shared" si="234"/>
        <v>72.5</v>
      </c>
      <c r="Q2571" s="10" t="str">
        <f t="shared" si="235"/>
        <v>food</v>
      </c>
      <c r="R2571" s="10" t="str">
        <f t="shared" si="236"/>
        <v>food trucks</v>
      </c>
      <c r="S2571" s="14">
        <f t="shared" si="237"/>
        <v>42234.105462962965</v>
      </c>
      <c r="T2571" s="15">
        <f t="shared" si="238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33"/>
        <v>8.4285714285714294E-3</v>
      </c>
      <c r="P2572" s="9">
        <f t="shared" si="234"/>
        <v>29.5</v>
      </c>
      <c r="Q2572" s="10" t="str">
        <f t="shared" si="235"/>
        <v>food</v>
      </c>
      <c r="R2572" s="10" t="str">
        <f t="shared" si="236"/>
        <v>food trucks</v>
      </c>
      <c r="S2572" s="14">
        <f t="shared" si="237"/>
        <v>42744.903182870374</v>
      </c>
      <c r="T2572" s="15">
        <f t="shared" si="238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33"/>
        <v>2.5000000000000001E-3</v>
      </c>
      <c r="P2573" s="9">
        <f t="shared" si="234"/>
        <v>62.5</v>
      </c>
      <c r="Q2573" s="10" t="str">
        <f t="shared" si="235"/>
        <v>food</v>
      </c>
      <c r="R2573" s="10" t="str">
        <f t="shared" si="236"/>
        <v>food trucks</v>
      </c>
      <c r="S2573" s="14">
        <f t="shared" si="237"/>
        <v>42449.341678240744</v>
      </c>
      <c r="T2573" s="15">
        <f t="shared" si="238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33"/>
        <v>0</v>
      </c>
      <c r="P2574" s="9" t="e">
        <f t="shared" si="234"/>
        <v>#DIV/0!</v>
      </c>
      <c r="Q2574" s="10" t="str">
        <f t="shared" si="235"/>
        <v>food</v>
      </c>
      <c r="R2574" s="10" t="str">
        <f t="shared" si="236"/>
        <v>food trucks</v>
      </c>
      <c r="S2574" s="14">
        <f t="shared" si="237"/>
        <v>42077.119409722218</v>
      </c>
      <c r="T2574" s="15">
        <f t="shared" si="238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33"/>
        <v>0</v>
      </c>
      <c r="P2575" s="9" t="e">
        <f t="shared" si="234"/>
        <v>#DIV/0!</v>
      </c>
      <c r="Q2575" s="10" t="str">
        <f t="shared" si="235"/>
        <v>food</v>
      </c>
      <c r="R2575" s="10" t="str">
        <f t="shared" si="236"/>
        <v>food trucks</v>
      </c>
      <c r="S2575" s="14">
        <f t="shared" si="237"/>
        <v>41829.592002314814</v>
      </c>
      <c r="T2575" s="15">
        <f t="shared" si="238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33"/>
        <v>0</v>
      </c>
      <c r="P2576" s="9" t="e">
        <f t="shared" si="234"/>
        <v>#DIV/0!</v>
      </c>
      <c r="Q2576" s="10" t="str">
        <f t="shared" si="235"/>
        <v>food</v>
      </c>
      <c r="R2576" s="10" t="str">
        <f t="shared" si="236"/>
        <v>food trucks</v>
      </c>
      <c r="S2576" s="14">
        <f t="shared" si="237"/>
        <v>42487.825752314813</v>
      </c>
      <c r="T2576" s="15">
        <f t="shared" si="238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33"/>
        <v>0</v>
      </c>
      <c r="P2577" s="9" t="e">
        <f t="shared" si="234"/>
        <v>#DIV/0!</v>
      </c>
      <c r="Q2577" s="10" t="str">
        <f t="shared" si="235"/>
        <v>food</v>
      </c>
      <c r="R2577" s="10" t="str">
        <f t="shared" si="236"/>
        <v>food trucks</v>
      </c>
      <c r="S2577" s="14">
        <f t="shared" si="237"/>
        <v>41986.108726851846</v>
      </c>
      <c r="T2577" s="15">
        <f t="shared" si="238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33"/>
        <v>0</v>
      </c>
      <c r="P2578" s="9" t="e">
        <f t="shared" si="234"/>
        <v>#DIV/0!</v>
      </c>
      <c r="Q2578" s="10" t="str">
        <f t="shared" si="235"/>
        <v>food</v>
      </c>
      <c r="R2578" s="10" t="str">
        <f t="shared" si="236"/>
        <v>food trucks</v>
      </c>
      <c r="S2578" s="14">
        <f t="shared" si="237"/>
        <v>42060.00980324074</v>
      </c>
      <c r="T2578" s="15">
        <f t="shared" si="238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33"/>
        <v>0</v>
      </c>
      <c r="P2579" s="9" t="e">
        <f t="shared" si="234"/>
        <v>#DIV/0!</v>
      </c>
      <c r="Q2579" s="10" t="str">
        <f t="shared" si="235"/>
        <v>food</v>
      </c>
      <c r="R2579" s="10" t="str">
        <f t="shared" si="236"/>
        <v>food trucks</v>
      </c>
      <c r="S2579" s="14">
        <f t="shared" si="237"/>
        <v>41830.820567129631</v>
      </c>
      <c r="T2579" s="15">
        <f t="shared" si="238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33"/>
        <v>0</v>
      </c>
      <c r="P2580" s="9" t="e">
        <f t="shared" si="234"/>
        <v>#DIV/0!</v>
      </c>
      <c r="Q2580" s="10" t="str">
        <f t="shared" si="235"/>
        <v>food</v>
      </c>
      <c r="R2580" s="10" t="str">
        <f t="shared" si="236"/>
        <v>food trucks</v>
      </c>
      <c r="S2580" s="14">
        <f t="shared" si="237"/>
        <v>42238.022905092599</v>
      </c>
      <c r="T2580" s="15">
        <f t="shared" si="238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33"/>
        <v>1.3849999999999999E-3</v>
      </c>
      <c r="P2581" s="9">
        <f t="shared" si="234"/>
        <v>23.083333333333332</v>
      </c>
      <c r="Q2581" s="10" t="str">
        <f t="shared" si="235"/>
        <v>food</v>
      </c>
      <c r="R2581" s="10" t="str">
        <f t="shared" si="236"/>
        <v>food trucks</v>
      </c>
      <c r="S2581" s="14">
        <f t="shared" si="237"/>
        <v>41837.829895833333</v>
      </c>
      <c r="T2581" s="15">
        <f t="shared" si="238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33"/>
        <v>6.0000000000000001E-3</v>
      </c>
      <c r="P2582" s="9">
        <f t="shared" si="234"/>
        <v>25.5</v>
      </c>
      <c r="Q2582" s="10" t="str">
        <f t="shared" si="235"/>
        <v>food</v>
      </c>
      <c r="R2582" s="10" t="str">
        <f t="shared" si="236"/>
        <v>food trucks</v>
      </c>
      <c r="S2582" s="14">
        <f t="shared" si="237"/>
        <v>42110.326423611114</v>
      </c>
      <c r="T2582" s="15">
        <f t="shared" si="238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33"/>
        <v>0.106</v>
      </c>
      <c r="P2583" s="9">
        <f t="shared" si="234"/>
        <v>48.18181818181818</v>
      </c>
      <c r="Q2583" s="10" t="str">
        <f t="shared" si="235"/>
        <v>food</v>
      </c>
      <c r="R2583" s="10" t="str">
        <f t="shared" si="236"/>
        <v>food trucks</v>
      </c>
      <c r="S2583" s="14">
        <f t="shared" si="237"/>
        <v>42294.628449074073</v>
      </c>
      <c r="T2583" s="15">
        <f t="shared" si="238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33"/>
        <v>1.1111111111111112E-5</v>
      </c>
      <c r="P2584" s="9">
        <f t="shared" si="234"/>
        <v>1</v>
      </c>
      <c r="Q2584" s="10" t="str">
        <f t="shared" si="235"/>
        <v>food</v>
      </c>
      <c r="R2584" s="10" t="str">
        <f t="shared" si="236"/>
        <v>food trucks</v>
      </c>
      <c r="S2584" s="14">
        <f t="shared" si="237"/>
        <v>42642.988819444443</v>
      </c>
      <c r="T2584" s="15">
        <f t="shared" si="238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33"/>
        <v>5.0000000000000001E-3</v>
      </c>
      <c r="P2585" s="9">
        <f t="shared" si="234"/>
        <v>1</v>
      </c>
      <c r="Q2585" s="10" t="str">
        <f t="shared" si="235"/>
        <v>food</v>
      </c>
      <c r="R2585" s="10" t="str">
        <f t="shared" si="236"/>
        <v>food trucks</v>
      </c>
      <c r="S2585" s="14">
        <f t="shared" si="237"/>
        <v>42019.76944444445</v>
      </c>
      <c r="T2585" s="15">
        <f t="shared" si="238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33"/>
        <v>0</v>
      </c>
      <c r="P2586" s="9" t="e">
        <f t="shared" si="234"/>
        <v>#DIV/0!</v>
      </c>
      <c r="Q2586" s="10" t="str">
        <f t="shared" si="235"/>
        <v>food</v>
      </c>
      <c r="R2586" s="10" t="str">
        <f t="shared" si="236"/>
        <v>food trucks</v>
      </c>
      <c r="S2586" s="14">
        <f t="shared" si="237"/>
        <v>42140.173252314817</v>
      </c>
      <c r="T2586" s="15">
        <f t="shared" si="238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33"/>
        <v>1.6666666666666668E-3</v>
      </c>
      <c r="P2587" s="9">
        <f t="shared" si="234"/>
        <v>50</v>
      </c>
      <c r="Q2587" s="10" t="str">
        <f t="shared" si="235"/>
        <v>food</v>
      </c>
      <c r="R2587" s="10" t="str">
        <f t="shared" si="236"/>
        <v>food trucks</v>
      </c>
      <c r="S2587" s="14">
        <f t="shared" si="237"/>
        <v>41795.963333333333</v>
      </c>
      <c r="T2587" s="15">
        <f t="shared" si="238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33"/>
        <v>1.6666666666666668E-3</v>
      </c>
      <c r="P2588" s="9">
        <f t="shared" si="234"/>
        <v>5</v>
      </c>
      <c r="Q2588" s="10" t="str">
        <f t="shared" si="235"/>
        <v>food</v>
      </c>
      <c r="R2588" s="10" t="str">
        <f t="shared" si="236"/>
        <v>food trucks</v>
      </c>
      <c r="S2588" s="14">
        <f t="shared" si="237"/>
        <v>42333.330277777779</v>
      </c>
      <c r="T2588" s="15">
        <f t="shared" si="238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33"/>
        <v>2.4340000000000001E-2</v>
      </c>
      <c r="P2589" s="9">
        <f t="shared" si="234"/>
        <v>202.83333333333334</v>
      </c>
      <c r="Q2589" s="10" t="str">
        <f t="shared" si="235"/>
        <v>food</v>
      </c>
      <c r="R2589" s="10" t="str">
        <f t="shared" si="236"/>
        <v>food trucks</v>
      </c>
      <c r="S2589" s="14">
        <f t="shared" si="237"/>
        <v>42338.675381944442</v>
      </c>
      <c r="T2589" s="15">
        <f t="shared" si="238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33"/>
        <v>3.8833333333333331E-2</v>
      </c>
      <c r="P2590" s="9">
        <f t="shared" si="234"/>
        <v>29.125</v>
      </c>
      <c r="Q2590" s="10" t="str">
        <f t="shared" si="235"/>
        <v>food</v>
      </c>
      <c r="R2590" s="10" t="str">
        <f t="shared" si="236"/>
        <v>food trucks</v>
      </c>
      <c r="S2590" s="14">
        <f t="shared" si="237"/>
        <v>42042.676226851851</v>
      </c>
      <c r="T2590" s="15">
        <f t="shared" si="238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33"/>
        <v>1E-4</v>
      </c>
      <c r="P2591" s="9">
        <f t="shared" si="234"/>
        <v>5</v>
      </c>
      <c r="Q2591" s="10" t="str">
        <f t="shared" si="235"/>
        <v>food</v>
      </c>
      <c r="R2591" s="10" t="str">
        <f t="shared" si="236"/>
        <v>food trucks</v>
      </c>
      <c r="S2591" s="14">
        <f t="shared" si="237"/>
        <v>42422.536192129628</v>
      </c>
      <c r="T2591" s="15">
        <f t="shared" si="238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33"/>
        <v>0</v>
      </c>
      <c r="P2592" s="9" t="e">
        <f t="shared" si="234"/>
        <v>#DIV/0!</v>
      </c>
      <c r="Q2592" s="10" t="str">
        <f t="shared" si="235"/>
        <v>food</v>
      </c>
      <c r="R2592" s="10" t="str">
        <f t="shared" si="236"/>
        <v>food trucks</v>
      </c>
      <c r="S2592" s="14">
        <f t="shared" si="237"/>
        <v>42388.589085648149</v>
      </c>
      <c r="T2592" s="15">
        <f t="shared" si="238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33"/>
        <v>1.7333333333333333E-2</v>
      </c>
      <c r="P2593" s="9">
        <f t="shared" si="234"/>
        <v>13</v>
      </c>
      <c r="Q2593" s="10" t="str">
        <f t="shared" si="235"/>
        <v>food</v>
      </c>
      <c r="R2593" s="10" t="str">
        <f t="shared" si="236"/>
        <v>food trucks</v>
      </c>
      <c r="S2593" s="14">
        <f t="shared" si="237"/>
        <v>42382.906527777777</v>
      </c>
      <c r="T2593" s="15">
        <f t="shared" si="238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33"/>
        <v>1.6666666666666668E-3</v>
      </c>
      <c r="P2594" s="9">
        <f t="shared" si="234"/>
        <v>50</v>
      </c>
      <c r="Q2594" s="10" t="str">
        <f t="shared" si="235"/>
        <v>food</v>
      </c>
      <c r="R2594" s="10" t="str">
        <f t="shared" si="236"/>
        <v>food trucks</v>
      </c>
      <c r="S2594" s="14">
        <f t="shared" si="237"/>
        <v>41887.801168981481</v>
      </c>
      <c r="T2594" s="15">
        <f t="shared" si="238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33"/>
        <v>0</v>
      </c>
      <c r="P2595" s="9" t="e">
        <f t="shared" si="234"/>
        <v>#DIV/0!</v>
      </c>
      <c r="Q2595" s="10" t="str">
        <f t="shared" si="235"/>
        <v>food</v>
      </c>
      <c r="R2595" s="10" t="str">
        <f t="shared" si="236"/>
        <v>food trucks</v>
      </c>
      <c r="S2595" s="14">
        <f t="shared" si="237"/>
        <v>42089.84520833334</v>
      </c>
      <c r="T2595" s="15">
        <f t="shared" si="238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33"/>
        <v>1.2500000000000001E-5</v>
      </c>
      <c r="P2596" s="9">
        <f t="shared" si="234"/>
        <v>1</v>
      </c>
      <c r="Q2596" s="10" t="str">
        <f t="shared" si="235"/>
        <v>food</v>
      </c>
      <c r="R2596" s="10" t="str">
        <f t="shared" si="236"/>
        <v>food trucks</v>
      </c>
      <c r="S2596" s="14">
        <f t="shared" si="237"/>
        <v>41828.967916666668</v>
      </c>
      <c r="T2596" s="15">
        <f t="shared" si="238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33"/>
        <v>0.12166666666666667</v>
      </c>
      <c r="P2597" s="9">
        <f t="shared" si="234"/>
        <v>96.05263157894737</v>
      </c>
      <c r="Q2597" s="10" t="str">
        <f t="shared" si="235"/>
        <v>food</v>
      </c>
      <c r="R2597" s="10" t="str">
        <f t="shared" si="236"/>
        <v>food trucks</v>
      </c>
      <c r="S2597" s="14">
        <f t="shared" si="237"/>
        <v>42760.244212962964</v>
      </c>
      <c r="T2597" s="15">
        <f t="shared" si="238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33"/>
        <v>0.23588571428571428</v>
      </c>
      <c r="P2598" s="9">
        <f t="shared" si="234"/>
        <v>305.77777777777777</v>
      </c>
      <c r="Q2598" s="10" t="str">
        <f t="shared" si="235"/>
        <v>food</v>
      </c>
      <c r="R2598" s="10" t="str">
        <f t="shared" si="236"/>
        <v>food trucks</v>
      </c>
      <c r="S2598" s="14">
        <f t="shared" si="237"/>
        <v>41828.664456018516</v>
      </c>
      <c r="T2598" s="15">
        <f t="shared" si="238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33"/>
        <v>5.6666666666666664E-2</v>
      </c>
      <c r="P2599" s="9">
        <f t="shared" si="234"/>
        <v>12.142857142857142</v>
      </c>
      <c r="Q2599" s="10" t="str">
        <f t="shared" si="235"/>
        <v>food</v>
      </c>
      <c r="R2599" s="10" t="str">
        <f t="shared" si="236"/>
        <v>food trucks</v>
      </c>
      <c r="S2599" s="14">
        <f t="shared" si="237"/>
        <v>42510.341631944444</v>
      </c>
      <c r="T2599" s="15">
        <f t="shared" si="238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33"/>
        <v>0.39</v>
      </c>
      <c r="P2600" s="9">
        <f t="shared" si="234"/>
        <v>83.571428571428569</v>
      </c>
      <c r="Q2600" s="10" t="str">
        <f t="shared" si="235"/>
        <v>food</v>
      </c>
      <c r="R2600" s="10" t="str">
        <f t="shared" si="236"/>
        <v>food trucks</v>
      </c>
      <c r="S2600" s="14">
        <f t="shared" si="237"/>
        <v>42240.840289351851</v>
      </c>
      <c r="T2600" s="15">
        <f t="shared" si="238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33"/>
        <v>9.9546510341776348E-3</v>
      </c>
      <c r="P2601" s="9">
        <f t="shared" si="234"/>
        <v>18</v>
      </c>
      <c r="Q2601" s="10" t="str">
        <f t="shared" si="235"/>
        <v>food</v>
      </c>
      <c r="R2601" s="10" t="str">
        <f t="shared" si="236"/>
        <v>food trucks</v>
      </c>
      <c r="S2601" s="14">
        <f t="shared" si="237"/>
        <v>41809.754016203704</v>
      </c>
      <c r="T2601" s="15">
        <f t="shared" si="238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33"/>
        <v>6.9320000000000007E-2</v>
      </c>
      <c r="P2602" s="9">
        <f t="shared" si="234"/>
        <v>115.53333333333333</v>
      </c>
      <c r="Q2602" s="10" t="str">
        <f t="shared" si="235"/>
        <v>food</v>
      </c>
      <c r="R2602" s="10" t="str">
        <f t="shared" si="236"/>
        <v>food trucks</v>
      </c>
      <c r="S2602" s="14">
        <f t="shared" si="237"/>
        <v>42394.900462962964</v>
      </c>
      <c r="T2602" s="15">
        <f t="shared" si="238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33"/>
        <v>6.6139999999999999</v>
      </c>
      <c r="P2603" s="9">
        <f t="shared" si="234"/>
        <v>21.900662251655628</v>
      </c>
      <c r="Q2603" s="10" t="str">
        <f t="shared" si="235"/>
        <v>technology</v>
      </c>
      <c r="R2603" s="10" t="str">
        <f t="shared" si="236"/>
        <v>space exploration</v>
      </c>
      <c r="S2603" s="14">
        <f t="shared" si="237"/>
        <v>41150.902187499996</v>
      </c>
      <c r="T2603" s="15">
        <f t="shared" si="238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33"/>
        <v>3.2609166666666667</v>
      </c>
      <c r="P2604" s="9">
        <f t="shared" si="234"/>
        <v>80.022494887525568</v>
      </c>
      <c r="Q2604" s="10" t="str">
        <f t="shared" si="235"/>
        <v>technology</v>
      </c>
      <c r="R2604" s="10" t="str">
        <f t="shared" si="236"/>
        <v>space exploration</v>
      </c>
      <c r="S2604" s="14">
        <f t="shared" si="237"/>
        <v>41915.747314814813</v>
      </c>
      <c r="T2604" s="15">
        <f t="shared" si="238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33"/>
        <v>1.0148571428571429</v>
      </c>
      <c r="P2605" s="9">
        <f t="shared" si="234"/>
        <v>35.520000000000003</v>
      </c>
      <c r="Q2605" s="10" t="str">
        <f t="shared" si="235"/>
        <v>technology</v>
      </c>
      <c r="R2605" s="10" t="str">
        <f t="shared" si="236"/>
        <v>space exploration</v>
      </c>
      <c r="S2605" s="14">
        <f t="shared" si="237"/>
        <v>41617.912662037037</v>
      </c>
      <c r="T2605" s="15">
        <f t="shared" si="238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33"/>
        <v>1.0421799999999999</v>
      </c>
      <c r="P2606" s="9">
        <f t="shared" si="234"/>
        <v>64.933333333333323</v>
      </c>
      <c r="Q2606" s="10" t="str">
        <f t="shared" si="235"/>
        <v>technology</v>
      </c>
      <c r="R2606" s="10" t="str">
        <f t="shared" si="236"/>
        <v>space exploration</v>
      </c>
      <c r="S2606" s="14">
        <f t="shared" si="237"/>
        <v>40998.051192129627</v>
      </c>
      <c r="T2606" s="15">
        <f t="shared" si="238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33"/>
        <v>1.0742157000000001</v>
      </c>
      <c r="P2607" s="9">
        <f t="shared" si="234"/>
        <v>60.965703745743475</v>
      </c>
      <c r="Q2607" s="10" t="str">
        <f t="shared" si="235"/>
        <v>technology</v>
      </c>
      <c r="R2607" s="10" t="str">
        <f t="shared" si="236"/>
        <v>space exploration</v>
      </c>
      <c r="S2607" s="14">
        <f t="shared" si="237"/>
        <v>42508.541550925926</v>
      </c>
      <c r="T2607" s="15">
        <f t="shared" si="238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ref="O2608:O2671" si="239">E2608/D2608</f>
        <v>1.1005454545454545</v>
      </c>
      <c r="P2608" s="9">
        <f t="shared" si="234"/>
        <v>31.444155844155844</v>
      </c>
      <c r="Q2608" s="10" t="str">
        <f t="shared" si="235"/>
        <v>technology</v>
      </c>
      <c r="R2608" s="10" t="str">
        <f t="shared" si="236"/>
        <v>space exploration</v>
      </c>
      <c r="S2608" s="14">
        <f t="shared" si="237"/>
        <v>41726.712754629632</v>
      </c>
      <c r="T2608" s="15">
        <f t="shared" si="238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39"/>
        <v>4.077</v>
      </c>
      <c r="P2609" s="9">
        <f t="shared" si="234"/>
        <v>81.949748743718587</v>
      </c>
      <c r="Q2609" s="10" t="str">
        <f t="shared" si="235"/>
        <v>technology</v>
      </c>
      <c r="R2609" s="10" t="str">
        <f t="shared" si="236"/>
        <v>space exploration</v>
      </c>
      <c r="S2609" s="14">
        <f t="shared" si="237"/>
        <v>42184.874675925923</v>
      </c>
      <c r="T2609" s="15">
        <f t="shared" si="238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39"/>
        <v>2.2392500000000002</v>
      </c>
      <c r="P2610" s="9">
        <f t="shared" si="234"/>
        <v>58.92763157894737</v>
      </c>
      <c r="Q2610" s="10" t="str">
        <f t="shared" si="235"/>
        <v>technology</v>
      </c>
      <c r="R2610" s="10" t="str">
        <f t="shared" si="236"/>
        <v>space exploration</v>
      </c>
      <c r="S2610" s="14">
        <f t="shared" si="237"/>
        <v>42767.801712962959</v>
      </c>
      <c r="T2610" s="15">
        <f t="shared" si="238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39"/>
        <v>3.038011142857143</v>
      </c>
      <c r="P2611" s="9">
        <f t="shared" si="234"/>
        <v>157.29347633136095</v>
      </c>
      <c r="Q2611" s="10" t="str">
        <f t="shared" si="235"/>
        <v>technology</v>
      </c>
      <c r="R2611" s="10" t="str">
        <f t="shared" si="236"/>
        <v>space exploration</v>
      </c>
      <c r="S2611" s="14">
        <f t="shared" si="237"/>
        <v>41075.237858796296</v>
      </c>
      <c r="T2611" s="15">
        <f t="shared" si="238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39"/>
        <v>1.4132510432681749</v>
      </c>
      <c r="P2612" s="9">
        <f t="shared" si="234"/>
        <v>55.758509532062391</v>
      </c>
      <c r="Q2612" s="10" t="str">
        <f t="shared" si="235"/>
        <v>technology</v>
      </c>
      <c r="R2612" s="10" t="str">
        <f t="shared" si="236"/>
        <v>space exploration</v>
      </c>
      <c r="S2612" s="14">
        <f t="shared" si="237"/>
        <v>42564.881076388891</v>
      </c>
      <c r="T2612" s="15">
        <f t="shared" si="238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39"/>
        <v>27.906363636363636</v>
      </c>
      <c r="P2613" s="9">
        <f t="shared" si="234"/>
        <v>83.802893802893806</v>
      </c>
      <c r="Q2613" s="10" t="str">
        <f t="shared" si="235"/>
        <v>technology</v>
      </c>
      <c r="R2613" s="10" t="str">
        <f t="shared" si="236"/>
        <v>space exploration</v>
      </c>
      <c r="S2613" s="14">
        <f t="shared" si="237"/>
        <v>42704.335810185185</v>
      </c>
      <c r="T2613" s="15">
        <f t="shared" si="238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39"/>
        <v>1.7176130000000001</v>
      </c>
      <c r="P2614" s="9">
        <f t="shared" si="234"/>
        <v>58.422210884353746</v>
      </c>
      <c r="Q2614" s="10" t="str">
        <f t="shared" si="235"/>
        <v>technology</v>
      </c>
      <c r="R2614" s="10" t="str">
        <f t="shared" si="236"/>
        <v>space exploration</v>
      </c>
      <c r="S2614" s="14">
        <f t="shared" si="237"/>
        <v>41982.143171296295</v>
      </c>
      <c r="T2614" s="15">
        <f t="shared" si="238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39"/>
        <v>1.0101333333333333</v>
      </c>
      <c r="P2615" s="9">
        <f t="shared" si="234"/>
        <v>270.57142857142856</v>
      </c>
      <c r="Q2615" s="10" t="str">
        <f t="shared" si="235"/>
        <v>technology</v>
      </c>
      <c r="R2615" s="10" t="str">
        <f t="shared" si="236"/>
        <v>space exploration</v>
      </c>
      <c r="S2615" s="14">
        <f t="shared" si="237"/>
        <v>41143.81821759259</v>
      </c>
      <c r="T2615" s="15">
        <f t="shared" si="238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39"/>
        <v>1.02</v>
      </c>
      <c r="P2616" s="9">
        <f t="shared" si="234"/>
        <v>107.1</v>
      </c>
      <c r="Q2616" s="10" t="str">
        <f t="shared" si="235"/>
        <v>technology</v>
      </c>
      <c r="R2616" s="10" t="str">
        <f t="shared" si="236"/>
        <v>space exploration</v>
      </c>
      <c r="S2616" s="14">
        <f t="shared" si="237"/>
        <v>41730.708472222221</v>
      </c>
      <c r="T2616" s="15">
        <f t="shared" si="238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39"/>
        <v>1.6976511744127936</v>
      </c>
      <c r="P2617" s="9">
        <f t="shared" si="234"/>
        <v>47.180555555555557</v>
      </c>
      <c r="Q2617" s="10" t="str">
        <f t="shared" si="235"/>
        <v>technology</v>
      </c>
      <c r="R2617" s="10" t="str">
        <f t="shared" si="236"/>
        <v>space exploration</v>
      </c>
      <c r="S2617" s="14">
        <f t="shared" si="237"/>
        <v>42453.49726851852</v>
      </c>
      <c r="T2617" s="15">
        <f t="shared" si="238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39"/>
        <v>1.14534</v>
      </c>
      <c r="P2618" s="9">
        <f t="shared" si="234"/>
        <v>120.30882352941177</v>
      </c>
      <c r="Q2618" s="10" t="str">
        <f t="shared" si="235"/>
        <v>technology</v>
      </c>
      <c r="R2618" s="10" t="str">
        <f t="shared" si="236"/>
        <v>space exploration</v>
      </c>
      <c r="S2618" s="14">
        <f t="shared" si="237"/>
        <v>42211.99454861111</v>
      </c>
      <c r="T2618" s="15">
        <f t="shared" si="238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39"/>
        <v>8.7759999999999998</v>
      </c>
      <c r="P2619" s="9">
        <f t="shared" si="234"/>
        <v>27.59748427672956</v>
      </c>
      <c r="Q2619" s="10" t="str">
        <f t="shared" si="235"/>
        <v>technology</v>
      </c>
      <c r="R2619" s="10" t="str">
        <f t="shared" si="236"/>
        <v>space exploration</v>
      </c>
      <c r="S2619" s="14">
        <f t="shared" si="237"/>
        <v>41902.874432870369</v>
      </c>
      <c r="T2619" s="15">
        <f t="shared" si="238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39"/>
        <v>1.0538666666666667</v>
      </c>
      <c r="P2620" s="9">
        <f t="shared" si="234"/>
        <v>205.2987012987013</v>
      </c>
      <c r="Q2620" s="10" t="str">
        <f t="shared" si="235"/>
        <v>technology</v>
      </c>
      <c r="R2620" s="10" t="str">
        <f t="shared" si="236"/>
        <v>space exploration</v>
      </c>
      <c r="S2620" s="14">
        <f t="shared" si="237"/>
        <v>42279.792372685188</v>
      </c>
      <c r="T2620" s="15">
        <f t="shared" si="238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39"/>
        <v>1.8839999999999999</v>
      </c>
      <c r="P2621" s="9">
        <f t="shared" si="234"/>
        <v>35.547169811320757</v>
      </c>
      <c r="Q2621" s="10" t="str">
        <f t="shared" si="235"/>
        <v>technology</v>
      </c>
      <c r="R2621" s="10" t="str">
        <f t="shared" si="236"/>
        <v>space exploration</v>
      </c>
      <c r="S2621" s="14">
        <f t="shared" si="237"/>
        <v>42273.884305555555</v>
      </c>
      <c r="T2621" s="15">
        <f t="shared" si="238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39"/>
        <v>1.436523076923077</v>
      </c>
      <c r="P2622" s="9">
        <f t="shared" si="234"/>
        <v>74.639488409272587</v>
      </c>
      <c r="Q2622" s="10" t="str">
        <f t="shared" si="235"/>
        <v>technology</v>
      </c>
      <c r="R2622" s="10" t="str">
        <f t="shared" si="236"/>
        <v>space exploration</v>
      </c>
      <c r="S2622" s="14">
        <f t="shared" si="237"/>
        <v>42251.16715277778</v>
      </c>
      <c r="T2622" s="15">
        <f t="shared" si="238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39"/>
        <v>1.4588000000000001</v>
      </c>
      <c r="P2623" s="9">
        <f t="shared" si="234"/>
        <v>47.058064516129029</v>
      </c>
      <c r="Q2623" s="10" t="str">
        <f t="shared" si="235"/>
        <v>technology</v>
      </c>
      <c r="R2623" s="10" t="str">
        <f t="shared" si="236"/>
        <v>space exploration</v>
      </c>
      <c r="S2623" s="14">
        <f t="shared" si="237"/>
        <v>42115.74754629629</v>
      </c>
      <c r="T2623" s="15">
        <f t="shared" si="238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39"/>
        <v>1.3118399999999999</v>
      </c>
      <c r="P2624" s="9">
        <f t="shared" si="234"/>
        <v>26.591351351351353</v>
      </c>
      <c r="Q2624" s="10" t="str">
        <f t="shared" si="235"/>
        <v>technology</v>
      </c>
      <c r="R2624" s="10" t="str">
        <f t="shared" si="236"/>
        <v>space exploration</v>
      </c>
      <c r="S2624" s="14">
        <f t="shared" si="237"/>
        <v>42689.74324074074</v>
      </c>
      <c r="T2624" s="15">
        <f t="shared" si="238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39"/>
        <v>1.1399999999999999</v>
      </c>
      <c r="P2625" s="9">
        <f t="shared" si="234"/>
        <v>36.774193548387096</v>
      </c>
      <c r="Q2625" s="10" t="str">
        <f t="shared" si="235"/>
        <v>technology</v>
      </c>
      <c r="R2625" s="10" t="str">
        <f t="shared" si="236"/>
        <v>space exploration</v>
      </c>
      <c r="S2625" s="14">
        <f t="shared" si="237"/>
        <v>42692.256550925929</v>
      </c>
      <c r="T2625" s="15">
        <f t="shared" si="238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39"/>
        <v>13.794206249999998</v>
      </c>
      <c r="P2626" s="9">
        <f t="shared" si="234"/>
        <v>31.820544982698959</v>
      </c>
      <c r="Q2626" s="10" t="str">
        <f t="shared" si="235"/>
        <v>technology</v>
      </c>
      <c r="R2626" s="10" t="str">
        <f t="shared" si="236"/>
        <v>space exploration</v>
      </c>
      <c r="S2626" s="14">
        <f t="shared" si="237"/>
        <v>41144.42155092593</v>
      </c>
      <c r="T2626" s="15">
        <f t="shared" si="238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39"/>
        <v>9.56</v>
      </c>
      <c r="P2627" s="9">
        <f t="shared" ref="P2627:P2690" si="240">E2627/L2627</f>
        <v>27.576923076923077</v>
      </c>
      <c r="Q2627" s="10" t="str">
        <f t="shared" ref="Q2627:Q2690" si="241">LEFT(N2627,SEARCH("/",N2627,1)-1)</f>
        <v>technology</v>
      </c>
      <c r="R2627" s="10" t="str">
        <f t="shared" ref="R2627:R2690" si="242">RIGHT(N2627,LEN(N2627)-SEARCH("/",N2627,1))</f>
        <v>space exploration</v>
      </c>
      <c r="S2627" s="14">
        <f t="shared" ref="S2627:S2690" si="243">(((J2627/60)/60)/24)+DATE(1970,1,1)</f>
        <v>42658.810277777782</v>
      </c>
      <c r="T2627" s="15">
        <f t="shared" si="238"/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39"/>
        <v>1.1200000000000001</v>
      </c>
      <c r="P2628" s="9">
        <f t="shared" si="240"/>
        <v>56</v>
      </c>
      <c r="Q2628" s="10" t="str">
        <f t="shared" si="241"/>
        <v>technology</v>
      </c>
      <c r="R2628" s="10" t="str">
        <f t="shared" si="242"/>
        <v>space exploration</v>
      </c>
      <c r="S2628" s="14">
        <f t="shared" si="243"/>
        <v>42128.628113425926</v>
      </c>
      <c r="T2628" s="15">
        <f t="shared" ref="T2628:T2691" si="244">(((I2628/60)/60)/24)+DATE(1970,1,1)</f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39"/>
        <v>6.4666666666666668</v>
      </c>
      <c r="P2629" s="9">
        <f t="shared" si="240"/>
        <v>21.555555555555557</v>
      </c>
      <c r="Q2629" s="10" t="str">
        <f t="shared" si="241"/>
        <v>technology</v>
      </c>
      <c r="R2629" s="10" t="str">
        <f t="shared" si="242"/>
        <v>space exploration</v>
      </c>
      <c r="S2629" s="14">
        <f t="shared" si="243"/>
        <v>42304.829409722224</v>
      </c>
      <c r="T2629" s="15">
        <f t="shared" si="244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39"/>
        <v>1.1036948748510131</v>
      </c>
      <c r="P2630" s="9">
        <f t="shared" si="240"/>
        <v>44.095238095238095</v>
      </c>
      <c r="Q2630" s="10" t="str">
        <f t="shared" si="241"/>
        <v>technology</v>
      </c>
      <c r="R2630" s="10" t="str">
        <f t="shared" si="242"/>
        <v>space exploration</v>
      </c>
      <c r="S2630" s="14">
        <f t="shared" si="243"/>
        <v>41953.966053240743</v>
      </c>
      <c r="T2630" s="15">
        <f t="shared" si="244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39"/>
        <v>1.2774000000000001</v>
      </c>
      <c r="P2631" s="9">
        <f t="shared" si="240"/>
        <v>63.87</v>
      </c>
      <c r="Q2631" s="10" t="str">
        <f t="shared" si="241"/>
        <v>technology</v>
      </c>
      <c r="R2631" s="10" t="str">
        <f t="shared" si="242"/>
        <v>space exploration</v>
      </c>
      <c r="S2631" s="14">
        <f t="shared" si="243"/>
        <v>42108.538449074069</v>
      </c>
      <c r="T2631" s="15">
        <f t="shared" si="244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39"/>
        <v>1.579</v>
      </c>
      <c r="P2632" s="9">
        <f t="shared" si="240"/>
        <v>38.987654320987652</v>
      </c>
      <c r="Q2632" s="10" t="str">
        <f t="shared" si="241"/>
        <v>technology</v>
      </c>
      <c r="R2632" s="10" t="str">
        <f t="shared" si="242"/>
        <v>space exploration</v>
      </c>
      <c r="S2632" s="14">
        <f t="shared" si="243"/>
        <v>42524.105462962965</v>
      </c>
      <c r="T2632" s="15">
        <f t="shared" si="244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39"/>
        <v>1.1466525000000001</v>
      </c>
      <c r="P2633" s="9">
        <f t="shared" si="240"/>
        <v>80.185489510489504</v>
      </c>
      <c r="Q2633" s="10" t="str">
        <f t="shared" si="241"/>
        <v>technology</v>
      </c>
      <c r="R2633" s="10" t="str">
        <f t="shared" si="242"/>
        <v>space exploration</v>
      </c>
      <c r="S2633" s="14">
        <f t="shared" si="243"/>
        <v>42218.169293981482</v>
      </c>
      <c r="T2633" s="15">
        <f t="shared" si="244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39"/>
        <v>1.3700934579439252</v>
      </c>
      <c r="P2634" s="9">
        <f t="shared" si="240"/>
        <v>34.904761904761905</v>
      </c>
      <c r="Q2634" s="10" t="str">
        <f t="shared" si="241"/>
        <v>technology</v>
      </c>
      <c r="R2634" s="10" t="str">
        <f t="shared" si="242"/>
        <v>space exploration</v>
      </c>
      <c r="S2634" s="14">
        <f t="shared" si="243"/>
        <v>42494.061793981484</v>
      </c>
      <c r="T2634" s="15">
        <f t="shared" si="244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39"/>
        <v>3.5461999999999998</v>
      </c>
      <c r="P2635" s="9">
        <f t="shared" si="240"/>
        <v>89.100502512562812</v>
      </c>
      <c r="Q2635" s="10" t="str">
        <f t="shared" si="241"/>
        <v>technology</v>
      </c>
      <c r="R2635" s="10" t="str">
        <f t="shared" si="242"/>
        <v>space exploration</v>
      </c>
      <c r="S2635" s="14">
        <f t="shared" si="243"/>
        <v>41667.823287037041</v>
      </c>
      <c r="T2635" s="15">
        <f t="shared" si="244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39"/>
        <v>1.0602150537634409</v>
      </c>
      <c r="P2636" s="9">
        <f t="shared" si="240"/>
        <v>39.44</v>
      </c>
      <c r="Q2636" s="10" t="str">
        <f t="shared" si="241"/>
        <v>technology</v>
      </c>
      <c r="R2636" s="10" t="str">
        <f t="shared" si="242"/>
        <v>space exploration</v>
      </c>
      <c r="S2636" s="14">
        <f t="shared" si="243"/>
        <v>42612.656493055561</v>
      </c>
      <c r="T2636" s="15">
        <f t="shared" si="244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39"/>
        <v>1</v>
      </c>
      <c r="P2637" s="9">
        <f t="shared" si="240"/>
        <v>136.9047619047619</v>
      </c>
      <c r="Q2637" s="10" t="str">
        <f t="shared" si="241"/>
        <v>technology</v>
      </c>
      <c r="R2637" s="10" t="str">
        <f t="shared" si="242"/>
        <v>space exploration</v>
      </c>
      <c r="S2637" s="14">
        <f t="shared" si="243"/>
        <v>42037.950937500005</v>
      </c>
      <c r="T2637" s="15">
        <f t="shared" si="244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39"/>
        <v>1.873</v>
      </c>
      <c r="P2638" s="9">
        <f t="shared" si="240"/>
        <v>37.46</v>
      </c>
      <c r="Q2638" s="10" t="str">
        <f t="shared" si="241"/>
        <v>technology</v>
      </c>
      <c r="R2638" s="10" t="str">
        <f t="shared" si="242"/>
        <v>space exploration</v>
      </c>
      <c r="S2638" s="14">
        <f t="shared" si="243"/>
        <v>42636.614745370374</v>
      </c>
      <c r="T2638" s="15">
        <f t="shared" si="244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39"/>
        <v>1.6619999999999999</v>
      </c>
      <c r="P2639" s="9">
        <f t="shared" si="240"/>
        <v>31.96153846153846</v>
      </c>
      <c r="Q2639" s="10" t="str">
        <f t="shared" si="241"/>
        <v>technology</v>
      </c>
      <c r="R2639" s="10" t="str">
        <f t="shared" si="242"/>
        <v>space exploration</v>
      </c>
      <c r="S2639" s="14">
        <f t="shared" si="243"/>
        <v>42639.549479166672</v>
      </c>
      <c r="T2639" s="15">
        <f t="shared" si="244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39"/>
        <v>1.0172910662824208</v>
      </c>
      <c r="P2640" s="9">
        <f t="shared" si="240"/>
        <v>25.214285714285715</v>
      </c>
      <c r="Q2640" s="10" t="str">
        <f t="shared" si="241"/>
        <v>technology</v>
      </c>
      <c r="R2640" s="10" t="str">
        <f t="shared" si="242"/>
        <v>space exploration</v>
      </c>
      <c r="S2640" s="14">
        <f t="shared" si="243"/>
        <v>41989.913136574076</v>
      </c>
      <c r="T2640" s="15">
        <f t="shared" si="244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39"/>
        <v>1.64</v>
      </c>
      <c r="P2641" s="9">
        <f t="shared" si="240"/>
        <v>10.040816326530612</v>
      </c>
      <c r="Q2641" s="10" t="str">
        <f t="shared" si="241"/>
        <v>technology</v>
      </c>
      <c r="R2641" s="10" t="str">
        <f t="shared" si="242"/>
        <v>space exploration</v>
      </c>
      <c r="S2641" s="14">
        <f t="shared" si="243"/>
        <v>42024.86513888889</v>
      </c>
      <c r="T2641" s="15">
        <f t="shared" si="244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39"/>
        <v>1.0566666666666666</v>
      </c>
      <c r="P2642" s="9">
        <f t="shared" si="240"/>
        <v>45.94202898550725</v>
      </c>
      <c r="Q2642" s="10" t="str">
        <f t="shared" si="241"/>
        <v>technology</v>
      </c>
      <c r="R2642" s="10" t="str">
        <f t="shared" si="242"/>
        <v>space exploration</v>
      </c>
      <c r="S2642" s="14">
        <f t="shared" si="243"/>
        <v>42103.160578703704</v>
      </c>
      <c r="T2642" s="15">
        <f t="shared" si="244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39"/>
        <v>0.01</v>
      </c>
      <c r="P2643" s="9">
        <f t="shared" si="240"/>
        <v>15</v>
      </c>
      <c r="Q2643" s="10" t="str">
        <f t="shared" si="241"/>
        <v>technology</v>
      </c>
      <c r="R2643" s="10" t="str">
        <f t="shared" si="242"/>
        <v>space exploration</v>
      </c>
      <c r="S2643" s="14">
        <f t="shared" si="243"/>
        <v>41880.827118055553</v>
      </c>
      <c r="T2643" s="15">
        <f t="shared" si="244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39"/>
        <v>0</v>
      </c>
      <c r="P2644" s="9" t="e">
        <f t="shared" si="240"/>
        <v>#DIV/0!</v>
      </c>
      <c r="Q2644" s="10" t="str">
        <f t="shared" si="241"/>
        <v>technology</v>
      </c>
      <c r="R2644" s="10" t="str">
        <f t="shared" si="242"/>
        <v>space exploration</v>
      </c>
      <c r="S2644" s="14">
        <f t="shared" si="243"/>
        <v>42536.246620370366</v>
      </c>
      <c r="T2644" s="15">
        <f t="shared" si="244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39"/>
        <v>0.33559730999999998</v>
      </c>
      <c r="P2645" s="9">
        <f t="shared" si="240"/>
        <v>223.58248500999335</v>
      </c>
      <c r="Q2645" s="10" t="str">
        <f t="shared" si="241"/>
        <v>technology</v>
      </c>
      <c r="R2645" s="10" t="str">
        <f t="shared" si="242"/>
        <v>space exploration</v>
      </c>
      <c r="S2645" s="14">
        <f t="shared" si="243"/>
        <v>42689.582349537035</v>
      </c>
      <c r="T2645" s="15">
        <f t="shared" si="244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39"/>
        <v>2.053E-2</v>
      </c>
      <c r="P2646" s="9">
        <f t="shared" si="240"/>
        <v>39.480769230769234</v>
      </c>
      <c r="Q2646" s="10" t="str">
        <f t="shared" si="241"/>
        <v>technology</v>
      </c>
      <c r="R2646" s="10" t="str">
        <f t="shared" si="242"/>
        <v>space exploration</v>
      </c>
      <c r="S2646" s="14">
        <f t="shared" si="243"/>
        <v>42774.792071759264</v>
      </c>
      <c r="T2646" s="15">
        <f t="shared" si="244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39"/>
        <v>0.105</v>
      </c>
      <c r="P2647" s="9">
        <f t="shared" si="240"/>
        <v>91.304347826086953</v>
      </c>
      <c r="Q2647" s="10" t="str">
        <f t="shared" si="241"/>
        <v>technology</v>
      </c>
      <c r="R2647" s="10" t="str">
        <f t="shared" si="242"/>
        <v>space exploration</v>
      </c>
      <c r="S2647" s="14">
        <f t="shared" si="243"/>
        <v>41921.842627314814</v>
      </c>
      <c r="T2647" s="15">
        <f t="shared" si="244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39"/>
        <v>8.4172839999999999E-2</v>
      </c>
      <c r="P2648" s="9">
        <f t="shared" si="240"/>
        <v>78.666205607476627</v>
      </c>
      <c r="Q2648" s="10" t="str">
        <f t="shared" si="241"/>
        <v>technology</v>
      </c>
      <c r="R2648" s="10" t="str">
        <f t="shared" si="242"/>
        <v>space exploration</v>
      </c>
      <c r="S2648" s="14">
        <f t="shared" si="243"/>
        <v>42226.313298611116</v>
      </c>
      <c r="T2648" s="15">
        <f t="shared" si="244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39"/>
        <v>1.44E-2</v>
      </c>
      <c r="P2649" s="9">
        <f t="shared" si="240"/>
        <v>12</v>
      </c>
      <c r="Q2649" s="10" t="str">
        <f t="shared" si="241"/>
        <v>technology</v>
      </c>
      <c r="R2649" s="10" t="str">
        <f t="shared" si="242"/>
        <v>space exploration</v>
      </c>
      <c r="S2649" s="14">
        <f t="shared" si="243"/>
        <v>42200.261793981481</v>
      </c>
      <c r="T2649" s="15">
        <f t="shared" si="244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39"/>
        <v>8.8333333333333337E-3</v>
      </c>
      <c r="P2650" s="9">
        <f t="shared" si="240"/>
        <v>17.666666666666668</v>
      </c>
      <c r="Q2650" s="10" t="str">
        <f t="shared" si="241"/>
        <v>technology</v>
      </c>
      <c r="R2650" s="10" t="str">
        <f t="shared" si="242"/>
        <v>space exploration</v>
      </c>
      <c r="S2650" s="14">
        <f t="shared" si="243"/>
        <v>42408.714814814812</v>
      </c>
      <c r="T2650" s="15">
        <f t="shared" si="244"/>
        <v>42438.714814814812</v>
      </c>
    </row>
    <row r="2651" spans="1:20" ht="2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39"/>
        <v>9.9200000000000004E-4</v>
      </c>
      <c r="P2651" s="9">
        <f t="shared" si="240"/>
        <v>41.333333333333336</v>
      </c>
      <c r="Q2651" s="10" t="str">
        <f t="shared" si="241"/>
        <v>technology</v>
      </c>
      <c r="R2651" s="10" t="str">
        <f t="shared" si="242"/>
        <v>space exploration</v>
      </c>
      <c r="S2651" s="14">
        <f t="shared" si="243"/>
        <v>42341.99700231482</v>
      </c>
      <c r="T2651" s="15">
        <f t="shared" si="244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39"/>
        <v>5.966666666666667E-3</v>
      </c>
      <c r="P2652" s="9">
        <f t="shared" si="240"/>
        <v>71.599999999999994</v>
      </c>
      <c r="Q2652" s="10" t="str">
        <f t="shared" si="241"/>
        <v>technology</v>
      </c>
      <c r="R2652" s="10" t="str">
        <f t="shared" si="242"/>
        <v>space exploration</v>
      </c>
      <c r="S2652" s="14">
        <f t="shared" si="243"/>
        <v>42695.624340277776</v>
      </c>
      <c r="T2652" s="15">
        <f t="shared" si="244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39"/>
        <v>1.8689285714285714E-2</v>
      </c>
      <c r="P2653" s="9">
        <f t="shared" si="240"/>
        <v>307.8235294117647</v>
      </c>
      <c r="Q2653" s="10" t="str">
        <f t="shared" si="241"/>
        <v>technology</v>
      </c>
      <c r="R2653" s="10" t="str">
        <f t="shared" si="242"/>
        <v>space exploration</v>
      </c>
      <c r="S2653" s="14">
        <f t="shared" si="243"/>
        <v>42327.805659722217</v>
      </c>
      <c r="T2653" s="15">
        <f t="shared" si="244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39"/>
        <v>8.8500000000000002E-3</v>
      </c>
      <c r="P2654" s="9">
        <f t="shared" si="240"/>
        <v>80.454545454545453</v>
      </c>
      <c r="Q2654" s="10" t="str">
        <f t="shared" si="241"/>
        <v>technology</v>
      </c>
      <c r="R2654" s="10" t="str">
        <f t="shared" si="242"/>
        <v>space exploration</v>
      </c>
      <c r="S2654" s="14">
        <f t="shared" si="243"/>
        <v>41953.158854166672</v>
      </c>
      <c r="T2654" s="15">
        <f t="shared" si="244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39"/>
        <v>0.1152156862745098</v>
      </c>
      <c r="P2655" s="9">
        <f t="shared" si="240"/>
        <v>83.942857142857136</v>
      </c>
      <c r="Q2655" s="10" t="str">
        <f t="shared" si="241"/>
        <v>technology</v>
      </c>
      <c r="R2655" s="10" t="str">
        <f t="shared" si="242"/>
        <v>space exploration</v>
      </c>
      <c r="S2655" s="14">
        <f t="shared" si="243"/>
        <v>41771.651932870373</v>
      </c>
      <c r="T2655" s="15">
        <f t="shared" si="244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39"/>
        <v>5.1000000000000004E-4</v>
      </c>
      <c r="P2656" s="9">
        <f t="shared" si="240"/>
        <v>8.5</v>
      </c>
      <c r="Q2656" s="10" t="str">
        <f t="shared" si="241"/>
        <v>technology</v>
      </c>
      <c r="R2656" s="10" t="str">
        <f t="shared" si="242"/>
        <v>space exploration</v>
      </c>
      <c r="S2656" s="14">
        <f t="shared" si="243"/>
        <v>42055.600995370376</v>
      </c>
      <c r="T2656" s="15">
        <f t="shared" si="244"/>
        <v>42115.559328703705</v>
      </c>
    </row>
    <row r="2657" spans="1:20" ht="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39"/>
        <v>0.21033333333333334</v>
      </c>
      <c r="P2657" s="9">
        <f t="shared" si="240"/>
        <v>73.372093023255815</v>
      </c>
      <c r="Q2657" s="10" t="str">
        <f t="shared" si="241"/>
        <v>technology</v>
      </c>
      <c r="R2657" s="10" t="str">
        <f t="shared" si="242"/>
        <v>space exploration</v>
      </c>
      <c r="S2657" s="14">
        <f t="shared" si="243"/>
        <v>42381.866284722222</v>
      </c>
      <c r="T2657" s="15">
        <f t="shared" si="244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39"/>
        <v>0.11436666666666667</v>
      </c>
      <c r="P2658" s="9">
        <f t="shared" si="240"/>
        <v>112.86184210526316</v>
      </c>
      <c r="Q2658" s="10" t="str">
        <f t="shared" si="241"/>
        <v>technology</v>
      </c>
      <c r="R2658" s="10" t="str">
        <f t="shared" si="242"/>
        <v>space exploration</v>
      </c>
      <c r="S2658" s="14">
        <f t="shared" si="243"/>
        <v>42767.688518518517</v>
      </c>
      <c r="T2658" s="15">
        <f t="shared" si="244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39"/>
        <v>0.18737933333333334</v>
      </c>
      <c r="P2659" s="9">
        <f t="shared" si="240"/>
        <v>95.277627118644077</v>
      </c>
      <c r="Q2659" s="10" t="str">
        <f t="shared" si="241"/>
        <v>technology</v>
      </c>
      <c r="R2659" s="10" t="str">
        <f t="shared" si="242"/>
        <v>space exploration</v>
      </c>
      <c r="S2659" s="14">
        <f t="shared" si="243"/>
        <v>42551.928854166668</v>
      </c>
      <c r="T2659" s="15">
        <f t="shared" si="244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39"/>
        <v>9.2857142857142856E-4</v>
      </c>
      <c r="P2660" s="9">
        <f t="shared" si="240"/>
        <v>22.75</v>
      </c>
      <c r="Q2660" s="10" t="str">
        <f t="shared" si="241"/>
        <v>technology</v>
      </c>
      <c r="R2660" s="10" t="str">
        <f t="shared" si="242"/>
        <v>space exploration</v>
      </c>
      <c r="S2660" s="14">
        <f t="shared" si="243"/>
        <v>42551.884189814817</v>
      </c>
      <c r="T2660" s="15">
        <f t="shared" si="244"/>
        <v>42581.884189814817</v>
      </c>
    </row>
    <row r="2661" spans="1:20" ht="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39"/>
        <v>2.720408163265306E-2</v>
      </c>
      <c r="P2661" s="9">
        <f t="shared" si="240"/>
        <v>133.30000000000001</v>
      </c>
      <c r="Q2661" s="10" t="str">
        <f t="shared" si="241"/>
        <v>technology</v>
      </c>
      <c r="R2661" s="10" t="str">
        <f t="shared" si="242"/>
        <v>space exploration</v>
      </c>
      <c r="S2661" s="14">
        <f t="shared" si="243"/>
        <v>42082.069560185191</v>
      </c>
      <c r="T2661" s="15">
        <f t="shared" si="244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39"/>
        <v>9.5E-4</v>
      </c>
      <c r="P2662" s="9">
        <f t="shared" si="240"/>
        <v>3.8</v>
      </c>
      <c r="Q2662" s="10" t="str">
        <f t="shared" si="241"/>
        <v>technology</v>
      </c>
      <c r="R2662" s="10" t="str">
        <f t="shared" si="242"/>
        <v>space exploration</v>
      </c>
      <c r="S2662" s="14">
        <f t="shared" si="243"/>
        <v>42272.713171296295</v>
      </c>
      <c r="T2662" s="15">
        <f t="shared" si="244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39"/>
        <v>1.0289999999999999</v>
      </c>
      <c r="P2663" s="9">
        <f t="shared" si="240"/>
        <v>85.75</v>
      </c>
      <c r="Q2663" s="10" t="str">
        <f t="shared" si="241"/>
        <v>technology</v>
      </c>
      <c r="R2663" s="10" t="str">
        <f t="shared" si="242"/>
        <v>makerspaces</v>
      </c>
      <c r="S2663" s="14">
        <f t="shared" si="243"/>
        <v>41542.958449074074</v>
      </c>
      <c r="T2663" s="15">
        <f t="shared" si="244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39"/>
        <v>1.0680000000000001</v>
      </c>
      <c r="P2664" s="9">
        <f t="shared" si="240"/>
        <v>267</v>
      </c>
      <c r="Q2664" s="10" t="str">
        <f t="shared" si="241"/>
        <v>technology</v>
      </c>
      <c r="R2664" s="10" t="str">
        <f t="shared" si="242"/>
        <v>makerspaces</v>
      </c>
      <c r="S2664" s="14">
        <f t="shared" si="243"/>
        <v>42207.746678240743</v>
      </c>
      <c r="T2664" s="15">
        <f t="shared" si="244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39"/>
        <v>1.0459624999999999</v>
      </c>
      <c r="P2665" s="9">
        <f t="shared" si="240"/>
        <v>373.55803571428572</v>
      </c>
      <c r="Q2665" s="10" t="str">
        <f t="shared" si="241"/>
        <v>technology</v>
      </c>
      <c r="R2665" s="10" t="str">
        <f t="shared" si="242"/>
        <v>makerspaces</v>
      </c>
      <c r="S2665" s="14">
        <f t="shared" si="243"/>
        <v>42222.622766203705</v>
      </c>
      <c r="T2665" s="15">
        <f t="shared" si="244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39"/>
        <v>1.0342857142857143</v>
      </c>
      <c r="P2666" s="9">
        <f t="shared" si="240"/>
        <v>174.03846153846155</v>
      </c>
      <c r="Q2666" s="10" t="str">
        <f t="shared" si="241"/>
        <v>technology</v>
      </c>
      <c r="R2666" s="10" t="str">
        <f t="shared" si="242"/>
        <v>makerspaces</v>
      </c>
      <c r="S2666" s="14">
        <f t="shared" si="243"/>
        <v>42313.02542824074</v>
      </c>
      <c r="T2666" s="15">
        <f t="shared" si="244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39"/>
        <v>1.2314285714285715</v>
      </c>
      <c r="P2667" s="9">
        <f t="shared" si="240"/>
        <v>93.695652173913047</v>
      </c>
      <c r="Q2667" s="10" t="str">
        <f t="shared" si="241"/>
        <v>technology</v>
      </c>
      <c r="R2667" s="10" t="str">
        <f t="shared" si="242"/>
        <v>makerspaces</v>
      </c>
      <c r="S2667" s="14">
        <f t="shared" si="243"/>
        <v>42083.895532407405</v>
      </c>
      <c r="T2667" s="15">
        <f t="shared" si="244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39"/>
        <v>1.592951</v>
      </c>
      <c r="P2668" s="9">
        <f t="shared" si="240"/>
        <v>77.327718446601949</v>
      </c>
      <c r="Q2668" s="10" t="str">
        <f t="shared" si="241"/>
        <v>technology</v>
      </c>
      <c r="R2668" s="10" t="str">
        <f t="shared" si="242"/>
        <v>makerspaces</v>
      </c>
      <c r="S2668" s="14">
        <f t="shared" si="243"/>
        <v>42235.764340277776</v>
      </c>
      <c r="T2668" s="15">
        <f t="shared" si="244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39"/>
        <v>1.1066666666666667</v>
      </c>
      <c r="P2669" s="9">
        <f t="shared" si="240"/>
        <v>92.222222222222229</v>
      </c>
      <c r="Q2669" s="10" t="str">
        <f t="shared" si="241"/>
        <v>technology</v>
      </c>
      <c r="R2669" s="10" t="str">
        <f t="shared" si="242"/>
        <v>makerspaces</v>
      </c>
      <c r="S2669" s="14">
        <f t="shared" si="243"/>
        <v>42380.926111111112</v>
      </c>
      <c r="T2669" s="15">
        <f t="shared" si="244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39"/>
        <v>1.7070000000000001</v>
      </c>
      <c r="P2670" s="9">
        <f t="shared" si="240"/>
        <v>60.964285714285715</v>
      </c>
      <c r="Q2670" s="10" t="str">
        <f t="shared" si="241"/>
        <v>technology</v>
      </c>
      <c r="R2670" s="10" t="str">
        <f t="shared" si="242"/>
        <v>makerspaces</v>
      </c>
      <c r="S2670" s="14">
        <f t="shared" si="243"/>
        <v>42275.588715277772</v>
      </c>
      <c r="T2670" s="15">
        <f t="shared" si="244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39"/>
        <v>1.25125</v>
      </c>
      <c r="P2671" s="9">
        <f t="shared" si="240"/>
        <v>91</v>
      </c>
      <c r="Q2671" s="10" t="str">
        <f t="shared" si="241"/>
        <v>technology</v>
      </c>
      <c r="R2671" s="10" t="str">
        <f t="shared" si="242"/>
        <v>makerspaces</v>
      </c>
      <c r="S2671" s="14">
        <f t="shared" si="243"/>
        <v>42319.035833333335</v>
      </c>
      <c r="T2671" s="15">
        <f t="shared" si="244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ref="O2672:O2735" si="245">E2672/D2672</f>
        <v>6.4158609339642042E-2</v>
      </c>
      <c r="P2672" s="9">
        <f t="shared" si="240"/>
        <v>41.583333333333336</v>
      </c>
      <c r="Q2672" s="10" t="str">
        <f t="shared" si="241"/>
        <v>technology</v>
      </c>
      <c r="R2672" s="10" t="str">
        <f t="shared" si="242"/>
        <v>makerspaces</v>
      </c>
      <c r="S2672" s="14">
        <f t="shared" si="243"/>
        <v>41821.020601851851</v>
      </c>
      <c r="T2672" s="15">
        <f t="shared" si="244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5"/>
        <v>0.11344</v>
      </c>
      <c r="P2673" s="9">
        <f t="shared" si="240"/>
        <v>33.761904761904759</v>
      </c>
      <c r="Q2673" s="10" t="str">
        <f t="shared" si="241"/>
        <v>technology</v>
      </c>
      <c r="R2673" s="10" t="str">
        <f t="shared" si="242"/>
        <v>makerspaces</v>
      </c>
      <c r="S2673" s="14">
        <f t="shared" si="243"/>
        <v>41962.749027777783</v>
      </c>
      <c r="T2673" s="15">
        <f t="shared" si="244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5"/>
        <v>0.33189999999999997</v>
      </c>
      <c r="P2674" s="9">
        <f t="shared" si="240"/>
        <v>70.61702127659575</v>
      </c>
      <c r="Q2674" s="10" t="str">
        <f t="shared" si="241"/>
        <v>technology</v>
      </c>
      <c r="R2674" s="10" t="str">
        <f t="shared" si="242"/>
        <v>makerspaces</v>
      </c>
      <c r="S2674" s="14">
        <f t="shared" si="243"/>
        <v>42344.884143518517</v>
      </c>
      <c r="T2674" s="15">
        <f t="shared" si="244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5"/>
        <v>0.27579999999999999</v>
      </c>
      <c r="P2675" s="9">
        <f t="shared" si="240"/>
        <v>167.15151515151516</v>
      </c>
      <c r="Q2675" s="10" t="str">
        <f t="shared" si="241"/>
        <v>technology</v>
      </c>
      <c r="R2675" s="10" t="str">
        <f t="shared" si="242"/>
        <v>makerspaces</v>
      </c>
      <c r="S2675" s="14">
        <f t="shared" si="243"/>
        <v>41912.541655092595</v>
      </c>
      <c r="T2675" s="15">
        <f t="shared" si="244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5"/>
        <v>0.62839999999999996</v>
      </c>
      <c r="P2676" s="9">
        <f t="shared" si="240"/>
        <v>128.61988304093566</v>
      </c>
      <c r="Q2676" s="10" t="str">
        <f t="shared" si="241"/>
        <v>technology</v>
      </c>
      <c r="R2676" s="10" t="str">
        <f t="shared" si="242"/>
        <v>makerspaces</v>
      </c>
      <c r="S2676" s="14">
        <f t="shared" si="243"/>
        <v>42529.632754629631</v>
      </c>
      <c r="T2676" s="15">
        <f t="shared" si="244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5"/>
        <v>7.5880000000000003E-2</v>
      </c>
      <c r="P2677" s="9">
        <f t="shared" si="240"/>
        <v>65.41379310344827</v>
      </c>
      <c r="Q2677" s="10" t="str">
        <f t="shared" si="241"/>
        <v>technology</v>
      </c>
      <c r="R2677" s="10" t="str">
        <f t="shared" si="242"/>
        <v>makerspaces</v>
      </c>
      <c r="S2677" s="14">
        <f t="shared" si="243"/>
        <v>41923.857511574075</v>
      </c>
      <c r="T2677" s="15">
        <f t="shared" si="244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5"/>
        <v>0.50380952380952382</v>
      </c>
      <c r="P2678" s="9">
        <f t="shared" si="240"/>
        <v>117.55555555555556</v>
      </c>
      <c r="Q2678" s="10" t="str">
        <f t="shared" si="241"/>
        <v>technology</v>
      </c>
      <c r="R2678" s="10" t="str">
        <f t="shared" si="242"/>
        <v>makerspaces</v>
      </c>
      <c r="S2678" s="14">
        <f t="shared" si="243"/>
        <v>42482.624699074076</v>
      </c>
      <c r="T2678" s="15">
        <f t="shared" si="244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5"/>
        <v>0.17512820512820512</v>
      </c>
      <c r="P2679" s="9">
        <f t="shared" si="240"/>
        <v>126.48148148148148</v>
      </c>
      <c r="Q2679" s="10" t="str">
        <f t="shared" si="241"/>
        <v>technology</v>
      </c>
      <c r="R2679" s="10" t="str">
        <f t="shared" si="242"/>
        <v>makerspaces</v>
      </c>
      <c r="S2679" s="14">
        <f t="shared" si="243"/>
        <v>41793.029432870368</v>
      </c>
      <c r="T2679" s="15">
        <f t="shared" si="244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5"/>
        <v>1.3750000000000001E-4</v>
      </c>
      <c r="P2680" s="9">
        <f t="shared" si="240"/>
        <v>550</v>
      </c>
      <c r="Q2680" s="10" t="str">
        <f t="shared" si="241"/>
        <v>technology</v>
      </c>
      <c r="R2680" s="10" t="str">
        <f t="shared" si="242"/>
        <v>makerspaces</v>
      </c>
      <c r="S2680" s="14">
        <f t="shared" si="243"/>
        <v>42241.798206018517</v>
      </c>
      <c r="T2680" s="15">
        <f t="shared" si="244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5"/>
        <v>3.3E-3</v>
      </c>
      <c r="P2681" s="9">
        <f t="shared" si="240"/>
        <v>44</v>
      </c>
      <c r="Q2681" s="10" t="str">
        <f t="shared" si="241"/>
        <v>technology</v>
      </c>
      <c r="R2681" s="10" t="str">
        <f t="shared" si="242"/>
        <v>makerspaces</v>
      </c>
      <c r="S2681" s="14">
        <f t="shared" si="243"/>
        <v>42033.001087962963</v>
      </c>
      <c r="T2681" s="15">
        <f t="shared" si="244"/>
        <v>42063.001087962963</v>
      </c>
    </row>
    <row r="2682" spans="1:20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5"/>
        <v>8.6250000000000007E-3</v>
      </c>
      <c r="P2682" s="9">
        <f t="shared" si="240"/>
        <v>69</v>
      </c>
      <c r="Q2682" s="10" t="str">
        <f t="shared" si="241"/>
        <v>technology</v>
      </c>
      <c r="R2682" s="10" t="str">
        <f t="shared" si="242"/>
        <v>makerspaces</v>
      </c>
      <c r="S2682" s="14">
        <f t="shared" si="243"/>
        <v>42436.211701388893</v>
      </c>
      <c r="T2682" s="15">
        <f t="shared" si="244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5"/>
        <v>6.875E-3</v>
      </c>
      <c r="P2683" s="9">
        <f t="shared" si="240"/>
        <v>27.5</v>
      </c>
      <c r="Q2683" s="10" t="str">
        <f t="shared" si="241"/>
        <v>food</v>
      </c>
      <c r="R2683" s="10" t="str">
        <f t="shared" si="242"/>
        <v>food trucks</v>
      </c>
      <c r="S2683" s="14">
        <f t="shared" si="243"/>
        <v>41805.895254629628</v>
      </c>
      <c r="T2683" s="15">
        <f t="shared" si="244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5"/>
        <v>0.28299999999999997</v>
      </c>
      <c r="P2684" s="9">
        <f t="shared" si="240"/>
        <v>84.9</v>
      </c>
      <c r="Q2684" s="10" t="str">
        <f t="shared" si="241"/>
        <v>food</v>
      </c>
      <c r="R2684" s="10" t="str">
        <f t="shared" si="242"/>
        <v>food trucks</v>
      </c>
      <c r="S2684" s="14">
        <f t="shared" si="243"/>
        <v>41932.871990740743</v>
      </c>
      <c r="T2684" s="15">
        <f t="shared" si="244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5"/>
        <v>2.3999999999999998E-3</v>
      </c>
      <c r="P2685" s="9">
        <f t="shared" si="240"/>
        <v>12</v>
      </c>
      <c r="Q2685" s="10" t="str">
        <f t="shared" si="241"/>
        <v>food</v>
      </c>
      <c r="R2685" s="10" t="str">
        <f t="shared" si="242"/>
        <v>food trucks</v>
      </c>
      <c r="S2685" s="14">
        <f t="shared" si="243"/>
        <v>42034.75509259259</v>
      </c>
      <c r="T2685" s="15">
        <f t="shared" si="244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5"/>
        <v>1.1428571428571429E-2</v>
      </c>
      <c r="P2686" s="9">
        <f t="shared" si="240"/>
        <v>200</v>
      </c>
      <c r="Q2686" s="10" t="str">
        <f t="shared" si="241"/>
        <v>food</v>
      </c>
      <c r="R2686" s="10" t="str">
        <f t="shared" si="242"/>
        <v>food trucks</v>
      </c>
      <c r="S2686" s="14">
        <f t="shared" si="243"/>
        <v>41820.914641203701</v>
      </c>
      <c r="T2686" s="15">
        <f t="shared" si="244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5"/>
        <v>2.0000000000000001E-4</v>
      </c>
      <c r="P2687" s="9">
        <f t="shared" si="240"/>
        <v>10</v>
      </c>
      <c r="Q2687" s="10" t="str">
        <f t="shared" si="241"/>
        <v>food</v>
      </c>
      <c r="R2687" s="10" t="str">
        <f t="shared" si="242"/>
        <v>food trucks</v>
      </c>
      <c r="S2687" s="14">
        <f t="shared" si="243"/>
        <v>42061.69594907407</v>
      </c>
      <c r="T2687" s="15">
        <f t="shared" si="244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5"/>
        <v>0</v>
      </c>
      <c r="P2688" s="9" t="e">
        <f t="shared" si="240"/>
        <v>#DIV/0!</v>
      </c>
      <c r="Q2688" s="10" t="str">
        <f t="shared" si="241"/>
        <v>food</v>
      </c>
      <c r="R2688" s="10" t="str">
        <f t="shared" si="242"/>
        <v>food trucks</v>
      </c>
      <c r="S2688" s="14">
        <f t="shared" si="243"/>
        <v>41892.974803240737</v>
      </c>
      <c r="T2688" s="15">
        <f t="shared" si="244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5"/>
        <v>0</v>
      </c>
      <c r="P2689" s="9" t="e">
        <f t="shared" si="240"/>
        <v>#DIV/0!</v>
      </c>
      <c r="Q2689" s="10" t="str">
        <f t="shared" si="241"/>
        <v>food</v>
      </c>
      <c r="R2689" s="10" t="str">
        <f t="shared" si="242"/>
        <v>food trucks</v>
      </c>
      <c r="S2689" s="14">
        <f t="shared" si="243"/>
        <v>42154.64025462963</v>
      </c>
      <c r="T2689" s="15">
        <f t="shared" si="244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5"/>
        <v>1.48E-3</v>
      </c>
      <c r="P2690" s="9">
        <f t="shared" si="240"/>
        <v>5.2857142857142856</v>
      </c>
      <c r="Q2690" s="10" t="str">
        <f t="shared" si="241"/>
        <v>food</v>
      </c>
      <c r="R2690" s="10" t="str">
        <f t="shared" si="242"/>
        <v>food trucks</v>
      </c>
      <c r="S2690" s="14">
        <f t="shared" si="243"/>
        <v>42028.118865740747</v>
      </c>
      <c r="T2690" s="15">
        <f t="shared" si="244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45"/>
        <v>2.8571428571428571E-5</v>
      </c>
      <c r="P2691" s="9">
        <f t="shared" ref="P2691:P2754" si="246">E2691/L2691</f>
        <v>1</v>
      </c>
      <c r="Q2691" s="10" t="str">
        <f t="shared" ref="Q2691:Q2754" si="247">LEFT(N2691,SEARCH("/",N2691,1)-1)</f>
        <v>food</v>
      </c>
      <c r="R2691" s="10" t="str">
        <f t="shared" ref="R2691:R2754" si="248">RIGHT(N2691,LEN(N2691)-SEARCH("/",N2691,1))</f>
        <v>food trucks</v>
      </c>
      <c r="S2691" s="14">
        <f t="shared" ref="S2691:S2754" si="249">(((J2691/60)/60)/24)+DATE(1970,1,1)</f>
        <v>42551.961689814809</v>
      </c>
      <c r="T2691" s="15">
        <f t="shared" si="244"/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45"/>
        <v>0.107325</v>
      </c>
      <c r="P2692" s="9">
        <f t="shared" si="246"/>
        <v>72.762711864406782</v>
      </c>
      <c r="Q2692" s="10" t="str">
        <f t="shared" si="247"/>
        <v>food</v>
      </c>
      <c r="R2692" s="10" t="str">
        <f t="shared" si="248"/>
        <v>food trucks</v>
      </c>
      <c r="S2692" s="14">
        <f t="shared" si="249"/>
        <v>42113.105046296296</v>
      </c>
      <c r="T2692" s="15">
        <f t="shared" ref="T2692:T2755" si="250">(((I2692/60)/60)/24)+DATE(1970,1,1)</f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45"/>
        <v>5.3846153846153844E-4</v>
      </c>
      <c r="P2693" s="9">
        <f t="shared" si="246"/>
        <v>17.5</v>
      </c>
      <c r="Q2693" s="10" t="str">
        <f t="shared" si="247"/>
        <v>food</v>
      </c>
      <c r="R2693" s="10" t="str">
        <f t="shared" si="248"/>
        <v>food trucks</v>
      </c>
      <c r="S2693" s="14">
        <f t="shared" si="249"/>
        <v>42089.724039351851</v>
      </c>
      <c r="T2693" s="15">
        <f t="shared" si="250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45"/>
        <v>7.1428571428571426E-3</v>
      </c>
      <c r="P2694" s="9">
        <f t="shared" si="246"/>
        <v>25</v>
      </c>
      <c r="Q2694" s="10" t="str">
        <f t="shared" si="247"/>
        <v>food</v>
      </c>
      <c r="R2694" s="10" t="str">
        <f t="shared" si="248"/>
        <v>food trucks</v>
      </c>
      <c r="S2694" s="14">
        <f t="shared" si="249"/>
        <v>42058.334027777775</v>
      </c>
      <c r="T2694" s="15">
        <f t="shared" si="250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45"/>
        <v>8.0000000000000002E-3</v>
      </c>
      <c r="P2695" s="9">
        <f t="shared" si="246"/>
        <v>13.333333333333334</v>
      </c>
      <c r="Q2695" s="10" t="str">
        <f t="shared" si="247"/>
        <v>food</v>
      </c>
      <c r="R2695" s="10" t="str">
        <f t="shared" si="248"/>
        <v>food trucks</v>
      </c>
      <c r="S2695" s="14">
        <f t="shared" si="249"/>
        <v>41834.138495370367</v>
      </c>
      <c r="T2695" s="15">
        <f t="shared" si="250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45"/>
        <v>3.3333333333333335E-5</v>
      </c>
      <c r="P2696" s="9">
        <f t="shared" si="246"/>
        <v>1</v>
      </c>
      <c r="Q2696" s="10" t="str">
        <f t="shared" si="247"/>
        <v>food</v>
      </c>
      <c r="R2696" s="10" t="str">
        <f t="shared" si="248"/>
        <v>food trucks</v>
      </c>
      <c r="S2696" s="14">
        <f t="shared" si="249"/>
        <v>41878.140497685185</v>
      </c>
      <c r="T2696" s="15">
        <f t="shared" si="250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45"/>
        <v>4.7333333333333333E-3</v>
      </c>
      <c r="P2697" s="9">
        <f t="shared" si="246"/>
        <v>23.666666666666668</v>
      </c>
      <c r="Q2697" s="10" t="str">
        <f t="shared" si="247"/>
        <v>food</v>
      </c>
      <c r="R2697" s="10" t="str">
        <f t="shared" si="248"/>
        <v>food trucks</v>
      </c>
      <c r="S2697" s="14">
        <f t="shared" si="249"/>
        <v>42048.181921296295</v>
      </c>
      <c r="T2697" s="15">
        <f t="shared" si="250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45"/>
        <v>5.6500000000000002E-2</v>
      </c>
      <c r="P2698" s="9">
        <f t="shared" si="246"/>
        <v>89.21052631578948</v>
      </c>
      <c r="Q2698" s="10" t="str">
        <f t="shared" si="247"/>
        <v>food</v>
      </c>
      <c r="R2698" s="10" t="str">
        <f t="shared" si="248"/>
        <v>food trucks</v>
      </c>
      <c r="S2698" s="14">
        <f t="shared" si="249"/>
        <v>41964.844444444447</v>
      </c>
      <c r="T2698" s="15">
        <f t="shared" si="250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45"/>
        <v>0.26352173913043481</v>
      </c>
      <c r="P2699" s="9">
        <f t="shared" si="246"/>
        <v>116.55769230769231</v>
      </c>
      <c r="Q2699" s="10" t="str">
        <f t="shared" si="247"/>
        <v>food</v>
      </c>
      <c r="R2699" s="10" t="str">
        <f t="shared" si="248"/>
        <v>food trucks</v>
      </c>
      <c r="S2699" s="14">
        <f t="shared" si="249"/>
        <v>42187.940081018518</v>
      </c>
      <c r="T2699" s="15">
        <f t="shared" si="250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45"/>
        <v>3.2512500000000002E-3</v>
      </c>
      <c r="P2700" s="9">
        <f t="shared" si="246"/>
        <v>13.005000000000001</v>
      </c>
      <c r="Q2700" s="10" t="str">
        <f t="shared" si="247"/>
        <v>food</v>
      </c>
      <c r="R2700" s="10" t="str">
        <f t="shared" si="248"/>
        <v>food trucks</v>
      </c>
      <c r="S2700" s="14">
        <f t="shared" si="249"/>
        <v>41787.898240740738</v>
      </c>
      <c r="T2700" s="15">
        <f t="shared" si="250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45"/>
        <v>0</v>
      </c>
      <c r="P2701" s="9" t="e">
        <f t="shared" si="246"/>
        <v>#DIV/0!</v>
      </c>
      <c r="Q2701" s="10" t="str">
        <f t="shared" si="247"/>
        <v>food</v>
      </c>
      <c r="R2701" s="10" t="str">
        <f t="shared" si="248"/>
        <v>food trucks</v>
      </c>
      <c r="S2701" s="14">
        <f t="shared" si="249"/>
        <v>41829.896562499998</v>
      </c>
      <c r="T2701" s="15">
        <f t="shared" si="250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45"/>
        <v>7.0007000700070005E-3</v>
      </c>
      <c r="P2702" s="9">
        <f t="shared" si="246"/>
        <v>17.5</v>
      </c>
      <c r="Q2702" s="10" t="str">
        <f t="shared" si="247"/>
        <v>food</v>
      </c>
      <c r="R2702" s="10" t="str">
        <f t="shared" si="248"/>
        <v>food trucks</v>
      </c>
      <c r="S2702" s="14">
        <f t="shared" si="249"/>
        <v>41870.87467592593</v>
      </c>
      <c r="T2702" s="15">
        <f t="shared" si="250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45"/>
        <v>0.46176470588235297</v>
      </c>
      <c r="P2703" s="9">
        <f t="shared" si="246"/>
        <v>34.130434782608695</v>
      </c>
      <c r="Q2703" s="10" t="str">
        <f t="shared" si="247"/>
        <v>theater</v>
      </c>
      <c r="R2703" s="10" t="str">
        <f t="shared" si="248"/>
        <v>spaces</v>
      </c>
      <c r="S2703" s="14">
        <f t="shared" si="249"/>
        <v>42801.774699074071</v>
      </c>
      <c r="T2703" s="15">
        <f t="shared" si="250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45"/>
        <v>0.34410000000000002</v>
      </c>
      <c r="P2704" s="9">
        <f t="shared" si="246"/>
        <v>132.34615384615384</v>
      </c>
      <c r="Q2704" s="10" t="str">
        <f t="shared" si="247"/>
        <v>theater</v>
      </c>
      <c r="R2704" s="10" t="str">
        <f t="shared" si="248"/>
        <v>spaces</v>
      </c>
      <c r="S2704" s="14">
        <f t="shared" si="249"/>
        <v>42800.801817129628</v>
      </c>
      <c r="T2704" s="15">
        <f t="shared" si="250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45"/>
        <v>1.0375000000000001</v>
      </c>
      <c r="P2705" s="9">
        <f t="shared" si="246"/>
        <v>922.22222222222217</v>
      </c>
      <c r="Q2705" s="10" t="str">
        <f t="shared" si="247"/>
        <v>theater</v>
      </c>
      <c r="R2705" s="10" t="str">
        <f t="shared" si="248"/>
        <v>spaces</v>
      </c>
      <c r="S2705" s="14">
        <f t="shared" si="249"/>
        <v>42756.690162037034</v>
      </c>
      <c r="T2705" s="15">
        <f t="shared" si="250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45"/>
        <v>6.0263157894736845E-2</v>
      </c>
      <c r="P2706" s="9">
        <f t="shared" si="246"/>
        <v>163.57142857142858</v>
      </c>
      <c r="Q2706" s="10" t="str">
        <f t="shared" si="247"/>
        <v>theater</v>
      </c>
      <c r="R2706" s="10" t="str">
        <f t="shared" si="248"/>
        <v>spaces</v>
      </c>
      <c r="S2706" s="14">
        <f t="shared" si="249"/>
        <v>42787.862430555557</v>
      </c>
      <c r="T2706" s="15">
        <f t="shared" si="250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45"/>
        <v>0.10539393939393939</v>
      </c>
      <c r="P2707" s="9">
        <f t="shared" si="246"/>
        <v>217.375</v>
      </c>
      <c r="Q2707" s="10" t="str">
        <f t="shared" si="247"/>
        <v>theater</v>
      </c>
      <c r="R2707" s="10" t="str">
        <f t="shared" si="248"/>
        <v>spaces</v>
      </c>
      <c r="S2707" s="14">
        <f t="shared" si="249"/>
        <v>42773.916180555556</v>
      </c>
      <c r="T2707" s="15">
        <f t="shared" si="250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45"/>
        <v>1.1229714285714285</v>
      </c>
      <c r="P2708" s="9">
        <f t="shared" si="246"/>
        <v>149.44486692015209</v>
      </c>
      <c r="Q2708" s="10" t="str">
        <f t="shared" si="247"/>
        <v>theater</v>
      </c>
      <c r="R2708" s="10" t="str">
        <f t="shared" si="248"/>
        <v>spaces</v>
      </c>
      <c r="S2708" s="14">
        <f t="shared" si="249"/>
        <v>41899.294942129629</v>
      </c>
      <c r="T2708" s="15">
        <f t="shared" si="250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45"/>
        <v>3.50844625</v>
      </c>
      <c r="P2709" s="9">
        <f t="shared" si="246"/>
        <v>71.237487309644663</v>
      </c>
      <c r="Q2709" s="10" t="str">
        <f t="shared" si="247"/>
        <v>theater</v>
      </c>
      <c r="R2709" s="10" t="str">
        <f t="shared" si="248"/>
        <v>spaces</v>
      </c>
      <c r="S2709" s="14">
        <f t="shared" si="249"/>
        <v>41391.782905092594</v>
      </c>
      <c r="T2709" s="15">
        <f t="shared" si="250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45"/>
        <v>2.3321535</v>
      </c>
      <c r="P2710" s="9">
        <f t="shared" si="246"/>
        <v>44.464318398474738</v>
      </c>
      <c r="Q2710" s="10" t="str">
        <f t="shared" si="247"/>
        <v>theater</v>
      </c>
      <c r="R2710" s="10" t="str">
        <f t="shared" si="248"/>
        <v>spaces</v>
      </c>
      <c r="S2710" s="14">
        <f t="shared" si="249"/>
        <v>42512.698217592595</v>
      </c>
      <c r="T2710" s="15">
        <f t="shared" si="250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45"/>
        <v>1.01606</v>
      </c>
      <c r="P2711" s="9">
        <f t="shared" si="246"/>
        <v>164.94480519480518</v>
      </c>
      <c r="Q2711" s="10" t="str">
        <f t="shared" si="247"/>
        <v>theater</v>
      </c>
      <c r="R2711" s="10" t="str">
        <f t="shared" si="248"/>
        <v>spaces</v>
      </c>
      <c r="S2711" s="14">
        <f t="shared" si="249"/>
        <v>42612.149780092594</v>
      </c>
      <c r="T2711" s="15">
        <f t="shared" si="250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45"/>
        <v>1.5390035000000002</v>
      </c>
      <c r="P2712" s="9">
        <f t="shared" si="246"/>
        <v>84.871516544117654</v>
      </c>
      <c r="Q2712" s="10" t="str">
        <f t="shared" si="247"/>
        <v>theater</v>
      </c>
      <c r="R2712" s="10" t="str">
        <f t="shared" si="248"/>
        <v>spaces</v>
      </c>
      <c r="S2712" s="14">
        <f t="shared" si="249"/>
        <v>41828.229490740741</v>
      </c>
      <c r="T2712" s="15">
        <f t="shared" si="250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45"/>
        <v>1.007161125319693</v>
      </c>
      <c r="P2713" s="9">
        <f t="shared" si="246"/>
        <v>53.945205479452056</v>
      </c>
      <c r="Q2713" s="10" t="str">
        <f t="shared" si="247"/>
        <v>theater</v>
      </c>
      <c r="R2713" s="10" t="str">
        <f t="shared" si="248"/>
        <v>spaces</v>
      </c>
      <c r="S2713" s="14">
        <f t="shared" si="249"/>
        <v>41780.745254629634</v>
      </c>
      <c r="T2713" s="15">
        <f t="shared" si="250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45"/>
        <v>1.3138181818181818</v>
      </c>
      <c r="P2714" s="9">
        <f t="shared" si="246"/>
        <v>50.531468531468533</v>
      </c>
      <c r="Q2714" s="10" t="str">
        <f t="shared" si="247"/>
        <v>theater</v>
      </c>
      <c r="R2714" s="10" t="str">
        <f t="shared" si="248"/>
        <v>spaces</v>
      </c>
      <c r="S2714" s="14">
        <f t="shared" si="249"/>
        <v>41432.062037037038</v>
      </c>
      <c r="T2714" s="15">
        <f t="shared" si="250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45"/>
        <v>1.0224133333333334</v>
      </c>
      <c r="P2715" s="9">
        <f t="shared" si="246"/>
        <v>108.00140845070422</v>
      </c>
      <c r="Q2715" s="10" t="str">
        <f t="shared" si="247"/>
        <v>theater</v>
      </c>
      <c r="R2715" s="10" t="str">
        <f t="shared" si="248"/>
        <v>spaces</v>
      </c>
      <c r="S2715" s="14">
        <f t="shared" si="249"/>
        <v>42322.653749999998</v>
      </c>
      <c r="T2715" s="15">
        <f t="shared" si="250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45"/>
        <v>1.1635599999999999</v>
      </c>
      <c r="P2716" s="9">
        <f t="shared" si="246"/>
        <v>95.373770491803285</v>
      </c>
      <c r="Q2716" s="10" t="str">
        <f t="shared" si="247"/>
        <v>theater</v>
      </c>
      <c r="R2716" s="10" t="str">
        <f t="shared" si="248"/>
        <v>spaces</v>
      </c>
      <c r="S2716" s="14">
        <f t="shared" si="249"/>
        <v>42629.655046296291</v>
      </c>
      <c r="T2716" s="15">
        <f t="shared" si="250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45"/>
        <v>2.6462241666666664</v>
      </c>
      <c r="P2717" s="9">
        <f t="shared" si="246"/>
        <v>57.631016333938291</v>
      </c>
      <c r="Q2717" s="10" t="str">
        <f t="shared" si="247"/>
        <v>theater</v>
      </c>
      <c r="R2717" s="10" t="str">
        <f t="shared" si="248"/>
        <v>spaces</v>
      </c>
      <c r="S2717" s="14">
        <f t="shared" si="249"/>
        <v>42387.398472222223</v>
      </c>
      <c r="T2717" s="15">
        <f t="shared" si="250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45"/>
        <v>1.1998010000000001</v>
      </c>
      <c r="P2718" s="9">
        <f t="shared" si="246"/>
        <v>64.160481283422456</v>
      </c>
      <c r="Q2718" s="10" t="str">
        <f t="shared" si="247"/>
        <v>theater</v>
      </c>
      <c r="R2718" s="10" t="str">
        <f t="shared" si="248"/>
        <v>spaces</v>
      </c>
      <c r="S2718" s="14">
        <f t="shared" si="249"/>
        <v>42255.333252314813</v>
      </c>
      <c r="T2718" s="15">
        <f t="shared" si="250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45"/>
        <v>1.2010400000000001</v>
      </c>
      <c r="P2719" s="9">
        <f t="shared" si="246"/>
        <v>92.387692307692305</v>
      </c>
      <c r="Q2719" s="10" t="str">
        <f t="shared" si="247"/>
        <v>theater</v>
      </c>
      <c r="R2719" s="10" t="str">
        <f t="shared" si="248"/>
        <v>spaces</v>
      </c>
      <c r="S2719" s="14">
        <f t="shared" si="249"/>
        <v>41934.914918981485</v>
      </c>
      <c r="T2719" s="15">
        <f t="shared" si="250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45"/>
        <v>1.0358333333333334</v>
      </c>
      <c r="P2720" s="9">
        <f t="shared" si="246"/>
        <v>125.97972972972973</v>
      </c>
      <c r="Q2720" s="10" t="str">
        <f t="shared" si="247"/>
        <v>theater</v>
      </c>
      <c r="R2720" s="10" t="str">
        <f t="shared" si="248"/>
        <v>spaces</v>
      </c>
      <c r="S2720" s="14">
        <f t="shared" si="249"/>
        <v>42465.596585648149</v>
      </c>
      <c r="T2720" s="15">
        <f t="shared" si="250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45"/>
        <v>1.0883333333333334</v>
      </c>
      <c r="P2721" s="9">
        <f t="shared" si="246"/>
        <v>94.637681159420296</v>
      </c>
      <c r="Q2721" s="10" t="str">
        <f t="shared" si="247"/>
        <v>theater</v>
      </c>
      <c r="R2721" s="10" t="str">
        <f t="shared" si="248"/>
        <v>spaces</v>
      </c>
      <c r="S2721" s="14">
        <f t="shared" si="249"/>
        <v>42418.031180555554</v>
      </c>
      <c r="T2721" s="15">
        <f t="shared" si="250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45"/>
        <v>1.1812400000000001</v>
      </c>
      <c r="P2722" s="9">
        <f t="shared" si="246"/>
        <v>170.69942196531792</v>
      </c>
      <c r="Q2722" s="10" t="str">
        <f t="shared" si="247"/>
        <v>theater</v>
      </c>
      <c r="R2722" s="10" t="str">
        <f t="shared" si="248"/>
        <v>spaces</v>
      </c>
      <c r="S2722" s="14">
        <f t="shared" si="249"/>
        <v>42655.465891203698</v>
      </c>
      <c r="T2722" s="15">
        <f t="shared" si="250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45"/>
        <v>14.62</v>
      </c>
      <c r="P2723" s="9">
        <f t="shared" si="246"/>
        <v>40.762081784386616</v>
      </c>
      <c r="Q2723" s="10" t="str">
        <f t="shared" si="247"/>
        <v>technology</v>
      </c>
      <c r="R2723" s="10" t="str">
        <f t="shared" si="248"/>
        <v>hardware</v>
      </c>
      <c r="S2723" s="14">
        <f t="shared" si="249"/>
        <v>41493.543958333335</v>
      </c>
      <c r="T2723" s="15">
        <f t="shared" si="250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45"/>
        <v>2.5253999999999999</v>
      </c>
      <c r="P2724" s="9">
        <f t="shared" si="246"/>
        <v>68.254054054054052</v>
      </c>
      <c r="Q2724" s="10" t="str">
        <f t="shared" si="247"/>
        <v>technology</v>
      </c>
      <c r="R2724" s="10" t="str">
        <f t="shared" si="248"/>
        <v>hardware</v>
      </c>
      <c r="S2724" s="14">
        <f t="shared" si="249"/>
        <v>42704.857094907406</v>
      </c>
      <c r="T2724" s="15">
        <f t="shared" si="250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45"/>
        <v>1.4005000000000001</v>
      </c>
      <c r="P2725" s="9">
        <f t="shared" si="246"/>
        <v>95.48863636363636</v>
      </c>
      <c r="Q2725" s="10" t="str">
        <f t="shared" si="247"/>
        <v>technology</v>
      </c>
      <c r="R2725" s="10" t="str">
        <f t="shared" si="248"/>
        <v>hardware</v>
      </c>
      <c r="S2725" s="14">
        <f t="shared" si="249"/>
        <v>41944.83898148148</v>
      </c>
      <c r="T2725" s="15">
        <f t="shared" si="250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45"/>
        <v>2.9687520259319289</v>
      </c>
      <c r="P2726" s="9">
        <f t="shared" si="246"/>
        <v>7.1902649656526005</v>
      </c>
      <c r="Q2726" s="10" t="str">
        <f t="shared" si="247"/>
        <v>technology</v>
      </c>
      <c r="R2726" s="10" t="str">
        <f t="shared" si="248"/>
        <v>hardware</v>
      </c>
      <c r="S2726" s="14">
        <f t="shared" si="249"/>
        <v>42199.32707175926</v>
      </c>
      <c r="T2726" s="15">
        <f t="shared" si="250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45"/>
        <v>1.445425</v>
      </c>
      <c r="P2727" s="9">
        <f t="shared" si="246"/>
        <v>511.65486725663715</v>
      </c>
      <c r="Q2727" s="10" t="str">
        <f t="shared" si="247"/>
        <v>technology</v>
      </c>
      <c r="R2727" s="10" t="str">
        <f t="shared" si="248"/>
        <v>hardware</v>
      </c>
      <c r="S2727" s="14">
        <f t="shared" si="249"/>
        <v>42745.744618055556</v>
      </c>
      <c r="T2727" s="15">
        <f t="shared" si="250"/>
        <v>42795.744618055556</v>
      </c>
    </row>
    <row r="2728" spans="1:20" ht="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45"/>
        <v>1.05745</v>
      </c>
      <c r="P2728" s="9">
        <f t="shared" si="246"/>
        <v>261.74504950495049</v>
      </c>
      <c r="Q2728" s="10" t="str">
        <f t="shared" si="247"/>
        <v>technology</v>
      </c>
      <c r="R2728" s="10" t="str">
        <f t="shared" si="248"/>
        <v>hardware</v>
      </c>
      <c r="S2728" s="14">
        <f t="shared" si="249"/>
        <v>42452.579988425925</v>
      </c>
      <c r="T2728" s="15">
        <f t="shared" si="250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45"/>
        <v>4.9321000000000002</v>
      </c>
      <c r="P2729" s="9">
        <f t="shared" si="246"/>
        <v>69.760961810466767</v>
      </c>
      <c r="Q2729" s="10" t="str">
        <f t="shared" si="247"/>
        <v>technology</v>
      </c>
      <c r="R2729" s="10" t="str">
        <f t="shared" si="248"/>
        <v>hardware</v>
      </c>
      <c r="S2729" s="14">
        <f t="shared" si="249"/>
        <v>42198.676655092597</v>
      </c>
      <c r="T2729" s="15">
        <f t="shared" si="250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45"/>
        <v>2.0182666666666669</v>
      </c>
      <c r="P2730" s="9">
        <f t="shared" si="246"/>
        <v>77.229591836734699</v>
      </c>
      <c r="Q2730" s="10" t="str">
        <f t="shared" si="247"/>
        <v>technology</v>
      </c>
      <c r="R2730" s="10" t="str">
        <f t="shared" si="248"/>
        <v>hardware</v>
      </c>
      <c r="S2730" s="14">
        <f t="shared" si="249"/>
        <v>42333.59993055556</v>
      </c>
      <c r="T2730" s="15">
        <f t="shared" si="250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45"/>
        <v>1.0444</v>
      </c>
      <c r="P2731" s="9">
        <f t="shared" si="246"/>
        <v>340.56521739130437</v>
      </c>
      <c r="Q2731" s="10" t="str">
        <f t="shared" si="247"/>
        <v>technology</v>
      </c>
      <c r="R2731" s="10" t="str">
        <f t="shared" si="248"/>
        <v>hardware</v>
      </c>
      <c r="S2731" s="14">
        <f t="shared" si="249"/>
        <v>42095.240706018521</v>
      </c>
      <c r="T2731" s="15">
        <f t="shared" si="250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45"/>
        <v>1.7029262962962963</v>
      </c>
      <c r="P2732" s="9">
        <f t="shared" si="246"/>
        <v>67.417903225806455</v>
      </c>
      <c r="Q2732" s="10" t="str">
        <f t="shared" si="247"/>
        <v>technology</v>
      </c>
      <c r="R2732" s="10" t="str">
        <f t="shared" si="248"/>
        <v>hardware</v>
      </c>
      <c r="S2732" s="14">
        <f t="shared" si="249"/>
        <v>41351.541377314818</v>
      </c>
      <c r="T2732" s="15">
        <f t="shared" si="250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45"/>
        <v>1.0430333333333333</v>
      </c>
      <c r="P2733" s="9">
        <f t="shared" si="246"/>
        <v>845.70270270270271</v>
      </c>
      <c r="Q2733" s="10" t="str">
        <f t="shared" si="247"/>
        <v>technology</v>
      </c>
      <c r="R2733" s="10" t="str">
        <f t="shared" si="248"/>
        <v>hardware</v>
      </c>
      <c r="S2733" s="14">
        <f t="shared" si="249"/>
        <v>41872.525717592594</v>
      </c>
      <c r="T2733" s="15">
        <f t="shared" si="250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45"/>
        <v>1.1825000000000001</v>
      </c>
      <c r="P2734" s="9">
        <f t="shared" si="246"/>
        <v>97.191780821917803</v>
      </c>
      <c r="Q2734" s="10" t="str">
        <f t="shared" si="247"/>
        <v>technology</v>
      </c>
      <c r="R2734" s="10" t="str">
        <f t="shared" si="248"/>
        <v>hardware</v>
      </c>
      <c r="S2734" s="14">
        <f t="shared" si="249"/>
        <v>41389.808194444442</v>
      </c>
      <c r="T2734" s="15">
        <f t="shared" si="250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45"/>
        <v>1.07538</v>
      </c>
      <c r="P2735" s="9">
        <f t="shared" si="246"/>
        <v>451.84033613445376</v>
      </c>
      <c r="Q2735" s="10" t="str">
        <f t="shared" si="247"/>
        <v>technology</v>
      </c>
      <c r="R2735" s="10" t="str">
        <f t="shared" si="248"/>
        <v>hardware</v>
      </c>
      <c r="S2735" s="14">
        <f t="shared" si="249"/>
        <v>42044.272847222222</v>
      </c>
      <c r="T2735" s="15">
        <f t="shared" si="250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ref="O2736:O2799" si="251">E2736/D2736</f>
        <v>22603</v>
      </c>
      <c r="P2736" s="9">
        <f t="shared" si="246"/>
        <v>138.66871165644173</v>
      </c>
      <c r="Q2736" s="10" t="str">
        <f t="shared" si="247"/>
        <v>technology</v>
      </c>
      <c r="R2736" s="10" t="str">
        <f t="shared" si="248"/>
        <v>hardware</v>
      </c>
      <c r="S2736" s="14">
        <f t="shared" si="249"/>
        <v>42626.668888888889</v>
      </c>
      <c r="T2736" s="15">
        <f t="shared" si="250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1"/>
        <v>9.7813466666666677</v>
      </c>
      <c r="P2737" s="9">
        <f t="shared" si="246"/>
        <v>21.640147492625371</v>
      </c>
      <c r="Q2737" s="10" t="str">
        <f t="shared" si="247"/>
        <v>technology</v>
      </c>
      <c r="R2737" s="10" t="str">
        <f t="shared" si="248"/>
        <v>hardware</v>
      </c>
      <c r="S2737" s="14">
        <f t="shared" si="249"/>
        <v>41316.120949074073</v>
      </c>
      <c r="T2737" s="15">
        <f t="shared" si="250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1"/>
        <v>1.2290000000000001</v>
      </c>
      <c r="P2738" s="9">
        <f t="shared" si="246"/>
        <v>169.51724137931035</v>
      </c>
      <c r="Q2738" s="10" t="str">
        <f t="shared" si="247"/>
        <v>technology</v>
      </c>
      <c r="R2738" s="10" t="str">
        <f t="shared" si="248"/>
        <v>hardware</v>
      </c>
      <c r="S2738" s="14">
        <f t="shared" si="249"/>
        <v>41722.666354166664</v>
      </c>
      <c r="T2738" s="15">
        <f t="shared" si="250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1"/>
        <v>2.4606080000000001</v>
      </c>
      <c r="P2739" s="9">
        <f t="shared" si="246"/>
        <v>161.88210526315791</v>
      </c>
      <c r="Q2739" s="10" t="str">
        <f t="shared" si="247"/>
        <v>technology</v>
      </c>
      <c r="R2739" s="10" t="str">
        <f t="shared" si="248"/>
        <v>hardware</v>
      </c>
      <c r="S2739" s="14">
        <f t="shared" si="249"/>
        <v>41611.917673611111</v>
      </c>
      <c r="T2739" s="15">
        <f t="shared" si="250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1"/>
        <v>1.4794</v>
      </c>
      <c r="P2740" s="9">
        <f t="shared" si="246"/>
        <v>493.13333333333333</v>
      </c>
      <c r="Q2740" s="10" t="str">
        <f t="shared" si="247"/>
        <v>technology</v>
      </c>
      <c r="R2740" s="10" t="str">
        <f t="shared" si="248"/>
        <v>hardware</v>
      </c>
      <c r="S2740" s="14">
        <f t="shared" si="249"/>
        <v>42620.143564814818</v>
      </c>
      <c r="T2740" s="15">
        <f t="shared" si="250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1"/>
        <v>3.8409090909090908</v>
      </c>
      <c r="P2741" s="9">
        <f t="shared" si="246"/>
        <v>22.120418848167539</v>
      </c>
      <c r="Q2741" s="10" t="str">
        <f t="shared" si="247"/>
        <v>technology</v>
      </c>
      <c r="R2741" s="10" t="str">
        <f t="shared" si="248"/>
        <v>hardware</v>
      </c>
      <c r="S2741" s="14">
        <f t="shared" si="249"/>
        <v>41719.887928240743</v>
      </c>
      <c r="T2741" s="15">
        <f t="shared" si="250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1"/>
        <v>1.0333333333333334</v>
      </c>
      <c r="P2742" s="9">
        <f t="shared" si="246"/>
        <v>18.235294117647058</v>
      </c>
      <c r="Q2742" s="10" t="str">
        <f t="shared" si="247"/>
        <v>technology</v>
      </c>
      <c r="R2742" s="10" t="str">
        <f t="shared" si="248"/>
        <v>hardware</v>
      </c>
      <c r="S2742" s="14">
        <f t="shared" si="249"/>
        <v>42045.031851851847</v>
      </c>
      <c r="T2742" s="15">
        <f t="shared" si="250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1"/>
        <v>4.3750000000000004E-3</v>
      </c>
      <c r="P2743" s="9">
        <f t="shared" si="246"/>
        <v>8.75</v>
      </c>
      <c r="Q2743" s="10" t="str">
        <f t="shared" si="247"/>
        <v>publishing</v>
      </c>
      <c r="R2743" s="10" t="str">
        <f t="shared" si="248"/>
        <v>children's books</v>
      </c>
      <c r="S2743" s="14">
        <f t="shared" si="249"/>
        <v>41911.657430555555</v>
      </c>
      <c r="T2743" s="15">
        <f t="shared" si="250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1"/>
        <v>0.29239999999999999</v>
      </c>
      <c r="P2744" s="9">
        <f t="shared" si="246"/>
        <v>40.611111111111114</v>
      </c>
      <c r="Q2744" s="10" t="str">
        <f t="shared" si="247"/>
        <v>publishing</v>
      </c>
      <c r="R2744" s="10" t="str">
        <f t="shared" si="248"/>
        <v>children's books</v>
      </c>
      <c r="S2744" s="14">
        <f t="shared" si="249"/>
        <v>41030.719756944447</v>
      </c>
      <c r="T2744" s="15">
        <f t="shared" si="250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1"/>
        <v>0</v>
      </c>
      <c r="P2745" s="9" t="e">
        <f t="shared" si="246"/>
        <v>#DIV/0!</v>
      </c>
      <c r="Q2745" s="10" t="str">
        <f t="shared" si="247"/>
        <v>publishing</v>
      </c>
      <c r="R2745" s="10" t="str">
        <f t="shared" si="248"/>
        <v>children's books</v>
      </c>
      <c r="S2745" s="14">
        <f t="shared" si="249"/>
        <v>42632.328784722224</v>
      </c>
      <c r="T2745" s="15">
        <f t="shared" si="250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1"/>
        <v>5.2187499999999998E-2</v>
      </c>
      <c r="P2746" s="9">
        <f t="shared" si="246"/>
        <v>37.954545454545453</v>
      </c>
      <c r="Q2746" s="10" t="str">
        <f t="shared" si="247"/>
        <v>publishing</v>
      </c>
      <c r="R2746" s="10" t="str">
        <f t="shared" si="248"/>
        <v>children's books</v>
      </c>
      <c r="S2746" s="14">
        <f t="shared" si="249"/>
        <v>40938.062476851854</v>
      </c>
      <c r="T2746" s="15">
        <f t="shared" si="250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1"/>
        <v>0.21887499999999999</v>
      </c>
      <c r="P2747" s="9">
        <f t="shared" si="246"/>
        <v>35.734693877551024</v>
      </c>
      <c r="Q2747" s="10" t="str">
        <f t="shared" si="247"/>
        <v>publishing</v>
      </c>
      <c r="R2747" s="10" t="str">
        <f t="shared" si="248"/>
        <v>children's books</v>
      </c>
      <c r="S2747" s="14">
        <f t="shared" si="249"/>
        <v>41044.988055555557</v>
      </c>
      <c r="T2747" s="15">
        <f t="shared" si="250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1"/>
        <v>0.26700000000000002</v>
      </c>
      <c r="P2748" s="9">
        <f t="shared" si="246"/>
        <v>42.157894736842103</v>
      </c>
      <c r="Q2748" s="10" t="str">
        <f t="shared" si="247"/>
        <v>publishing</v>
      </c>
      <c r="R2748" s="10" t="str">
        <f t="shared" si="248"/>
        <v>children's books</v>
      </c>
      <c r="S2748" s="14">
        <f t="shared" si="249"/>
        <v>41850.781377314815</v>
      </c>
      <c r="T2748" s="15">
        <f t="shared" si="250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1"/>
        <v>0.28000000000000003</v>
      </c>
      <c r="P2749" s="9">
        <f t="shared" si="246"/>
        <v>35</v>
      </c>
      <c r="Q2749" s="10" t="str">
        <f t="shared" si="247"/>
        <v>publishing</v>
      </c>
      <c r="R2749" s="10" t="str">
        <f t="shared" si="248"/>
        <v>children's books</v>
      </c>
      <c r="S2749" s="14">
        <f t="shared" si="249"/>
        <v>41044.64811342593</v>
      </c>
      <c r="T2749" s="15">
        <f t="shared" si="250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1"/>
        <v>1.06E-2</v>
      </c>
      <c r="P2750" s="9">
        <f t="shared" si="246"/>
        <v>13.25</v>
      </c>
      <c r="Q2750" s="10" t="str">
        <f t="shared" si="247"/>
        <v>publishing</v>
      </c>
      <c r="R2750" s="10" t="str">
        <f t="shared" si="248"/>
        <v>children's books</v>
      </c>
      <c r="S2750" s="14">
        <f t="shared" si="249"/>
        <v>42585.7106712963</v>
      </c>
      <c r="T2750" s="15">
        <f t="shared" si="250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1"/>
        <v>1.0999999999999999E-2</v>
      </c>
      <c r="P2751" s="9">
        <f t="shared" si="246"/>
        <v>55</v>
      </c>
      <c r="Q2751" s="10" t="str">
        <f t="shared" si="247"/>
        <v>publishing</v>
      </c>
      <c r="R2751" s="10" t="str">
        <f t="shared" si="248"/>
        <v>children's books</v>
      </c>
      <c r="S2751" s="14">
        <f t="shared" si="249"/>
        <v>42068.799039351856</v>
      </c>
      <c r="T2751" s="15">
        <f t="shared" si="250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1"/>
        <v>0</v>
      </c>
      <c r="P2752" s="9" t="e">
        <f t="shared" si="246"/>
        <v>#DIV/0!</v>
      </c>
      <c r="Q2752" s="10" t="str">
        <f t="shared" si="247"/>
        <v>publishing</v>
      </c>
      <c r="R2752" s="10" t="str">
        <f t="shared" si="248"/>
        <v>children's books</v>
      </c>
      <c r="S2752" s="14">
        <f t="shared" si="249"/>
        <v>41078.899826388886</v>
      </c>
      <c r="T2752" s="15">
        <f t="shared" si="250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1"/>
        <v>0</v>
      </c>
      <c r="P2753" s="9" t="e">
        <f t="shared" si="246"/>
        <v>#DIV/0!</v>
      </c>
      <c r="Q2753" s="10" t="str">
        <f t="shared" si="247"/>
        <v>publishing</v>
      </c>
      <c r="R2753" s="10" t="str">
        <f t="shared" si="248"/>
        <v>children's books</v>
      </c>
      <c r="S2753" s="14">
        <f t="shared" si="249"/>
        <v>41747.887060185189</v>
      </c>
      <c r="T2753" s="15">
        <f t="shared" si="250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1"/>
        <v>0.11458333333333333</v>
      </c>
      <c r="P2754" s="9">
        <f t="shared" si="246"/>
        <v>39.285714285714285</v>
      </c>
      <c r="Q2754" s="10" t="str">
        <f t="shared" si="247"/>
        <v>publishing</v>
      </c>
      <c r="R2754" s="10" t="str">
        <f t="shared" si="248"/>
        <v>children's books</v>
      </c>
      <c r="S2754" s="14">
        <f t="shared" si="249"/>
        <v>40855.765092592592</v>
      </c>
      <c r="T2754" s="15">
        <f t="shared" si="250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1"/>
        <v>0.19</v>
      </c>
      <c r="P2755" s="9">
        <f t="shared" ref="P2755:P2818" si="252">E2755/L2755</f>
        <v>47.5</v>
      </c>
      <c r="Q2755" s="10" t="str">
        <f t="shared" ref="Q2755:Q2818" si="253">LEFT(N2755,SEARCH("/",N2755,1)-1)</f>
        <v>publishing</v>
      </c>
      <c r="R2755" s="10" t="str">
        <f t="shared" ref="R2755:R2818" si="254">RIGHT(N2755,LEN(N2755)-SEARCH("/",N2755,1))</f>
        <v>children's books</v>
      </c>
      <c r="S2755" s="14">
        <f t="shared" ref="S2755:S2818" si="255">(((J2755/60)/60)/24)+DATE(1970,1,1)</f>
        <v>41117.900729166664</v>
      </c>
      <c r="T2755" s="15">
        <f t="shared" si="250"/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1"/>
        <v>0</v>
      </c>
      <c r="P2756" s="9" t="e">
        <f t="shared" si="252"/>
        <v>#DIV/0!</v>
      </c>
      <c r="Q2756" s="10" t="str">
        <f t="shared" si="253"/>
        <v>publishing</v>
      </c>
      <c r="R2756" s="10" t="str">
        <f t="shared" si="254"/>
        <v>children's books</v>
      </c>
      <c r="S2756" s="14">
        <f t="shared" si="255"/>
        <v>41863.636006944449</v>
      </c>
      <c r="T2756" s="15">
        <f t="shared" ref="T2756:T2819" si="256">(((I2756/60)/60)/24)+DATE(1970,1,1)</f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1"/>
        <v>0.52</v>
      </c>
      <c r="P2757" s="9">
        <f t="shared" si="252"/>
        <v>17.333333333333332</v>
      </c>
      <c r="Q2757" s="10" t="str">
        <f t="shared" si="253"/>
        <v>publishing</v>
      </c>
      <c r="R2757" s="10" t="str">
        <f t="shared" si="254"/>
        <v>children's books</v>
      </c>
      <c r="S2757" s="14">
        <f t="shared" si="255"/>
        <v>42072.790821759263</v>
      </c>
      <c r="T2757" s="15">
        <f t="shared" si="256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1"/>
        <v>0.1048</v>
      </c>
      <c r="P2758" s="9">
        <f t="shared" si="252"/>
        <v>31.757575757575758</v>
      </c>
      <c r="Q2758" s="10" t="str">
        <f t="shared" si="253"/>
        <v>publishing</v>
      </c>
      <c r="R2758" s="10" t="str">
        <f t="shared" si="254"/>
        <v>children's books</v>
      </c>
      <c r="S2758" s="14">
        <f t="shared" si="255"/>
        <v>41620.90047453704</v>
      </c>
      <c r="T2758" s="15">
        <f t="shared" si="256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1"/>
        <v>6.6666666666666671E-3</v>
      </c>
      <c r="P2759" s="9">
        <f t="shared" si="252"/>
        <v>5</v>
      </c>
      <c r="Q2759" s="10" t="str">
        <f t="shared" si="253"/>
        <v>publishing</v>
      </c>
      <c r="R2759" s="10" t="str">
        <f t="shared" si="254"/>
        <v>children's books</v>
      </c>
      <c r="S2759" s="14">
        <f t="shared" si="255"/>
        <v>42573.65662037037</v>
      </c>
      <c r="T2759" s="15">
        <f t="shared" si="256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1"/>
        <v>0.11700000000000001</v>
      </c>
      <c r="P2760" s="9">
        <f t="shared" si="252"/>
        <v>39</v>
      </c>
      <c r="Q2760" s="10" t="str">
        <f t="shared" si="253"/>
        <v>publishing</v>
      </c>
      <c r="R2760" s="10" t="str">
        <f t="shared" si="254"/>
        <v>children's books</v>
      </c>
      <c r="S2760" s="14">
        <f t="shared" si="255"/>
        <v>42639.441932870366</v>
      </c>
      <c r="T2760" s="15">
        <f t="shared" si="256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1"/>
        <v>0.105</v>
      </c>
      <c r="P2761" s="9">
        <f t="shared" si="252"/>
        <v>52.5</v>
      </c>
      <c r="Q2761" s="10" t="str">
        <f t="shared" si="253"/>
        <v>publishing</v>
      </c>
      <c r="R2761" s="10" t="str">
        <f t="shared" si="254"/>
        <v>children's books</v>
      </c>
      <c r="S2761" s="14">
        <f t="shared" si="255"/>
        <v>42524.36650462963</v>
      </c>
      <c r="T2761" s="15">
        <f t="shared" si="256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1"/>
        <v>0</v>
      </c>
      <c r="P2762" s="9" t="e">
        <f t="shared" si="252"/>
        <v>#DIV/0!</v>
      </c>
      <c r="Q2762" s="10" t="str">
        <f t="shared" si="253"/>
        <v>publishing</v>
      </c>
      <c r="R2762" s="10" t="str">
        <f t="shared" si="254"/>
        <v>children's books</v>
      </c>
      <c r="S2762" s="14">
        <f t="shared" si="255"/>
        <v>41415.461319444446</v>
      </c>
      <c r="T2762" s="15">
        <f t="shared" si="256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1"/>
        <v>7.1999999999999998E-3</v>
      </c>
      <c r="P2763" s="9">
        <f t="shared" si="252"/>
        <v>9</v>
      </c>
      <c r="Q2763" s="10" t="str">
        <f t="shared" si="253"/>
        <v>publishing</v>
      </c>
      <c r="R2763" s="10" t="str">
        <f t="shared" si="254"/>
        <v>children's books</v>
      </c>
      <c r="S2763" s="14">
        <f t="shared" si="255"/>
        <v>41247.063576388886</v>
      </c>
      <c r="T2763" s="15">
        <f t="shared" si="256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1"/>
        <v>7.6923076923076927E-3</v>
      </c>
      <c r="P2764" s="9">
        <f t="shared" si="252"/>
        <v>25</v>
      </c>
      <c r="Q2764" s="10" t="str">
        <f t="shared" si="253"/>
        <v>publishing</v>
      </c>
      <c r="R2764" s="10" t="str">
        <f t="shared" si="254"/>
        <v>children's books</v>
      </c>
      <c r="S2764" s="14">
        <f t="shared" si="255"/>
        <v>40927.036979166667</v>
      </c>
      <c r="T2764" s="15">
        <f t="shared" si="256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1"/>
        <v>2.2842639593908631E-3</v>
      </c>
      <c r="P2765" s="9">
        <f t="shared" si="252"/>
        <v>30</v>
      </c>
      <c r="Q2765" s="10" t="str">
        <f t="shared" si="253"/>
        <v>publishing</v>
      </c>
      <c r="R2765" s="10" t="str">
        <f t="shared" si="254"/>
        <v>children's books</v>
      </c>
      <c r="S2765" s="14">
        <f t="shared" si="255"/>
        <v>41373.579675925925</v>
      </c>
      <c r="T2765" s="15">
        <f t="shared" si="256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1"/>
        <v>1.125E-2</v>
      </c>
      <c r="P2766" s="9">
        <f t="shared" si="252"/>
        <v>11.25</v>
      </c>
      <c r="Q2766" s="10" t="str">
        <f t="shared" si="253"/>
        <v>publishing</v>
      </c>
      <c r="R2766" s="10" t="str">
        <f t="shared" si="254"/>
        <v>children's books</v>
      </c>
      <c r="S2766" s="14">
        <f t="shared" si="255"/>
        <v>41030.292025462964</v>
      </c>
      <c r="T2766" s="15">
        <f t="shared" si="256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1"/>
        <v>0</v>
      </c>
      <c r="P2767" s="9" t="e">
        <f t="shared" si="252"/>
        <v>#DIV/0!</v>
      </c>
      <c r="Q2767" s="10" t="str">
        <f t="shared" si="253"/>
        <v>publishing</v>
      </c>
      <c r="R2767" s="10" t="str">
        <f t="shared" si="254"/>
        <v>children's books</v>
      </c>
      <c r="S2767" s="14">
        <f t="shared" si="255"/>
        <v>41194.579027777778</v>
      </c>
      <c r="T2767" s="15">
        <f t="shared" si="256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1"/>
        <v>0.02</v>
      </c>
      <c r="P2768" s="9">
        <f t="shared" si="252"/>
        <v>25</v>
      </c>
      <c r="Q2768" s="10" t="str">
        <f t="shared" si="253"/>
        <v>publishing</v>
      </c>
      <c r="R2768" s="10" t="str">
        <f t="shared" si="254"/>
        <v>children's books</v>
      </c>
      <c r="S2768" s="14">
        <f t="shared" si="255"/>
        <v>40736.668032407404</v>
      </c>
      <c r="T2768" s="15">
        <f t="shared" si="256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1"/>
        <v>8.5000000000000006E-3</v>
      </c>
      <c r="P2769" s="9">
        <f t="shared" si="252"/>
        <v>11.333333333333334</v>
      </c>
      <c r="Q2769" s="10" t="str">
        <f t="shared" si="253"/>
        <v>publishing</v>
      </c>
      <c r="R2769" s="10" t="str">
        <f t="shared" si="254"/>
        <v>children's books</v>
      </c>
      <c r="S2769" s="14">
        <f t="shared" si="255"/>
        <v>42172.958912037036</v>
      </c>
      <c r="T2769" s="15">
        <f t="shared" si="256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1"/>
        <v>0.14314285714285716</v>
      </c>
      <c r="P2770" s="9">
        <f t="shared" si="252"/>
        <v>29.470588235294116</v>
      </c>
      <c r="Q2770" s="10" t="str">
        <f t="shared" si="253"/>
        <v>publishing</v>
      </c>
      <c r="R2770" s="10" t="str">
        <f t="shared" si="254"/>
        <v>children's books</v>
      </c>
      <c r="S2770" s="14">
        <f t="shared" si="255"/>
        <v>40967.614849537036</v>
      </c>
      <c r="T2770" s="15">
        <f t="shared" si="256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1"/>
        <v>2.5000000000000001E-3</v>
      </c>
      <c r="P2771" s="9">
        <f t="shared" si="252"/>
        <v>1</v>
      </c>
      <c r="Q2771" s="10" t="str">
        <f t="shared" si="253"/>
        <v>publishing</v>
      </c>
      <c r="R2771" s="10" t="str">
        <f t="shared" si="254"/>
        <v>children's books</v>
      </c>
      <c r="S2771" s="14">
        <f t="shared" si="255"/>
        <v>41745.826273148145</v>
      </c>
      <c r="T2771" s="15">
        <f t="shared" si="256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1"/>
        <v>0.1041125</v>
      </c>
      <c r="P2772" s="9">
        <f t="shared" si="252"/>
        <v>63.098484848484851</v>
      </c>
      <c r="Q2772" s="10" t="str">
        <f t="shared" si="253"/>
        <v>publishing</v>
      </c>
      <c r="R2772" s="10" t="str">
        <f t="shared" si="254"/>
        <v>children's books</v>
      </c>
      <c r="S2772" s="14">
        <f t="shared" si="255"/>
        <v>41686.705208333333</v>
      </c>
      <c r="T2772" s="15">
        <f t="shared" si="256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1"/>
        <v>0</v>
      </c>
      <c r="P2773" s="9" t="e">
        <f t="shared" si="252"/>
        <v>#DIV/0!</v>
      </c>
      <c r="Q2773" s="10" t="str">
        <f t="shared" si="253"/>
        <v>publishing</v>
      </c>
      <c r="R2773" s="10" t="str">
        <f t="shared" si="254"/>
        <v>children's books</v>
      </c>
      <c r="S2773" s="14">
        <f t="shared" si="255"/>
        <v>41257.531712962962</v>
      </c>
      <c r="T2773" s="15">
        <f t="shared" si="256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1"/>
        <v>0</v>
      </c>
      <c r="P2774" s="9" t="e">
        <f t="shared" si="252"/>
        <v>#DIV/0!</v>
      </c>
      <c r="Q2774" s="10" t="str">
        <f t="shared" si="253"/>
        <v>publishing</v>
      </c>
      <c r="R2774" s="10" t="str">
        <f t="shared" si="254"/>
        <v>children's books</v>
      </c>
      <c r="S2774" s="14">
        <f t="shared" si="255"/>
        <v>41537.869143518517</v>
      </c>
      <c r="T2774" s="15">
        <f t="shared" si="256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1"/>
        <v>1.8867924528301887E-3</v>
      </c>
      <c r="P2775" s="9">
        <f t="shared" si="252"/>
        <v>1</v>
      </c>
      <c r="Q2775" s="10" t="str">
        <f t="shared" si="253"/>
        <v>publishing</v>
      </c>
      <c r="R2775" s="10" t="str">
        <f t="shared" si="254"/>
        <v>children's books</v>
      </c>
      <c r="S2775" s="14">
        <f t="shared" si="255"/>
        <v>42474.86482638889</v>
      </c>
      <c r="T2775" s="15">
        <f t="shared" si="256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1"/>
        <v>0.14249999999999999</v>
      </c>
      <c r="P2776" s="9">
        <f t="shared" si="252"/>
        <v>43.846153846153847</v>
      </c>
      <c r="Q2776" s="10" t="str">
        <f t="shared" si="253"/>
        <v>publishing</v>
      </c>
      <c r="R2776" s="10" t="str">
        <f t="shared" si="254"/>
        <v>children's books</v>
      </c>
      <c r="S2776" s="14">
        <f t="shared" si="255"/>
        <v>41311.126481481479</v>
      </c>
      <c r="T2776" s="15">
        <f t="shared" si="256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1"/>
        <v>0.03</v>
      </c>
      <c r="P2777" s="9">
        <f t="shared" si="252"/>
        <v>75</v>
      </c>
      <c r="Q2777" s="10" t="str">
        <f t="shared" si="253"/>
        <v>publishing</v>
      </c>
      <c r="R2777" s="10" t="str">
        <f t="shared" si="254"/>
        <v>children's books</v>
      </c>
      <c r="S2777" s="14">
        <f t="shared" si="255"/>
        <v>40863.013356481482</v>
      </c>
      <c r="T2777" s="15">
        <f t="shared" si="256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1"/>
        <v>7.8809523809523815E-2</v>
      </c>
      <c r="P2778" s="9">
        <f t="shared" si="252"/>
        <v>45.972222222222221</v>
      </c>
      <c r="Q2778" s="10" t="str">
        <f t="shared" si="253"/>
        <v>publishing</v>
      </c>
      <c r="R2778" s="10" t="str">
        <f t="shared" si="254"/>
        <v>children's books</v>
      </c>
      <c r="S2778" s="14">
        <f t="shared" si="255"/>
        <v>42136.297175925924</v>
      </c>
      <c r="T2778" s="15">
        <f t="shared" si="256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1"/>
        <v>3.3333333333333335E-3</v>
      </c>
      <c r="P2779" s="9">
        <f t="shared" si="252"/>
        <v>10</v>
      </c>
      <c r="Q2779" s="10" t="str">
        <f t="shared" si="253"/>
        <v>publishing</v>
      </c>
      <c r="R2779" s="10" t="str">
        <f t="shared" si="254"/>
        <v>children's books</v>
      </c>
      <c r="S2779" s="14">
        <f t="shared" si="255"/>
        <v>42172.669027777782</v>
      </c>
      <c r="T2779" s="15">
        <f t="shared" si="256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1"/>
        <v>0.25545454545454543</v>
      </c>
      <c r="P2780" s="9">
        <f t="shared" si="252"/>
        <v>93.666666666666671</v>
      </c>
      <c r="Q2780" s="10" t="str">
        <f t="shared" si="253"/>
        <v>publishing</v>
      </c>
      <c r="R2780" s="10" t="str">
        <f t="shared" si="254"/>
        <v>children's books</v>
      </c>
      <c r="S2780" s="14">
        <f t="shared" si="255"/>
        <v>41846.978078703702</v>
      </c>
      <c r="T2780" s="15">
        <f t="shared" si="256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1"/>
        <v>2.12E-2</v>
      </c>
      <c r="P2781" s="9">
        <f t="shared" si="252"/>
        <v>53</v>
      </c>
      <c r="Q2781" s="10" t="str">
        <f t="shared" si="253"/>
        <v>publishing</v>
      </c>
      <c r="R2781" s="10" t="str">
        <f t="shared" si="254"/>
        <v>children's books</v>
      </c>
      <c r="S2781" s="14">
        <f t="shared" si="255"/>
        <v>42300.585891203707</v>
      </c>
      <c r="T2781" s="15">
        <f t="shared" si="256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1"/>
        <v>0</v>
      </c>
      <c r="P2782" s="9" t="e">
        <f t="shared" si="252"/>
        <v>#DIV/0!</v>
      </c>
      <c r="Q2782" s="10" t="str">
        <f t="shared" si="253"/>
        <v>publishing</v>
      </c>
      <c r="R2782" s="10" t="str">
        <f t="shared" si="254"/>
        <v>children's books</v>
      </c>
      <c r="S2782" s="14">
        <f t="shared" si="255"/>
        <v>42774.447777777779</v>
      </c>
      <c r="T2782" s="15">
        <f t="shared" si="256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1"/>
        <v>1.0528</v>
      </c>
      <c r="P2783" s="9">
        <f t="shared" si="252"/>
        <v>47</v>
      </c>
      <c r="Q2783" s="10" t="str">
        <f t="shared" si="253"/>
        <v>theater</v>
      </c>
      <c r="R2783" s="10" t="str">
        <f t="shared" si="254"/>
        <v>plays</v>
      </c>
      <c r="S2783" s="14">
        <f t="shared" si="255"/>
        <v>42018.94159722222</v>
      </c>
      <c r="T2783" s="15">
        <f t="shared" si="256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1"/>
        <v>1.2</v>
      </c>
      <c r="P2784" s="9">
        <f t="shared" si="252"/>
        <v>66.666666666666671</v>
      </c>
      <c r="Q2784" s="10" t="str">
        <f t="shared" si="253"/>
        <v>theater</v>
      </c>
      <c r="R2784" s="10" t="str">
        <f t="shared" si="254"/>
        <v>plays</v>
      </c>
      <c r="S2784" s="14">
        <f t="shared" si="255"/>
        <v>42026.924976851849</v>
      </c>
      <c r="T2784" s="15">
        <f t="shared" si="256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1"/>
        <v>1.145</v>
      </c>
      <c r="P2785" s="9">
        <f t="shared" si="252"/>
        <v>18.770491803278688</v>
      </c>
      <c r="Q2785" s="10" t="str">
        <f t="shared" si="253"/>
        <v>theater</v>
      </c>
      <c r="R2785" s="10" t="str">
        <f t="shared" si="254"/>
        <v>plays</v>
      </c>
      <c r="S2785" s="14">
        <f t="shared" si="255"/>
        <v>42103.535254629634</v>
      </c>
      <c r="T2785" s="15">
        <f t="shared" si="256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1"/>
        <v>1.19</v>
      </c>
      <c r="P2786" s="9">
        <f t="shared" si="252"/>
        <v>66.111111111111114</v>
      </c>
      <c r="Q2786" s="10" t="str">
        <f t="shared" si="253"/>
        <v>theater</v>
      </c>
      <c r="R2786" s="10" t="str">
        <f t="shared" si="254"/>
        <v>plays</v>
      </c>
      <c r="S2786" s="14">
        <f t="shared" si="255"/>
        <v>41920.787534722222</v>
      </c>
      <c r="T2786" s="15">
        <f t="shared" si="256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1"/>
        <v>1.0468</v>
      </c>
      <c r="P2787" s="9">
        <f t="shared" si="252"/>
        <v>36.859154929577464</v>
      </c>
      <c r="Q2787" s="10" t="str">
        <f t="shared" si="253"/>
        <v>theater</v>
      </c>
      <c r="R2787" s="10" t="str">
        <f t="shared" si="254"/>
        <v>plays</v>
      </c>
      <c r="S2787" s="14">
        <f t="shared" si="255"/>
        <v>42558.189432870371</v>
      </c>
      <c r="T2787" s="15">
        <f t="shared" si="256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1"/>
        <v>1.1783999999999999</v>
      </c>
      <c r="P2788" s="9">
        <f t="shared" si="252"/>
        <v>39.810810810810814</v>
      </c>
      <c r="Q2788" s="10" t="str">
        <f t="shared" si="253"/>
        <v>theater</v>
      </c>
      <c r="R2788" s="10" t="str">
        <f t="shared" si="254"/>
        <v>plays</v>
      </c>
      <c r="S2788" s="14">
        <f t="shared" si="255"/>
        <v>41815.569212962961</v>
      </c>
      <c r="T2788" s="15">
        <f t="shared" si="256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1"/>
        <v>1.1970000000000001</v>
      </c>
      <c r="P2789" s="9">
        <f t="shared" si="252"/>
        <v>31.5</v>
      </c>
      <c r="Q2789" s="10" t="str">
        <f t="shared" si="253"/>
        <v>theater</v>
      </c>
      <c r="R2789" s="10" t="str">
        <f t="shared" si="254"/>
        <v>plays</v>
      </c>
      <c r="S2789" s="14">
        <f t="shared" si="255"/>
        <v>41808.198518518519</v>
      </c>
      <c r="T2789" s="15">
        <f t="shared" si="256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1"/>
        <v>1.0249999999999999</v>
      </c>
      <c r="P2790" s="9">
        <f t="shared" si="252"/>
        <v>102.5</v>
      </c>
      <c r="Q2790" s="10" t="str">
        <f t="shared" si="253"/>
        <v>theater</v>
      </c>
      <c r="R2790" s="10" t="str">
        <f t="shared" si="254"/>
        <v>plays</v>
      </c>
      <c r="S2790" s="14">
        <f t="shared" si="255"/>
        <v>42550.701886574068</v>
      </c>
      <c r="T2790" s="15">
        <f t="shared" si="256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1"/>
        <v>1.0116666666666667</v>
      </c>
      <c r="P2791" s="9">
        <f t="shared" si="252"/>
        <v>126.45833333333333</v>
      </c>
      <c r="Q2791" s="10" t="str">
        <f t="shared" si="253"/>
        <v>theater</v>
      </c>
      <c r="R2791" s="10" t="str">
        <f t="shared" si="254"/>
        <v>plays</v>
      </c>
      <c r="S2791" s="14">
        <f t="shared" si="255"/>
        <v>42056.013124999998</v>
      </c>
      <c r="T2791" s="15">
        <f t="shared" si="256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1"/>
        <v>1.0533333333333332</v>
      </c>
      <c r="P2792" s="9">
        <f t="shared" si="252"/>
        <v>47.878787878787875</v>
      </c>
      <c r="Q2792" s="10" t="str">
        <f t="shared" si="253"/>
        <v>theater</v>
      </c>
      <c r="R2792" s="10" t="str">
        <f t="shared" si="254"/>
        <v>plays</v>
      </c>
      <c r="S2792" s="14">
        <f t="shared" si="255"/>
        <v>42016.938692129625</v>
      </c>
      <c r="T2792" s="15">
        <f t="shared" si="256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1"/>
        <v>1.0249999999999999</v>
      </c>
      <c r="P2793" s="9">
        <f t="shared" si="252"/>
        <v>73.214285714285708</v>
      </c>
      <c r="Q2793" s="10" t="str">
        <f t="shared" si="253"/>
        <v>theater</v>
      </c>
      <c r="R2793" s="10" t="str">
        <f t="shared" si="254"/>
        <v>plays</v>
      </c>
      <c r="S2793" s="14">
        <f t="shared" si="255"/>
        <v>42591.899988425925</v>
      </c>
      <c r="T2793" s="15">
        <f t="shared" si="256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1"/>
        <v>1.0760000000000001</v>
      </c>
      <c r="P2794" s="9">
        <f t="shared" si="252"/>
        <v>89.666666666666671</v>
      </c>
      <c r="Q2794" s="10" t="str">
        <f t="shared" si="253"/>
        <v>theater</v>
      </c>
      <c r="R2794" s="10" t="str">
        <f t="shared" si="254"/>
        <v>plays</v>
      </c>
      <c r="S2794" s="14">
        <f t="shared" si="255"/>
        <v>42183.231006944443</v>
      </c>
      <c r="T2794" s="15">
        <f t="shared" si="256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1"/>
        <v>1.105675</v>
      </c>
      <c r="P2795" s="9">
        <f t="shared" si="252"/>
        <v>151.4623287671233</v>
      </c>
      <c r="Q2795" s="10" t="str">
        <f t="shared" si="253"/>
        <v>theater</v>
      </c>
      <c r="R2795" s="10" t="str">
        <f t="shared" si="254"/>
        <v>plays</v>
      </c>
      <c r="S2795" s="14">
        <f t="shared" si="255"/>
        <v>42176.419039351851</v>
      </c>
      <c r="T2795" s="15">
        <f t="shared" si="256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1"/>
        <v>1.5</v>
      </c>
      <c r="P2796" s="9">
        <f t="shared" si="252"/>
        <v>25</v>
      </c>
      <c r="Q2796" s="10" t="str">
        <f t="shared" si="253"/>
        <v>theater</v>
      </c>
      <c r="R2796" s="10" t="str">
        <f t="shared" si="254"/>
        <v>plays</v>
      </c>
      <c r="S2796" s="14">
        <f t="shared" si="255"/>
        <v>42416.691655092596</v>
      </c>
      <c r="T2796" s="15">
        <f t="shared" si="256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1"/>
        <v>1.0428571428571429</v>
      </c>
      <c r="P2797" s="9">
        <f t="shared" si="252"/>
        <v>36.5</v>
      </c>
      <c r="Q2797" s="10" t="str">
        <f t="shared" si="253"/>
        <v>theater</v>
      </c>
      <c r="R2797" s="10" t="str">
        <f t="shared" si="254"/>
        <v>plays</v>
      </c>
      <c r="S2797" s="14">
        <f t="shared" si="255"/>
        <v>41780.525937500002</v>
      </c>
      <c r="T2797" s="15">
        <f t="shared" si="256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1"/>
        <v>1.155</v>
      </c>
      <c r="P2798" s="9">
        <f t="shared" si="252"/>
        <v>44</v>
      </c>
      <c r="Q2798" s="10" t="str">
        <f t="shared" si="253"/>
        <v>theater</v>
      </c>
      <c r="R2798" s="10" t="str">
        <f t="shared" si="254"/>
        <v>plays</v>
      </c>
      <c r="S2798" s="14">
        <f t="shared" si="255"/>
        <v>41795.528101851851</v>
      </c>
      <c r="T2798" s="15">
        <f t="shared" si="256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1"/>
        <v>1.02645125</v>
      </c>
      <c r="P2799" s="9">
        <f t="shared" si="252"/>
        <v>87.357553191489373</v>
      </c>
      <c r="Q2799" s="10" t="str">
        <f t="shared" si="253"/>
        <v>theater</v>
      </c>
      <c r="R2799" s="10" t="str">
        <f t="shared" si="254"/>
        <v>plays</v>
      </c>
      <c r="S2799" s="14">
        <f t="shared" si="255"/>
        <v>41798.94027777778</v>
      </c>
      <c r="T2799" s="15">
        <f t="shared" si="256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ref="O2800:O2863" si="257">E2800/D2800</f>
        <v>1.014</v>
      </c>
      <c r="P2800" s="9">
        <f t="shared" si="252"/>
        <v>36.474820143884891</v>
      </c>
      <c r="Q2800" s="10" t="str">
        <f t="shared" si="253"/>
        <v>theater</v>
      </c>
      <c r="R2800" s="10" t="str">
        <f t="shared" si="254"/>
        <v>plays</v>
      </c>
      <c r="S2800" s="14">
        <f t="shared" si="255"/>
        <v>42201.675011574072</v>
      </c>
      <c r="T2800" s="15">
        <f t="shared" si="256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7"/>
        <v>1.1663479999999999</v>
      </c>
      <c r="P2801" s="9">
        <f t="shared" si="252"/>
        <v>44.859538461538463</v>
      </c>
      <c r="Q2801" s="10" t="str">
        <f t="shared" si="253"/>
        <v>theater</v>
      </c>
      <c r="R2801" s="10" t="str">
        <f t="shared" si="254"/>
        <v>plays</v>
      </c>
      <c r="S2801" s="14">
        <f t="shared" si="255"/>
        <v>42507.264699074076</v>
      </c>
      <c r="T2801" s="15">
        <f t="shared" si="256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7"/>
        <v>1.33</v>
      </c>
      <c r="P2802" s="9">
        <f t="shared" si="252"/>
        <v>42.903225806451616</v>
      </c>
      <c r="Q2802" s="10" t="str">
        <f t="shared" si="253"/>
        <v>theater</v>
      </c>
      <c r="R2802" s="10" t="str">
        <f t="shared" si="254"/>
        <v>plays</v>
      </c>
      <c r="S2802" s="14">
        <f t="shared" si="255"/>
        <v>41948.552847222221</v>
      </c>
      <c r="T2802" s="15">
        <f t="shared" si="256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7"/>
        <v>1.3320000000000001</v>
      </c>
      <c r="P2803" s="9">
        <f t="shared" si="252"/>
        <v>51.230769230769234</v>
      </c>
      <c r="Q2803" s="10" t="str">
        <f t="shared" si="253"/>
        <v>theater</v>
      </c>
      <c r="R2803" s="10" t="str">
        <f t="shared" si="254"/>
        <v>plays</v>
      </c>
      <c r="S2803" s="14">
        <f t="shared" si="255"/>
        <v>41900.243159722224</v>
      </c>
      <c r="T2803" s="15">
        <f t="shared" si="256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7"/>
        <v>1.0183333333333333</v>
      </c>
      <c r="P2804" s="9">
        <f t="shared" si="252"/>
        <v>33.944444444444443</v>
      </c>
      <c r="Q2804" s="10" t="str">
        <f t="shared" si="253"/>
        <v>theater</v>
      </c>
      <c r="R2804" s="10" t="str">
        <f t="shared" si="254"/>
        <v>plays</v>
      </c>
      <c r="S2804" s="14">
        <f t="shared" si="255"/>
        <v>42192.64707175926</v>
      </c>
      <c r="T2804" s="15">
        <f t="shared" si="256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7"/>
        <v>1.2795000000000001</v>
      </c>
      <c r="P2805" s="9">
        <f t="shared" si="252"/>
        <v>90.744680851063833</v>
      </c>
      <c r="Q2805" s="10" t="str">
        <f t="shared" si="253"/>
        <v>theater</v>
      </c>
      <c r="R2805" s="10" t="str">
        <f t="shared" si="254"/>
        <v>plays</v>
      </c>
      <c r="S2805" s="14">
        <f t="shared" si="255"/>
        <v>42158.065694444449</v>
      </c>
      <c r="T2805" s="15">
        <f t="shared" si="256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7"/>
        <v>1.1499999999999999</v>
      </c>
      <c r="P2806" s="9">
        <f t="shared" si="252"/>
        <v>50</v>
      </c>
      <c r="Q2806" s="10" t="str">
        <f t="shared" si="253"/>
        <v>theater</v>
      </c>
      <c r="R2806" s="10" t="str">
        <f t="shared" si="254"/>
        <v>plays</v>
      </c>
      <c r="S2806" s="14">
        <f t="shared" si="255"/>
        <v>41881.453587962962</v>
      </c>
      <c r="T2806" s="15">
        <f t="shared" si="256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7"/>
        <v>1.1000000000000001</v>
      </c>
      <c r="P2807" s="9">
        <f t="shared" si="252"/>
        <v>24.444444444444443</v>
      </c>
      <c r="Q2807" s="10" t="str">
        <f t="shared" si="253"/>
        <v>theater</v>
      </c>
      <c r="R2807" s="10" t="str">
        <f t="shared" si="254"/>
        <v>plays</v>
      </c>
      <c r="S2807" s="14">
        <f t="shared" si="255"/>
        <v>42213.505474537036</v>
      </c>
      <c r="T2807" s="15">
        <f t="shared" si="256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7"/>
        <v>1.121</v>
      </c>
      <c r="P2808" s="9">
        <f t="shared" si="252"/>
        <v>44.25</v>
      </c>
      <c r="Q2808" s="10" t="str">
        <f t="shared" si="253"/>
        <v>theater</v>
      </c>
      <c r="R2808" s="10" t="str">
        <f t="shared" si="254"/>
        <v>plays</v>
      </c>
      <c r="S2808" s="14">
        <f t="shared" si="255"/>
        <v>42185.267245370371</v>
      </c>
      <c r="T2808" s="15">
        <f t="shared" si="256"/>
        <v>42221.458333333328</v>
      </c>
    </row>
    <row r="2809" spans="1:20" ht="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7"/>
        <v>1.26</v>
      </c>
      <c r="P2809" s="9">
        <f t="shared" si="252"/>
        <v>67.741935483870961</v>
      </c>
      <c r="Q2809" s="10" t="str">
        <f t="shared" si="253"/>
        <v>theater</v>
      </c>
      <c r="R2809" s="10" t="str">
        <f t="shared" si="254"/>
        <v>plays</v>
      </c>
      <c r="S2809" s="14">
        <f t="shared" si="255"/>
        <v>42154.873124999998</v>
      </c>
      <c r="T2809" s="15">
        <f t="shared" si="256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7"/>
        <v>1.0024444444444445</v>
      </c>
      <c r="P2810" s="9">
        <f t="shared" si="252"/>
        <v>65.376811594202906</v>
      </c>
      <c r="Q2810" s="10" t="str">
        <f t="shared" si="253"/>
        <v>theater</v>
      </c>
      <c r="R2810" s="10" t="str">
        <f t="shared" si="254"/>
        <v>plays</v>
      </c>
      <c r="S2810" s="14">
        <f t="shared" si="255"/>
        <v>42208.84646990741</v>
      </c>
      <c r="T2810" s="15">
        <f t="shared" si="256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7"/>
        <v>1.024</v>
      </c>
      <c r="P2811" s="9">
        <f t="shared" si="252"/>
        <v>121.9047619047619</v>
      </c>
      <c r="Q2811" s="10" t="str">
        <f t="shared" si="253"/>
        <v>theater</v>
      </c>
      <c r="R2811" s="10" t="str">
        <f t="shared" si="254"/>
        <v>plays</v>
      </c>
      <c r="S2811" s="14">
        <f t="shared" si="255"/>
        <v>42451.496817129635</v>
      </c>
      <c r="T2811" s="15">
        <f t="shared" si="256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7"/>
        <v>1.0820000000000001</v>
      </c>
      <c r="P2812" s="9">
        <f t="shared" si="252"/>
        <v>47.456140350877192</v>
      </c>
      <c r="Q2812" s="10" t="str">
        <f t="shared" si="253"/>
        <v>theater</v>
      </c>
      <c r="R2812" s="10" t="str">
        <f t="shared" si="254"/>
        <v>plays</v>
      </c>
      <c r="S2812" s="14">
        <f t="shared" si="255"/>
        <v>41759.13962962963</v>
      </c>
      <c r="T2812" s="15">
        <f t="shared" si="256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7"/>
        <v>1.0026999999999999</v>
      </c>
      <c r="P2813" s="9">
        <f t="shared" si="252"/>
        <v>92.842592592592595</v>
      </c>
      <c r="Q2813" s="10" t="str">
        <f t="shared" si="253"/>
        <v>theater</v>
      </c>
      <c r="R2813" s="10" t="str">
        <f t="shared" si="254"/>
        <v>plays</v>
      </c>
      <c r="S2813" s="14">
        <f t="shared" si="255"/>
        <v>42028.496562500004</v>
      </c>
      <c r="T2813" s="15">
        <f t="shared" si="256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7"/>
        <v>1.133</v>
      </c>
      <c r="P2814" s="9">
        <f t="shared" si="252"/>
        <v>68.253012048192772</v>
      </c>
      <c r="Q2814" s="10" t="str">
        <f t="shared" si="253"/>
        <v>theater</v>
      </c>
      <c r="R2814" s="10" t="str">
        <f t="shared" si="254"/>
        <v>plays</v>
      </c>
      <c r="S2814" s="14">
        <f t="shared" si="255"/>
        <v>42054.74418981481</v>
      </c>
      <c r="T2814" s="15">
        <f t="shared" si="256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7"/>
        <v>1.2757571428571428</v>
      </c>
      <c r="P2815" s="9">
        <f t="shared" si="252"/>
        <v>37.209583333333335</v>
      </c>
      <c r="Q2815" s="10" t="str">
        <f t="shared" si="253"/>
        <v>theater</v>
      </c>
      <c r="R2815" s="10" t="str">
        <f t="shared" si="254"/>
        <v>plays</v>
      </c>
      <c r="S2815" s="14">
        <f t="shared" si="255"/>
        <v>42693.742604166662</v>
      </c>
      <c r="T2815" s="15">
        <f t="shared" si="256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7"/>
        <v>1.0773333333333333</v>
      </c>
      <c r="P2816" s="9">
        <f t="shared" si="252"/>
        <v>25.25</v>
      </c>
      <c r="Q2816" s="10" t="str">
        <f t="shared" si="253"/>
        <v>theater</v>
      </c>
      <c r="R2816" s="10" t="str">
        <f t="shared" si="254"/>
        <v>plays</v>
      </c>
      <c r="S2816" s="14">
        <f t="shared" si="255"/>
        <v>42103.399479166663</v>
      </c>
      <c r="T2816" s="15">
        <f t="shared" si="256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7"/>
        <v>2.42</v>
      </c>
      <c r="P2817" s="9">
        <f t="shared" si="252"/>
        <v>43.214285714285715</v>
      </c>
      <c r="Q2817" s="10" t="str">
        <f t="shared" si="253"/>
        <v>theater</v>
      </c>
      <c r="R2817" s="10" t="str">
        <f t="shared" si="254"/>
        <v>plays</v>
      </c>
      <c r="S2817" s="14">
        <f t="shared" si="255"/>
        <v>42559.776724537034</v>
      </c>
      <c r="T2817" s="15">
        <f t="shared" si="256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7"/>
        <v>1.4156666666666666</v>
      </c>
      <c r="P2818" s="9">
        <f t="shared" si="252"/>
        <v>25.130177514792898</v>
      </c>
      <c r="Q2818" s="10" t="str">
        <f t="shared" si="253"/>
        <v>theater</v>
      </c>
      <c r="R2818" s="10" t="str">
        <f t="shared" si="254"/>
        <v>plays</v>
      </c>
      <c r="S2818" s="14">
        <f t="shared" si="255"/>
        <v>42188.467499999999</v>
      </c>
      <c r="T2818" s="15">
        <f t="shared" si="256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57"/>
        <v>1.3</v>
      </c>
      <c r="P2819" s="9">
        <f t="shared" ref="P2819:P2882" si="258">E2819/L2819</f>
        <v>23.636363636363637</v>
      </c>
      <c r="Q2819" s="10" t="str">
        <f t="shared" ref="Q2819:Q2882" si="259">LEFT(N2819,SEARCH("/",N2819,1)-1)</f>
        <v>theater</v>
      </c>
      <c r="R2819" s="10" t="str">
        <f t="shared" ref="R2819:R2882" si="260">RIGHT(N2819,LEN(N2819)-SEARCH("/",N2819,1))</f>
        <v>plays</v>
      </c>
      <c r="S2819" s="14">
        <f t="shared" ref="S2819:S2882" si="261">(((J2819/60)/60)/24)+DATE(1970,1,1)</f>
        <v>42023.634976851856</v>
      </c>
      <c r="T2819" s="15">
        <f t="shared" si="256"/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57"/>
        <v>1.0603</v>
      </c>
      <c r="P2820" s="9">
        <f t="shared" si="258"/>
        <v>103.95098039215686</v>
      </c>
      <c r="Q2820" s="10" t="str">
        <f t="shared" si="259"/>
        <v>theater</v>
      </c>
      <c r="R2820" s="10" t="str">
        <f t="shared" si="260"/>
        <v>plays</v>
      </c>
      <c r="S2820" s="14">
        <f t="shared" si="261"/>
        <v>42250.598217592589</v>
      </c>
      <c r="T2820" s="15">
        <f t="shared" ref="T2820:T2883" si="262">(((I2820/60)/60)/24)+DATE(1970,1,1)</f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57"/>
        <v>1.048</v>
      </c>
      <c r="P2821" s="9">
        <f t="shared" si="258"/>
        <v>50.384615384615387</v>
      </c>
      <c r="Q2821" s="10" t="str">
        <f t="shared" si="259"/>
        <v>theater</v>
      </c>
      <c r="R2821" s="10" t="str">
        <f t="shared" si="260"/>
        <v>plays</v>
      </c>
      <c r="S2821" s="14">
        <f t="shared" si="261"/>
        <v>42139.525567129633</v>
      </c>
      <c r="T2821" s="15">
        <f t="shared" si="262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57"/>
        <v>1.36</v>
      </c>
      <c r="P2822" s="9">
        <f t="shared" si="258"/>
        <v>13.6</v>
      </c>
      <c r="Q2822" s="10" t="str">
        <f t="shared" si="259"/>
        <v>theater</v>
      </c>
      <c r="R2822" s="10" t="str">
        <f t="shared" si="260"/>
        <v>plays</v>
      </c>
      <c r="S2822" s="14">
        <f t="shared" si="261"/>
        <v>42401.610983796301</v>
      </c>
      <c r="T2822" s="15">
        <f t="shared" si="262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57"/>
        <v>1</v>
      </c>
      <c r="P2823" s="9">
        <f t="shared" si="258"/>
        <v>28.571428571428573</v>
      </c>
      <c r="Q2823" s="10" t="str">
        <f t="shared" si="259"/>
        <v>theater</v>
      </c>
      <c r="R2823" s="10" t="str">
        <f t="shared" si="260"/>
        <v>plays</v>
      </c>
      <c r="S2823" s="14">
        <f t="shared" si="261"/>
        <v>41875.922858796301</v>
      </c>
      <c r="T2823" s="15">
        <f t="shared" si="262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57"/>
        <v>1</v>
      </c>
      <c r="P2824" s="9">
        <f t="shared" si="258"/>
        <v>63.829787234042556</v>
      </c>
      <c r="Q2824" s="10" t="str">
        <f t="shared" si="259"/>
        <v>theater</v>
      </c>
      <c r="R2824" s="10" t="str">
        <f t="shared" si="260"/>
        <v>plays</v>
      </c>
      <c r="S2824" s="14">
        <f t="shared" si="261"/>
        <v>42060.683935185181</v>
      </c>
      <c r="T2824" s="15">
        <f t="shared" si="262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57"/>
        <v>1.24</v>
      </c>
      <c r="P2825" s="9">
        <f t="shared" si="258"/>
        <v>8.8571428571428577</v>
      </c>
      <c r="Q2825" s="10" t="str">
        <f t="shared" si="259"/>
        <v>theater</v>
      </c>
      <c r="R2825" s="10" t="str">
        <f t="shared" si="260"/>
        <v>plays</v>
      </c>
      <c r="S2825" s="14">
        <f t="shared" si="261"/>
        <v>42067.011643518519</v>
      </c>
      <c r="T2825" s="15">
        <f t="shared" si="262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57"/>
        <v>1.1692307692307693</v>
      </c>
      <c r="P2826" s="9">
        <f t="shared" si="258"/>
        <v>50.666666666666664</v>
      </c>
      <c r="Q2826" s="10" t="str">
        <f t="shared" si="259"/>
        <v>theater</v>
      </c>
      <c r="R2826" s="10" t="str">
        <f t="shared" si="260"/>
        <v>plays</v>
      </c>
      <c r="S2826" s="14">
        <f t="shared" si="261"/>
        <v>42136.270787037036</v>
      </c>
      <c r="T2826" s="15">
        <f t="shared" si="262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57"/>
        <v>1.0333333333333334</v>
      </c>
      <c r="P2827" s="9">
        <f t="shared" si="258"/>
        <v>60.784313725490193</v>
      </c>
      <c r="Q2827" s="10" t="str">
        <f t="shared" si="259"/>
        <v>theater</v>
      </c>
      <c r="R2827" s="10" t="str">
        <f t="shared" si="260"/>
        <v>plays</v>
      </c>
      <c r="S2827" s="14">
        <f t="shared" si="261"/>
        <v>42312.792662037042</v>
      </c>
      <c r="T2827" s="15">
        <f t="shared" si="262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57"/>
        <v>1.0774999999999999</v>
      </c>
      <c r="P2828" s="9">
        <f t="shared" si="258"/>
        <v>113.42105263157895</v>
      </c>
      <c r="Q2828" s="10" t="str">
        <f t="shared" si="259"/>
        <v>theater</v>
      </c>
      <c r="R2828" s="10" t="str">
        <f t="shared" si="260"/>
        <v>plays</v>
      </c>
      <c r="S2828" s="14">
        <f t="shared" si="261"/>
        <v>42171.034861111111</v>
      </c>
      <c r="T2828" s="15">
        <f t="shared" si="262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57"/>
        <v>1.2024999999999999</v>
      </c>
      <c r="P2829" s="9">
        <f t="shared" si="258"/>
        <v>104.56521739130434</v>
      </c>
      <c r="Q2829" s="10" t="str">
        <f t="shared" si="259"/>
        <v>theater</v>
      </c>
      <c r="R2829" s="10" t="str">
        <f t="shared" si="260"/>
        <v>plays</v>
      </c>
      <c r="S2829" s="14">
        <f t="shared" si="261"/>
        <v>42494.683634259258</v>
      </c>
      <c r="T2829" s="15">
        <f t="shared" si="262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57"/>
        <v>1.0037894736842106</v>
      </c>
      <c r="P2830" s="9">
        <f t="shared" si="258"/>
        <v>98.30927835051547</v>
      </c>
      <c r="Q2830" s="10" t="str">
        <f t="shared" si="259"/>
        <v>theater</v>
      </c>
      <c r="R2830" s="10" t="str">
        <f t="shared" si="260"/>
        <v>plays</v>
      </c>
      <c r="S2830" s="14">
        <f t="shared" si="261"/>
        <v>42254.264687499999</v>
      </c>
      <c r="T2830" s="15">
        <f t="shared" si="262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57"/>
        <v>1.0651999999999999</v>
      </c>
      <c r="P2831" s="9">
        <f t="shared" si="258"/>
        <v>35.039473684210527</v>
      </c>
      <c r="Q2831" s="10" t="str">
        <f t="shared" si="259"/>
        <v>theater</v>
      </c>
      <c r="R2831" s="10" t="str">
        <f t="shared" si="260"/>
        <v>plays</v>
      </c>
      <c r="S2831" s="14">
        <f t="shared" si="261"/>
        <v>42495.434236111112</v>
      </c>
      <c r="T2831" s="15">
        <f t="shared" si="262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57"/>
        <v>1</v>
      </c>
      <c r="P2832" s="9">
        <f t="shared" si="258"/>
        <v>272.72727272727275</v>
      </c>
      <c r="Q2832" s="10" t="str">
        <f t="shared" si="259"/>
        <v>theater</v>
      </c>
      <c r="R2832" s="10" t="str">
        <f t="shared" si="260"/>
        <v>plays</v>
      </c>
      <c r="S2832" s="14">
        <f t="shared" si="261"/>
        <v>41758.839675925927</v>
      </c>
      <c r="T2832" s="15">
        <f t="shared" si="262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57"/>
        <v>1.1066666666666667</v>
      </c>
      <c r="P2833" s="9">
        <f t="shared" si="258"/>
        <v>63.846153846153847</v>
      </c>
      <c r="Q2833" s="10" t="str">
        <f t="shared" si="259"/>
        <v>theater</v>
      </c>
      <c r="R2833" s="10" t="str">
        <f t="shared" si="260"/>
        <v>plays</v>
      </c>
      <c r="S2833" s="14">
        <f t="shared" si="261"/>
        <v>42171.824884259258</v>
      </c>
      <c r="T2833" s="15">
        <f t="shared" si="262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57"/>
        <v>1.1471959999999999</v>
      </c>
      <c r="P2834" s="9">
        <f t="shared" si="258"/>
        <v>30.189368421052631</v>
      </c>
      <c r="Q2834" s="10" t="str">
        <f t="shared" si="259"/>
        <v>theater</v>
      </c>
      <c r="R2834" s="10" t="str">
        <f t="shared" si="260"/>
        <v>plays</v>
      </c>
      <c r="S2834" s="14">
        <f t="shared" si="261"/>
        <v>41938.709421296298</v>
      </c>
      <c r="T2834" s="15">
        <f t="shared" si="262"/>
        <v>41966.916666666672</v>
      </c>
    </row>
    <row r="2835" spans="1:20" ht="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57"/>
        <v>1.0825925925925926</v>
      </c>
      <c r="P2835" s="9">
        <f t="shared" si="258"/>
        <v>83.51428571428572</v>
      </c>
      <c r="Q2835" s="10" t="str">
        <f t="shared" si="259"/>
        <v>theater</v>
      </c>
      <c r="R2835" s="10" t="str">
        <f t="shared" si="260"/>
        <v>plays</v>
      </c>
      <c r="S2835" s="14">
        <f t="shared" si="261"/>
        <v>42268.127696759257</v>
      </c>
      <c r="T2835" s="15">
        <f t="shared" si="262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57"/>
        <v>1.7</v>
      </c>
      <c r="P2836" s="9">
        <f t="shared" si="258"/>
        <v>64.761904761904759</v>
      </c>
      <c r="Q2836" s="10" t="str">
        <f t="shared" si="259"/>
        <v>theater</v>
      </c>
      <c r="R2836" s="10" t="str">
        <f t="shared" si="260"/>
        <v>plays</v>
      </c>
      <c r="S2836" s="14">
        <f t="shared" si="261"/>
        <v>42019.959837962961</v>
      </c>
      <c r="T2836" s="15">
        <f t="shared" si="262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57"/>
        <v>1.8709899999999999</v>
      </c>
      <c r="P2837" s="9">
        <f t="shared" si="258"/>
        <v>20.118172043010752</v>
      </c>
      <c r="Q2837" s="10" t="str">
        <f t="shared" si="259"/>
        <v>theater</v>
      </c>
      <c r="R2837" s="10" t="str">
        <f t="shared" si="260"/>
        <v>plays</v>
      </c>
      <c r="S2837" s="14">
        <f t="shared" si="261"/>
        <v>42313.703900462962</v>
      </c>
      <c r="T2837" s="15">
        <f t="shared" si="262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57"/>
        <v>1.0777777777777777</v>
      </c>
      <c r="P2838" s="9">
        <f t="shared" si="258"/>
        <v>44.090909090909093</v>
      </c>
      <c r="Q2838" s="10" t="str">
        <f t="shared" si="259"/>
        <v>theater</v>
      </c>
      <c r="R2838" s="10" t="str">
        <f t="shared" si="260"/>
        <v>plays</v>
      </c>
      <c r="S2838" s="14">
        <f t="shared" si="261"/>
        <v>42746.261782407411</v>
      </c>
      <c r="T2838" s="15">
        <f t="shared" si="262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57"/>
        <v>1</v>
      </c>
      <c r="P2839" s="9">
        <f t="shared" si="258"/>
        <v>40.476190476190474</v>
      </c>
      <c r="Q2839" s="10" t="str">
        <f t="shared" si="259"/>
        <v>theater</v>
      </c>
      <c r="R2839" s="10" t="str">
        <f t="shared" si="260"/>
        <v>plays</v>
      </c>
      <c r="S2839" s="14">
        <f t="shared" si="261"/>
        <v>42307.908379629633</v>
      </c>
      <c r="T2839" s="15">
        <f t="shared" si="262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57"/>
        <v>1.2024999999999999</v>
      </c>
      <c r="P2840" s="9">
        <f t="shared" si="258"/>
        <v>44.537037037037038</v>
      </c>
      <c r="Q2840" s="10" t="str">
        <f t="shared" si="259"/>
        <v>theater</v>
      </c>
      <c r="R2840" s="10" t="str">
        <f t="shared" si="260"/>
        <v>plays</v>
      </c>
      <c r="S2840" s="14">
        <f t="shared" si="261"/>
        <v>41842.607592592591</v>
      </c>
      <c r="T2840" s="15">
        <f t="shared" si="262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57"/>
        <v>1.1142857142857143</v>
      </c>
      <c r="P2841" s="9">
        <f t="shared" si="258"/>
        <v>125.80645161290323</v>
      </c>
      <c r="Q2841" s="10" t="str">
        <f t="shared" si="259"/>
        <v>theater</v>
      </c>
      <c r="R2841" s="10" t="str">
        <f t="shared" si="260"/>
        <v>plays</v>
      </c>
      <c r="S2841" s="14">
        <f t="shared" si="261"/>
        <v>41853.240208333329</v>
      </c>
      <c r="T2841" s="15">
        <f t="shared" si="262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57"/>
        <v>1.04</v>
      </c>
      <c r="P2842" s="9">
        <f t="shared" si="258"/>
        <v>19.696969696969695</v>
      </c>
      <c r="Q2842" s="10" t="str">
        <f t="shared" si="259"/>
        <v>theater</v>
      </c>
      <c r="R2842" s="10" t="str">
        <f t="shared" si="260"/>
        <v>plays</v>
      </c>
      <c r="S2842" s="14">
        <f t="shared" si="261"/>
        <v>42060.035636574074</v>
      </c>
      <c r="T2842" s="15">
        <f t="shared" si="262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57"/>
        <v>0.01</v>
      </c>
      <c r="P2843" s="9">
        <f t="shared" si="258"/>
        <v>10</v>
      </c>
      <c r="Q2843" s="10" t="str">
        <f t="shared" si="259"/>
        <v>theater</v>
      </c>
      <c r="R2843" s="10" t="str">
        <f t="shared" si="260"/>
        <v>plays</v>
      </c>
      <c r="S2843" s="14">
        <f t="shared" si="261"/>
        <v>42291.739548611105</v>
      </c>
      <c r="T2843" s="15">
        <f t="shared" si="262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57"/>
        <v>0</v>
      </c>
      <c r="P2844" s="9" t="e">
        <f t="shared" si="258"/>
        <v>#DIV/0!</v>
      </c>
      <c r="Q2844" s="10" t="str">
        <f t="shared" si="259"/>
        <v>theater</v>
      </c>
      <c r="R2844" s="10" t="str">
        <f t="shared" si="260"/>
        <v>plays</v>
      </c>
      <c r="S2844" s="14">
        <f t="shared" si="261"/>
        <v>41784.952488425923</v>
      </c>
      <c r="T2844" s="15">
        <f t="shared" si="262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57"/>
        <v>0</v>
      </c>
      <c r="P2845" s="9" t="e">
        <f t="shared" si="258"/>
        <v>#DIV/0!</v>
      </c>
      <c r="Q2845" s="10" t="str">
        <f t="shared" si="259"/>
        <v>theater</v>
      </c>
      <c r="R2845" s="10" t="str">
        <f t="shared" si="260"/>
        <v>plays</v>
      </c>
      <c r="S2845" s="14">
        <f t="shared" si="261"/>
        <v>42492.737847222219</v>
      </c>
      <c r="T2845" s="15">
        <f t="shared" si="262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57"/>
        <v>5.4545454545454543E-2</v>
      </c>
      <c r="P2846" s="9">
        <f t="shared" si="258"/>
        <v>30</v>
      </c>
      <c r="Q2846" s="10" t="str">
        <f t="shared" si="259"/>
        <v>theater</v>
      </c>
      <c r="R2846" s="10" t="str">
        <f t="shared" si="260"/>
        <v>plays</v>
      </c>
      <c r="S2846" s="14">
        <f t="shared" si="261"/>
        <v>42709.546064814815</v>
      </c>
      <c r="T2846" s="15">
        <f t="shared" si="262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57"/>
        <v>0.31546666666666667</v>
      </c>
      <c r="P2847" s="9">
        <f t="shared" si="258"/>
        <v>60.666666666666664</v>
      </c>
      <c r="Q2847" s="10" t="str">
        <f t="shared" si="259"/>
        <v>theater</v>
      </c>
      <c r="R2847" s="10" t="str">
        <f t="shared" si="260"/>
        <v>plays</v>
      </c>
      <c r="S2847" s="14">
        <f t="shared" si="261"/>
        <v>42103.016585648147</v>
      </c>
      <c r="T2847" s="15">
        <f t="shared" si="262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57"/>
        <v>0</v>
      </c>
      <c r="P2848" s="9" t="e">
        <f t="shared" si="258"/>
        <v>#DIV/0!</v>
      </c>
      <c r="Q2848" s="10" t="str">
        <f t="shared" si="259"/>
        <v>theater</v>
      </c>
      <c r="R2848" s="10" t="str">
        <f t="shared" si="260"/>
        <v>plays</v>
      </c>
      <c r="S2848" s="14">
        <f t="shared" si="261"/>
        <v>42108.692060185189</v>
      </c>
      <c r="T2848" s="15">
        <f t="shared" si="262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57"/>
        <v>0</v>
      </c>
      <c r="P2849" s="9" t="e">
        <f t="shared" si="258"/>
        <v>#DIV/0!</v>
      </c>
      <c r="Q2849" s="10" t="str">
        <f t="shared" si="259"/>
        <v>theater</v>
      </c>
      <c r="R2849" s="10" t="str">
        <f t="shared" si="260"/>
        <v>plays</v>
      </c>
      <c r="S2849" s="14">
        <f t="shared" si="261"/>
        <v>42453.806307870371</v>
      </c>
      <c r="T2849" s="15">
        <f t="shared" si="262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57"/>
        <v>2E-3</v>
      </c>
      <c r="P2850" s="9">
        <f t="shared" si="258"/>
        <v>23.333333333333332</v>
      </c>
      <c r="Q2850" s="10" t="str">
        <f t="shared" si="259"/>
        <v>theater</v>
      </c>
      <c r="R2850" s="10" t="str">
        <f t="shared" si="260"/>
        <v>plays</v>
      </c>
      <c r="S2850" s="14">
        <f t="shared" si="261"/>
        <v>42123.648831018523</v>
      </c>
      <c r="T2850" s="15">
        <f t="shared" si="262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57"/>
        <v>0.01</v>
      </c>
      <c r="P2851" s="9">
        <f t="shared" si="258"/>
        <v>5</v>
      </c>
      <c r="Q2851" s="10" t="str">
        <f t="shared" si="259"/>
        <v>theater</v>
      </c>
      <c r="R2851" s="10" t="str">
        <f t="shared" si="260"/>
        <v>plays</v>
      </c>
      <c r="S2851" s="14">
        <f t="shared" si="261"/>
        <v>42453.428240740745</v>
      </c>
      <c r="T2851" s="15">
        <f t="shared" si="262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57"/>
        <v>3.8875E-2</v>
      </c>
      <c r="P2852" s="9">
        <f t="shared" si="258"/>
        <v>23.923076923076923</v>
      </c>
      <c r="Q2852" s="10" t="str">
        <f t="shared" si="259"/>
        <v>theater</v>
      </c>
      <c r="R2852" s="10" t="str">
        <f t="shared" si="260"/>
        <v>plays</v>
      </c>
      <c r="S2852" s="14">
        <f t="shared" si="261"/>
        <v>41858.007071759261</v>
      </c>
      <c r="T2852" s="15">
        <f t="shared" si="262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57"/>
        <v>0</v>
      </c>
      <c r="P2853" s="9" t="e">
        <f t="shared" si="258"/>
        <v>#DIV/0!</v>
      </c>
      <c r="Q2853" s="10" t="str">
        <f t="shared" si="259"/>
        <v>theater</v>
      </c>
      <c r="R2853" s="10" t="str">
        <f t="shared" si="260"/>
        <v>plays</v>
      </c>
      <c r="S2853" s="14">
        <f t="shared" si="261"/>
        <v>42390.002650462964</v>
      </c>
      <c r="T2853" s="15">
        <f t="shared" si="262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57"/>
        <v>1.9E-2</v>
      </c>
      <c r="P2854" s="9">
        <f t="shared" si="258"/>
        <v>15.833333333333334</v>
      </c>
      <c r="Q2854" s="10" t="str">
        <f t="shared" si="259"/>
        <v>theater</v>
      </c>
      <c r="R2854" s="10" t="str">
        <f t="shared" si="260"/>
        <v>plays</v>
      </c>
      <c r="S2854" s="14">
        <f t="shared" si="261"/>
        <v>41781.045173611114</v>
      </c>
      <c r="T2854" s="15">
        <f t="shared" si="262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57"/>
        <v>0</v>
      </c>
      <c r="P2855" s="9" t="e">
        <f t="shared" si="258"/>
        <v>#DIV/0!</v>
      </c>
      <c r="Q2855" s="10" t="str">
        <f t="shared" si="259"/>
        <v>theater</v>
      </c>
      <c r="R2855" s="10" t="str">
        <f t="shared" si="260"/>
        <v>plays</v>
      </c>
      <c r="S2855" s="14">
        <f t="shared" si="261"/>
        <v>41836.190937499996</v>
      </c>
      <c r="T2855" s="15">
        <f t="shared" si="262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57"/>
        <v>0.41699999999999998</v>
      </c>
      <c r="P2856" s="9">
        <f t="shared" si="258"/>
        <v>29.785714285714285</v>
      </c>
      <c r="Q2856" s="10" t="str">
        <f t="shared" si="259"/>
        <v>theater</v>
      </c>
      <c r="R2856" s="10" t="str">
        <f t="shared" si="260"/>
        <v>plays</v>
      </c>
      <c r="S2856" s="14">
        <f t="shared" si="261"/>
        <v>42111.71665509259</v>
      </c>
      <c r="T2856" s="15">
        <f t="shared" si="262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57"/>
        <v>0.5</v>
      </c>
      <c r="P2857" s="9">
        <f t="shared" si="258"/>
        <v>60</v>
      </c>
      <c r="Q2857" s="10" t="str">
        <f t="shared" si="259"/>
        <v>theater</v>
      </c>
      <c r="R2857" s="10" t="str">
        <f t="shared" si="260"/>
        <v>plays</v>
      </c>
      <c r="S2857" s="14">
        <f t="shared" si="261"/>
        <v>42370.007766203707</v>
      </c>
      <c r="T2857" s="15">
        <f t="shared" si="262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57"/>
        <v>4.8666666666666664E-2</v>
      </c>
      <c r="P2858" s="9">
        <f t="shared" si="258"/>
        <v>24.333333333333332</v>
      </c>
      <c r="Q2858" s="10" t="str">
        <f t="shared" si="259"/>
        <v>theater</v>
      </c>
      <c r="R2858" s="10" t="str">
        <f t="shared" si="260"/>
        <v>plays</v>
      </c>
      <c r="S2858" s="14">
        <f t="shared" si="261"/>
        <v>42165.037581018521</v>
      </c>
      <c r="T2858" s="15">
        <f t="shared" si="262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57"/>
        <v>0.19736842105263158</v>
      </c>
      <c r="P2859" s="9">
        <f t="shared" si="258"/>
        <v>500</v>
      </c>
      <c r="Q2859" s="10" t="str">
        <f t="shared" si="259"/>
        <v>theater</v>
      </c>
      <c r="R2859" s="10" t="str">
        <f t="shared" si="260"/>
        <v>plays</v>
      </c>
      <c r="S2859" s="14">
        <f t="shared" si="261"/>
        <v>42726.920081018514</v>
      </c>
      <c r="T2859" s="15">
        <f t="shared" si="262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57"/>
        <v>0</v>
      </c>
      <c r="P2860" s="9" t="e">
        <f t="shared" si="258"/>
        <v>#DIV/0!</v>
      </c>
      <c r="Q2860" s="10" t="str">
        <f t="shared" si="259"/>
        <v>theater</v>
      </c>
      <c r="R2860" s="10" t="str">
        <f t="shared" si="260"/>
        <v>plays</v>
      </c>
      <c r="S2860" s="14">
        <f t="shared" si="261"/>
        <v>41954.545081018514</v>
      </c>
      <c r="T2860" s="15">
        <f t="shared" si="262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57"/>
        <v>1.7500000000000002E-2</v>
      </c>
      <c r="P2861" s="9">
        <f t="shared" si="258"/>
        <v>35</v>
      </c>
      <c r="Q2861" s="10" t="str">
        <f t="shared" si="259"/>
        <v>theater</v>
      </c>
      <c r="R2861" s="10" t="str">
        <f t="shared" si="260"/>
        <v>plays</v>
      </c>
      <c r="S2861" s="14">
        <f t="shared" si="261"/>
        <v>42233.362314814818</v>
      </c>
      <c r="T2861" s="15">
        <f t="shared" si="262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57"/>
        <v>6.6500000000000004E-2</v>
      </c>
      <c r="P2862" s="9">
        <f t="shared" si="258"/>
        <v>29.555555555555557</v>
      </c>
      <c r="Q2862" s="10" t="str">
        <f t="shared" si="259"/>
        <v>theater</v>
      </c>
      <c r="R2862" s="10" t="str">
        <f t="shared" si="260"/>
        <v>plays</v>
      </c>
      <c r="S2862" s="14">
        <f t="shared" si="261"/>
        <v>42480.800648148142</v>
      </c>
      <c r="T2862" s="15">
        <f t="shared" si="262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57"/>
        <v>0.32</v>
      </c>
      <c r="P2863" s="9">
        <f t="shared" si="258"/>
        <v>26.666666666666668</v>
      </c>
      <c r="Q2863" s="10" t="str">
        <f t="shared" si="259"/>
        <v>theater</v>
      </c>
      <c r="R2863" s="10" t="str">
        <f t="shared" si="260"/>
        <v>plays</v>
      </c>
      <c r="S2863" s="14">
        <f t="shared" si="261"/>
        <v>42257.590833333335</v>
      </c>
      <c r="T2863" s="15">
        <f t="shared" si="262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ref="O2864:O2927" si="263">E2864/D2864</f>
        <v>4.3307086614173228E-3</v>
      </c>
      <c r="P2864" s="9">
        <f t="shared" si="258"/>
        <v>18.333333333333332</v>
      </c>
      <c r="Q2864" s="10" t="str">
        <f t="shared" si="259"/>
        <v>theater</v>
      </c>
      <c r="R2864" s="10" t="str">
        <f t="shared" si="260"/>
        <v>plays</v>
      </c>
      <c r="S2864" s="14">
        <f t="shared" si="261"/>
        <v>41784.789687500001</v>
      </c>
      <c r="T2864" s="15">
        <f t="shared" si="262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3"/>
        <v>4.0000000000000002E-4</v>
      </c>
      <c r="P2865" s="9">
        <f t="shared" si="258"/>
        <v>20</v>
      </c>
      <c r="Q2865" s="10" t="str">
        <f t="shared" si="259"/>
        <v>theater</v>
      </c>
      <c r="R2865" s="10" t="str">
        <f t="shared" si="260"/>
        <v>plays</v>
      </c>
      <c r="S2865" s="14">
        <f t="shared" si="261"/>
        <v>41831.675034722226</v>
      </c>
      <c r="T2865" s="15">
        <f t="shared" si="262"/>
        <v>41891.675034722226</v>
      </c>
    </row>
    <row r="2866" spans="1:20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3"/>
        <v>1.6E-2</v>
      </c>
      <c r="P2866" s="9">
        <f t="shared" si="258"/>
        <v>13.333333333333334</v>
      </c>
      <c r="Q2866" s="10" t="str">
        <f t="shared" si="259"/>
        <v>theater</v>
      </c>
      <c r="R2866" s="10" t="str">
        <f t="shared" si="260"/>
        <v>plays</v>
      </c>
      <c r="S2866" s="14">
        <f t="shared" si="261"/>
        <v>42172.613506944443</v>
      </c>
      <c r="T2866" s="15">
        <f t="shared" si="262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3"/>
        <v>0</v>
      </c>
      <c r="P2867" s="9" t="e">
        <f t="shared" si="258"/>
        <v>#DIV/0!</v>
      </c>
      <c r="Q2867" s="10" t="str">
        <f t="shared" si="259"/>
        <v>theater</v>
      </c>
      <c r="R2867" s="10" t="str">
        <f t="shared" si="260"/>
        <v>plays</v>
      </c>
      <c r="S2867" s="14">
        <f t="shared" si="261"/>
        <v>41950.114108796297</v>
      </c>
      <c r="T2867" s="15">
        <f t="shared" si="262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3"/>
        <v>8.9999999999999993E-3</v>
      </c>
      <c r="P2868" s="9">
        <f t="shared" si="258"/>
        <v>22.5</v>
      </c>
      <c r="Q2868" s="10" t="str">
        <f t="shared" si="259"/>
        <v>theater</v>
      </c>
      <c r="R2868" s="10" t="str">
        <f t="shared" si="260"/>
        <v>plays</v>
      </c>
      <c r="S2868" s="14">
        <f t="shared" si="261"/>
        <v>42627.955104166671</v>
      </c>
      <c r="T2868" s="15">
        <f t="shared" si="262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3"/>
        <v>0.2016</v>
      </c>
      <c r="P2869" s="9">
        <f t="shared" si="258"/>
        <v>50.4</v>
      </c>
      <c r="Q2869" s="10" t="str">
        <f t="shared" si="259"/>
        <v>theater</v>
      </c>
      <c r="R2869" s="10" t="str">
        <f t="shared" si="260"/>
        <v>plays</v>
      </c>
      <c r="S2869" s="14">
        <f t="shared" si="261"/>
        <v>42531.195277777777</v>
      </c>
      <c r="T2869" s="15">
        <f t="shared" si="262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3"/>
        <v>0.42011733333333334</v>
      </c>
      <c r="P2870" s="9">
        <f t="shared" si="258"/>
        <v>105.02933333333334</v>
      </c>
      <c r="Q2870" s="10" t="str">
        <f t="shared" si="259"/>
        <v>theater</v>
      </c>
      <c r="R2870" s="10" t="str">
        <f t="shared" si="260"/>
        <v>plays</v>
      </c>
      <c r="S2870" s="14">
        <f t="shared" si="261"/>
        <v>42618.827013888891</v>
      </c>
      <c r="T2870" s="15">
        <f t="shared" si="262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3"/>
        <v>8.8500000000000002E-3</v>
      </c>
      <c r="P2871" s="9">
        <f t="shared" si="258"/>
        <v>35.4</v>
      </c>
      <c r="Q2871" s="10" t="str">
        <f t="shared" si="259"/>
        <v>theater</v>
      </c>
      <c r="R2871" s="10" t="str">
        <f t="shared" si="260"/>
        <v>plays</v>
      </c>
      <c r="S2871" s="14">
        <f t="shared" si="261"/>
        <v>42540.593530092592</v>
      </c>
      <c r="T2871" s="15">
        <f t="shared" si="262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3"/>
        <v>0.15</v>
      </c>
      <c r="P2872" s="9">
        <f t="shared" si="258"/>
        <v>83.333333333333329</v>
      </c>
      <c r="Q2872" s="10" t="str">
        <f t="shared" si="259"/>
        <v>theater</v>
      </c>
      <c r="R2872" s="10" t="str">
        <f t="shared" si="260"/>
        <v>plays</v>
      </c>
      <c r="S2872" s="14">
        <f t="shared" si="261"/>
        <v>41746.189409722225</v>
      </c>
      <c r="T2872" s="15">
        <f t="shared" si="262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3"/>
        <v>4.6699999999999998E-2</v>
      </c>
      <c r="P2873" s="9">
        <f t="shared" si="258"/>
        <v>35.92307692307692</v>
      </c>
      <c r="Q2873" s="10" t="str">
        <f t="shared" si="259"/>
        <v>theater</v>
      </c>
      <c r="R2873" s="10" t="str">
        <f t="shared" si="260"/>
        <v>plays</v>
      </c>
      <c r="S2873" s="14">
        <f t="shared" si="261"/>
        <v>41974.738576388889</v>
      </c>
      <c r="T2873" s="15">
        <f t="shared" si="262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3"/>
        <v>0</v>
      </c>
      <c r="P2874" s="9" t="e">
        <f t="shared" si="258"/>
        <v>#DIV/0!</v>
      </c>
      <c r="Q2874" s="10" t="str">
        <f t="shared" si="259"/>
        <v>theater</v>
      </c>
      <c r="R2874" s="10" t="str">
        <f t="shared" si="260"/>
        <v>plays</v>
      </c>
      <c r="S2874" s="14">
        <f t="shared" si="261"/>
        <v>42115.11618055556</v>
      </c>
      <c r="T2874" s="15">
        <f t="shared" si="262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3"/>
        <v>0.38119999999999998</v>
      </c>
      <c r="P2875" s="9">
        <f t="shared" si="258"/>
        <v>119.125</v>
      </c>
      <c r="Q2875" s="10" t="str">
        <f t="shared" si="259"/>
        <v>theater</v>
      </c>
      <c r="R2875" s="10" t="str">
        <f t="shared" si="260"/>
        <v>plays</v>
      </c>
      <c r="S2875" s="14">
        <f t="shared" si="261"/>
        <v>42002.817488425921</v>
      </c>
      <c r="T2875" s="15">
        <f t="shared" si="262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3"/>
        <v>5.4199999999999998E-2</v>
      </c>
      <c r="P2876" s="9">
        <f t="shared" si="258"/>
        <v>90.333333333333329</v>
      </c>
      <c r="Q2876" s="10" t="str">
        <f t="shared" si="259"/>
        <v>theater</v>
      </c>
      <c r="R2876" s="10" t="str">
        <f t="shared" si="260"/>
        <v>plays</v>
      </c>
      <c r="S2876" s="14">
        <f t="shared" si="261"/>
        <v>42722.84474537037</v>
      </c>
      <c r="T2876" s="15">
        <f t="shared" si="262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3"/>
        <v>3.5E-4</v>
      </c>
      <c r="P2877" s="9">
        <f t="shared" si="258"/>
        <v>2.3333333333333335</v>
      </c>
      <c r="Q2877" s="10" t="str">
        <f t="shared" si="259"/>
        <v>theater</v>
      </c>
      <c r="R2877" s="10" t="str">
        <f t="shared" si="260"/>
        <v>plays</v>
      </c>
      <c r="S2877" s="14">
        <f t="shared" si="261"/>
        <v>42465.128391203703</v>
      </c>
      <c r="T2877" s="15">
        <f t="shared" si="262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3"/>
        <v>0</v>
      </c>
      <c r="P2878" s="9" t="e">
        <f t="shared" si="258"/>
        <v>#DIV/0!</v>
      </c>
      <c r="Q2878" s="10" t="str">
        <f t="shared" si="259"/>
        <v>theater</v>
      </c>
      <c r="R2878" s="10" t="str">
        <f t="shared" si="260"/>
        <v>plays</v>
      </c>
      <c r="S2878" s="14">
        <f t="shared" si="261"/>
        <v>42171.743969907402</v>
      </c>
      <c r="T2878" s="15">
        <f t="shared" si="262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3"/>
        <v>0.10833333333333334</v>
      </c>
      <c r="P2879" s="9">
        <f t="shared" si="258"/>
        <v>108.33333333333333</v>
      </c>
      <c r="Q2879" s="10" t="str">
        <f t="shared" si="259"/>
        <v>theater</v>
      </c>
      <c r="R2879" s="10" t="str">
        <f t="shared" si="260"/>
        <v>plays</v>
      </c>
      <c r="S2879" s="14">
        <f t="shared" si="261"/>
        <v>42672.955138888887</v>
      </c>
      <c r="T2879" s="15">
        <f t="shared" si="262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3"/>
        <v>2.1000000000000001E-2</v>
      </c>
      <c r="P2880" s="9">
        <f t="shared" si="258"/>
        <v>15.75</v>
      </c>
      <c r="Q2880" s="10" t="str">
        <f t="shared" si="259"/>
        <v>theater</v>
      </c>
      <c r="R2880" s="10" t="str">
        <f t="shared" si="260"/>
        <v>plays</v>
      </c>
      <c r="S2880" s="14">
        <f t="shared" si="261"/>
        <v>42128.615682870368</v>
      </c>
      <c r="T2880" s="15">
        <f t="shared" si="262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3"/>
        <v>2.5892857142857141E-3</v>
      </c>
      <c r="P2881" s="9">
        <f t="shared" si="258"/>
        <v>29</v>
      </c>
      <c r="Q2881" s="10" t="str">
        <f t="shared" si="259"/>
        <v>theater</v>
      </c>
      <c r="R2881" s="10" t="str">
        <f t="shared" si="260"/>
        <v>plays</v>
      </c>
      <c r="S2881" s="14">
        <f t="shared" si="261"/>
        <v>42359.725243055553</v>
      </c>
      <c r="T2881" s="15">
        <f t="shared" si="262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3"/>
        <v>0.23333333333333334</v>
      </c>
      <c r="P2882" s="9">
        <f t="shared" si="258"/>
        <v>96.551724137931032</v>
      </c>
      <c r="Q2882" s="10" t="str">
        <f t="shared" si="259"/>
        <v>theater</v>
      </c>
      <c r="R2882" s="10" t="str">
        <f t="shared" si="260"/>
        <v>plays</v>
      </c>
      <c r="S2882" s="14">
        <f t="shared" si="261"/>
        <v>42192.905694444446</v>
      </c>
      <c r="T2882" s="15">
        <f t="shared" si="262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3"/>
        <v>0</v>
      </c>
      <c r="P2883" s="9" t="e">
        <f t="shared" ref="P2883:P2946" si="264">E2883/L2883</f>
        <v>#DIV/0!</v>
      </c>
      <c r="Q2883" s="10" t="str">
        <f t="shared" ref="Q2883:Q2946" si="265">LEFT(N2883,SEARCH("/",N2883,1)-1)</f>
        <v>theater</v>
      </c>
      <c r="R2883" s="10" t="str">
        <f t="shared" ref="R2883:R2946" si="266">RIGHT(N2883,LEN(N2883)-SEARCH("/",N2883,1))</f>
        <v>plays</v>
      </c>
      <c r="S2883" s="14">
        <f t="shared" ref="S2883:S2946" si="267">(((J2883/60)/60)/24)+DATE(1970,1,1)</f>
        <v>41916.597638888888</v>
      </c>
      <c r="T2883" s="15">
        <f t="shared" si="262"/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63"/>
        <v>0.33600000000000002</v>
      </c>
      <c r="P2884" s="9">
        <f t="shared" si="264"/>
        <v>63</v>
      </c>
      <c r="Q2884" s="10" t="str">
        <f t="shared" si="265"/>
        <v>theater</v>
      </c>
      <c r="R2884" s="10" t="str">
        <f t="shared" si="266"/>
        <v>plays</v>
      </c>
      <c r="S2884" s="14">
        <f t="shared" si="267"/>
        <v>42461.596273148149</v>
      </c>
      <c r="T2884" s="15">
        <f t="shared" ref="T2884:T2947" si="268">(((I2884/60)/60)/24)+DATE(1970,1,1)</f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63"/>
        <v>0.1908</v>
      </c>
      <c r="P2885" s="9">
        <f t="shared" si="264"/>
        <v>381.6</v>
      </c>
      <c r="Q2885" s="10" t="str">
        <f t="shared" si="265"/>
        <v>theater</v>
      </c>
      <c r="R2885" s="10" t="str">
        <f t="shared" si="266"/>
        <v>plays</v>
      </c>
      <c r="S2885" s="14">
        <f t="shared" si="267"/>
        <v>42370.90320601852</v>
      </c>
      <c r="T2885" s="15">
        <f t="shared" si="268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63"/>
        <v>4.1111111111111114E-3</v>
      </c>
      <c r="P2886" s="9">
        <f t="shared" si="264"/>
        <v>46.25</v>
      </c>
      <c r="Q2886" s="10" t="str">
        <f t="shared" si="265"/>
        <v>theater</v>
      </c>
      <c r="R2886" s="10" t="str">
        <f t="shared" si="266"/>
        <v>plays</v>
      </c>
      <c r="S2886" s="14">
        <f t="shared" si="267"/>
        <v>41948.727256944447</v>
      </c>
      <c r="T2886" s="15">
        <f t="shared" si="268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63"/>
        <v>0.32500000000000001</v>
      </c>
      <c r="P2887" s="9">
        <f t="shared" si="264"/>
        <v>26</v>
      </c>
      <c r="Q2887" s="10" t="str">
        <f t="shared" si="265"/>
        <v>theater</v>
      </c>
      <c r="R2887" s="10" t="str">
        <f t="shared" si="266"/>
        <v>plays</v>
      </c>
      <c r="S2887" s="14">
        <f t="shared" si="267"/>
        <v>42047.07640046296</v>
      </c>
      <c r="T2887" s="15">
        <f t="shared" si="268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63"/>
        <v>0.05</v>
      </c>
      <c r="P2888" s="9">
        <f t="shared" si="264"/>
        <v>10</v>
      </c>
      <c r="Q2888" s="10" t="str">
        <f t="shared" si="265"/>
        <v>theater</v>
      </c>
      <c r="R2888" s="10" t="str">
        <f t="shared" si="266"/>
        <v>plays</v>
      </c>
      <c r="S2888" s="14">
        <f t="shared" si="267"/>
        <v>42261.632916666669</v>
      </c>
      <c r="T2888" s="15">
        <f t="shared" si="268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63"/>
        <v>1.6666666666666668E-3</v>
      </c>
      <c r="P2889" s="9">
        <f t="shared" si="264"/>
        <v>5</v>
      </c>
      <c r="Q2889" s="10" t="str">
        <f t="shared" si="265"/>
        <v>theater</v>
      </c>
      <c r="R2889" s="10" t="str">
        <f t="shared" si="266"/>
        <v>plays</v>
      </c>
      <c r="S2889" s="14">
        <f t="shared" si="267"/>
        <v>41985.427361111113</v>
      </c>
      <c r="T2889" s="15">
        <f t="shared" si="268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63"/>
        <v>0</v>
      </c>
      <c r="P2890" s="9" t="e">
        <f t="shared" si="264"/>
        <v>#DIV/0!</v>
      </c>
      <c r="Q2890" s="10" t="str">
        <f t="shared" si="265"/>
        <v>theater</v>
      </c>
      <c r="R2890" s="10" t="str">
        <f t="shared" si="266"/>
        <v>plays</v>
      </c>
      <c r="S2890" s="14">
        <f t="shared" si="267"/>
        <v>41922.535185185188</v>
      </c>
      <c r="T2890" s="15">
        <f t="shared" si="268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63"/>
        <v>0.38066666666666665</v>
      </c>
      <c r="P2891" s="9">
        <f t="shared" si="264"/>
        <v>81.571428571428569</v>
      </c>
      <c r="Q2891" s="10" t="str">
        <f t="shared" si="265"/>
        <v>theater</v>
      </c>
      <c r="R2891" s="10" t="str">
        <f t="shared" si="266"/>
        <v>plays</v>
      </c>
      <c r="S2891" s="14">
        <f t="shared" si="267"/>
        <v>41850.863252314812</v>
      </c>
      <c r="T2891" s="15">
        <f t="shared" si="268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63"/>
        <v>1.0500000000000001E-2</v>
      </c>
      <c r="P2892" s="9">
        <f t="shared" si="264"/>
        <v>7</v>
      </c>
      <c r="Q2892" s="10" t="str">
        <f t="shared" si="265"/>
        <v>theater</v>
      </c>
      <c r="R2892" s="10" t="str">
        <f t="shared" si="266"/>
        <v>plays</v>
      </c>
      <c r="S2892" s="14">
        <f t="shared" si="267"/>
        <v>41831.742962962962</v>
      </c>
      <c r="T2892" s="15">
        <f t="shared" si="268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63"/>
        <v>2.7300000000000001E-2</v>
      </c>
      <c r="P2893" s="9">
        <f t="shared" si="264"/>
        <v>27.3</v>
      </c>
      <c r="Q2893" s="10" t="str">
        <f t="shared" si="265"/>
        <v>theater</v>
      </c>
      <c r="R2893" s="10" t="str">
        <f t="shared" si="266"/>
        <v>plays</v>
      </c>
      <c r="S2893" s="14">
        <f t="shared" si="267"/>
        <v>42415.883425925931</v>
      </c>
      <c r="T2893" s="15">
        <f t="shared" si="268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63"/>
        <v>9.0909090909090912E-2</v>
      </c>
      <c r="P2894" s="9">
        <f t="shared" si="264"/>
        <v>29.411764705882351</v>
      </c>
      <c r="Q2894" s="10" t="str">
        <f t="shared" si="265"/>
        <v>theater</v>
      </c>
      <c r="R2894" s="10" t="str">
        <f t="shared" si="266"/>
        <v>plays</v>
      </c>
      <c r="S2894" s="14">
        <f t="shared" si="267"/>
        <v>41869.714166666665</v>
      </c>
      <c r="T2894" s="15">
        <f t="shared" si="268"/>
        <v>41876.875</v>
      </c>
    </row>
    <row r="2895" spans="1:20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63"/>
        <v>5.0000000000000001E-3</v>
      </c>
      <c r="P2895" s="9">
        <f t="shared" si="264"/>
        <v>12.5</v>
      </c>
      <c r="Q2895" s="10" t="str">
        <f t="shared" si="265"/>
        <v>theater</v>
      </c>
      <c r="R2895" s="10" t="str">
        <f t="shared" si="266"/>
        <v>plays</v>
      </c>
      <c r="S2895" s="14">
        <f t="shared" si="267"/>
        <v>41953.773090277777</v>
      </c>
      <c r="T2895" s="15">
        <f t="shared" si="268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63"/>
        <v>0</v>
      </c>
      <c r="P2896" s="9" t="e">
        <f t="shared" si="264"/>
        <v>#DIV/0!</v>
      </c>
      <c r="Q2896" s="10" t="str">
        <f t="shared" si="265"/>
        <v>theater</v>
      </c>
      <c r="R2896" s="10" t="str">
        <f t="shared" si="266"/>
        <v>plays</v>
      </c>
      <c r="S2896" s="14">
        <f t="shared" si="267"/>
        <v>42037.986284722225</v>
      </c>
      <c r="T2896" s="15">
        <f t="shared" si="268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63"/>
        <v>4.5999999999999999E-2</v>
      </c>
      <c r="P2897" s="9">
        <f t="shared" si="264"/>
        <v>5.75</v>
      </c>
      <c r="Q2897" s="10" t="str">
        <f t="shared" si="265"/>
        <v>theater</v>
      </c>
      <c r="R2897" s="10" t="str">
        <f t="shared" si="266"/>
        <v>plays</v>
      </c>
      <c r="S2897" s="14">
        <f t="shared" si="267"/>
        <v>41811.555462962962</v>
      </c>
      <c r="T2897" s="15">
        <f t="shared" si="268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63"/>
        <v>0.20833333333333334</v>
      </c>
      <c r="P2898" s="9">
        <f t="shared" si="264"/>
        <v>52.083333333333336</v>
      </c>
      <c r="Q2898" s="10" t="str">
        <f t="shared" si="265"/>
        <v>theater</v>
      </c>
      <c r="R2898" s="10" t="str">
        <f t="shared" si="266"/>
        <v>plays</v>
      </c>
      <c r="S2898" s="14">
        <f t="shared" si="267"/>
        <v>42701.908807870372</v>
      </c>
      <c r="T2898" s="15">
        <f t="shared" si="268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63"/>
        <v>4.583333333333333E-2</v>
      </c>
      <c r="P2899" s="9">
        <f t="shared" si="264"/>
        <v>183.33333333333334</v>
      </c>
      <c r="Q2899" s="10" t="str">
        <f t="shared" si="265"/>
        <v>theater</v>
      </c>
      <c r="R2899" s="10" t="str">
        <f t="shared" si="266"/>
        <v>plays</v>
      </c>
      <c r="S2899" s="14">
        <f t="shared" si="267"/>
        <v>42258.646504629629</v>
      </c>
      <c r="T2899" s="15">
        <f t="shared" si="268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63"/>
        <v>4.2133333333333335E-2</v>
      </c>
      <c r="P2900" s="9">
        <f t="shared" si="264"/>
        <v>26.333333333333332</v>
      </c>
      <c r="Q2900" s="10" t="str">
        <f t="shared" si="265"/>
        <v>theater</v>
      </c>
      <c r="R2900" s="10" t="str">
        <f t="shared" si="266"/>
        <v>plays</v>
      </c>
      <c r="S2900" s="14">
        <f t="shared" si="267"/>
        <v>42278.664965277778</v>
      </c>
      <c r="T2900" s="15">
        <f t="shared" si="268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63"/>
        <v>0</v>
      </c>
      <c r="P2901" s="9" t="e">
        <f t="shared" si="264"/>
        <v>#DIV/0!</v>
      </c>
      <c r="Q2901" s="10" t="str">
        <f t="shared" si="265"/>
        <v>theater</v>
      </c>
      <c r="R2901" s="10" t="str">
        <f t="shared" si="266"/>
        <v>plays</v>
      </c>
      <c r="S2901" s="14">
        <f t="shared" si="267"/>
        <v>42515.078217592592</v>
      </c>
      <c r="T2901" s="15">
        <f t="shared" si="268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63"/>
        <v>0.61909090909090914</v>
      </c>
      <c r="P2902" s="9">
        <f t="shared" si="264"/>
        <v>486.42857142857144</v>
      </c>
      <c r="Q2902" s="10" t="str">
        <f t="shared" si="265"/>
        <v>theater</v>
      </c>
      <c r="R2902" s="10" t="str">
        <f t="shared" si="266"/>
        <v>plays</v>
      </c>
      <c r="S2902" s="14">
        <f t="shared" si="267"/>
        <v>41830.234166666669</v>
      </c>
      <c r="T2902" s="15">
        <f t="shared" si="268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63"/>
        <v>8.0000000000000002E-3</v>
      </c>
      <c r="P2903" s="9">
        <f t="shared" si="264"/>
        <v>3</v>
      </c>
      <c r="Q2903" s="10" t="str">
        <f t="shared" si="265"/>
        <v>theater</v>
      </c>
      <c r="R2903" s="10" t="str">
        <f t="shared" si="266"/>
        <v>plays</v>
      </c>
      <c r="S2903" s="14">
        <f t="shared" si="267"/>
        <v>41982.904386574075</v>
      </c>
      <c r="T2903" s="15">
        <f t="shared" si="268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63"/>
        <v>1.6666666666666666E-4</v>
      </c>
      <c r="P2904" s="9">
        <f t="shared" si="264"/>
        <v>25</v>
      </c>
      <c r="Q2904" s="10" t="str">
        <f t="shared" si="265"/>
        <v>theater</v>
      </c>
      <c r="R2904" s="10" t="str">
        <f t="shared" si="266"/>
        <v>plays</v>
      </c>
      <c r="S2904" s="14">
        <f t="shared" si="267"/>
        <v>42210.439768518518</v>
      </c>
      <c r="T2904" s="15">
        <f t="shared" si="268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63"/>
        <v>7.7999999999999996E-3</v>
      </c>
      <c r="P2905" s="9">
        <f t="shared" si="264"/>
        <v>9.75</v>
      </c>
      <c r="Q2905" s="10" t="str">
        <f t="shared" si="265"/>
        <v>theater</v>
      </c>
      <c r="R2905" s="10" t="str">
        <f t="shared" si="266"/>
        <v>plays</v>
      </c>
      <c r="S2905" s="14">
        <f t="shared" si="267"/>
        <v>42196.166874999995</v>
      </c>
      <c r="T2905" s="15">
        <f t="shared" si="268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63"/>
        <v>0.05</v>
      </c>
      <c r="P2906" s="9">
        <f t="shared" si="264"/>
        <v>18.75</v>
      </c>
      <c r="Q2906" s="10" t="str">
        <f t="shared" si="265"/>
        <v>theater</v>
      </c>
      <c r="R2906" s="10" t="str">
        <f t="shared" si="266"/>
        <v>plays</v>
      </c>
      <c r="S2906" s="14">
        <f t="shared" si="267"/>
        <v>41940.967951388891</v>
      </c>
      <c r="T2906" s="15">
        <f t="shared" si="268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63"/>
        <v>0.17771428571428571</v>
      </c>
      <c r="P2907" s="9">
        <f t="shared" si="264"/>
        <v>36.588235294117645</v>
      </c>
      <c r="Q2907" s="10" t="str">
        <f t="shared" si="265"/>
        <v>theater</v>
      </c>
      <c r="R2907" s="10" t="str">
        <f t="shared" si="266"/>
        <v>plays</v>
      </c>
      <c r="S2907" s="14">
        <f t="shared" si="267"/>
        <v>42606.056863425925</v>
      </c>
      <c r="T2907" s="15">
        <f t="shared" si="268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63"/>
        <v>9.4166666666666662E-2</v>
      </c>
      <c r="P2908" s="9">
        <f t="shared" si="264"/>
        <v>80.714285714285708</v>
      </c>
      <c r="Q2908" s="10" t="str">
        <f t="shared" si="265"/>
        <v>theater</v>
      </c>
      <c r="R2908" s="10" t="str">
        <f t="shared" si="266"/>
        <v>plays</v>
      </c>
      <c r="S2908" s="14">
        <f t="shared" si="267"/>
        <v>42199.648912037039</v>
      </c>
      <c r="T2908" s="15">
        <f t="shared" si="268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63"/>
        <v>8.0000000000000004E-4</v>
      </c>
      <c r="P2909" s="9">
        <f t="shared" si="264"/>
        <v>1</v>
      </c>
      <c r="Q2909" s="10" t="str">
        <f t="shared" si="265"/>
        <v>theater</v>
      </c>
      <c r="R2909" s="10" t="str">
        <f t="shared" si="266"/>
        <v>plays</v>
      </c>
      <c r="S2909" s="14">
        <f t="shared" si="267"/>
        <v>42444.877743055549</v>
      </c>
      <c r="T2909" s="15">
        <f t="shared" si="268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63"/>
        <v>2.75E-2</v>
      </c>
      <c r="P2910" s="9">
        <f t="shared" si="264"/>
        <v>52.8</v>
      </c>
      <c r="Q2910" s="10" t="str">
        <f t="shared" si="265"/>
        <v>theater</v>
      </c>
      <c r="R2910" s="10" t="str">
        <f t="shared" si="266"/>
        <v>plays</v>
      </c>
      <c r="S2910" s="14">
        <f t="shared" si="267"/>
        <v>42499.731701388882</v>
      </c>
      <c r="T2910" s="15">
        <f t="shared" si="268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63"/>
        <v>1.1111111111111112E-4</v>
      </c>
      <c r="P2911" s="9">
        <f t="shared" si="264"/>
        <v>20</v>
      </c>
      <c r="Q2911" s="10" t="str">
        <f t="shared" si="265"/>
        <v>theater</v>
      </c>
      <c r="R2911" s="10" t="str">
        <f t="shared" si="266"/>
        <v>plays</v>
      </c>
      <c r="S2911" s="14">
        <f t="shared" si="267"/>
        <v>41929.266215277778</v>
      </c>
      <c r="T2911" s="15">
        <f t="shared" si="268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63"/>
        <v>3.3333333333333335E-5</v>
      </c>
      <c r="P2912" s="9">
        <f t="shared" si="264"/>
        <v>1</v>
      </c>
      <c r="Q2912" s="10" t="str">
        <f t="shared" si="265"/>
        <v>theater</v>
      </c>
      <c r="R2912" s="10" t="str">
        <f t="shared" si="266"/>
        <v>plays</v>
      </c>
      <c r="S2912" s="14">
        <f t="shared" si="267"/>
        <v>42107.841284722221</v>
      </c>
      <c r="T2912" s="15">
        <f t="shared" si="268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63"/>
        <v>0.36499999999999999</v>
      </c>
      <c r="P2913" s="9">
        <f t="shared" si="264"/>
        <v>46.928571428571431</v>
      </c>
      <c r="Q2913" s="10" t="str">
        <f t="shared" si="265"/>
        <v>theater</v>
      </c>
      <c r="R2913" s="10" t="str">
        <f t="shared" si="266"/>
        <v>plays</v>
      </c>
      <c r="S2913" s="14">
        <f t="shared" si="267"/>
        <v>42142.768819444449</v>
      </c>
      <c r="T2913" s="15">
        <f t="shared" si="268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63"/>
        <v>0.14058171745152354</v>
      </c>
      <c r="P2914" s="9">
        <f t="shared" si="264"/>
        <v>78.07692307692308</v>
      </c>
      <c r="Q2914" s="10" t="str">
        <f t="shared" si="265"/>
        <v>theater</v>
      </c>
      <c r="R2914" s="10" t="str">
        <f t="shared" si="266"/>
        <v>plays</v>
      </c>
      <c r="S2914" s="14">
        <f t="shared" si="267"/>
        <v>42354.131643518514</v>
      </c>
      <c r="T2914" s="15">
        <f t="shared" si="268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63"/>
        <v>2.0000000000000001E-4</v>
      </c>
      <c r="P2915" s="9">
        <f t="shared" si="264"/>
        <v>1</v>
      </c>
      <c r="Q2915" s="10" t="str">
        <f t="shared" si="265"/>
        <v>theater</v>
      </c>
      <c r="R2915" s="10" t="str">
        <f t="shared" si="266"/>
        <v>plays</v>
      </c>
      <c r="S2915" s="14">
        <f t="shared" si="267"/>
        <v>41828.922905092593</v>
      </c>
      <c r="T2915" s="15">
        <f t="shared" si="268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63"/>
        <v>4.0000000000000003E-5</v>
      </c>
      <c r="P2916" s="9">
        <f t="shared" si="264"/>
        <v>1</v>
      </c>
      <c r="Q2916" s="10" t="str">
        <f t="shared" si="265"/>
        <v>theater</v>
      </c>
      <c r="R2916" s="10" t="str">
        <f t="shared" si="266"/>
        <v>plays</v>
      </c>
      <c r="S2916" s="14">
        <f t="shared" si="267"/>
        <v>42017.907337962963</v>
      </c>
      <c r="T2916" s="15">
        <f t="shared" si="268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63"/>
        <v>0.61099999999999999</v>
      </c>
      <c r="P2917" s="9">
        <f t="shared" si="264"/>
        <v>203.66666666666666</v>
      </c>
      <c r="Q2917" s="10" t="str">
        <f t="shared" si="265"/>
        <v>theater</v>
      </c>
      <c r="R2917" s="10" t="str">
        <f t="shared" si="266"/>
        <v>plays</v>
      </c>
      <c r="S2917" s="14">
        <f t="shared" si="267"/>
        <v>42415.398032407407</v>
      </c>
      <c r="T2917" s="15">
        <f t="shared" si="268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63"/>
        <v>7.8378378378378383E-2</v>
      </c>
      <c r="P2918" s="9">
        <f t="shared" si="264"/>
        <v>20.714285714285715</v>
      </c>
      <c r="Q2918" s="10" t="str">
        <f t="shared" si="265"/>
        <v>theater</v>
      </c>
      <c r="R2918" s="10" t="str">
        <f t="shared" si="266"/>
        <v>plays</v>
      </c>
      <c r="S2918" s="14">
        <f t="shared" si="267"/>
        <v>41755.476724537039</v>
      </c>
      <c r="T2918" s="15">
        <f t="shared" si="268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63"/>
        <v>0.2185</v>
      </c>
      <c r="P2919" s="9">
        <f t="shared" si="264"/>
        <v>48.555555555555557</v>
      </c>
      <c r="Q2919" s="10" t="str">
        <f t="shared" si="265"/>
        <v>theater</v>
      </c>
      <c r="R2919" s="10" t="str">
        <f t="shared" si="266"/>
        <v>plays</v>
      </c>
      <c r="S2919" s="14">
        <f t="shared" si="267"/>
        <v>42245.234340277777</v>
      </c>
      <c r="T2919" s="15">
        <f t="shared" si="268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63"/>
        <v>0.27239999999999998</v>
      </c>
      <c r="P2920" s="9">
        <f t="shared" si="264"/>
        <v>68.099999999999994</v>
      </c>
      <c r="Q2920" s="10" t="str">
        <f t="shared" si="265"/>
        <v>theater</v>
      </c>
      <c r="R2920" s="10" t="str">
        <f t="shared" si="266"/>
        <v>plays</v>
      </c>
      <c r="S2920" s="14">
        <f t="shared" si="267"/>
        <v>42278.629710648151</v>
      </c>
      <c r="T2920" s="15">
        <f t="shared" si="268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63"/>
        <v>8.5000000000000006E-2</v>
      </c>
      <c r="P2921" s="9">
        <f t="shared" si="264"/>
        <v>8.5</v>
      </c>
      <c r="Q2921" s="10" t="str">
        <f t="shared" si="265"/>
        <v>theater</v>
      </c>
      <c r="R2921" s="10" t="str">
        <f t="shared" si="266"/>
        <v>plays</v>
      </c>
      <c r="S2921" s="14">
        <f t="shared" si="267"/>
        <v>41826.61954861111</v>
      </c>
      <c r="T2921" s="15">
        <f t="shared" si="268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63"/>
        <v>0.26840000000000003</v>
      </c>
      <c r="P2922" s="9">
        <f t="shared" si="264"/>
        <v>51.615384615384613</v>
      </c>
      <c r="Q2922" s="10" t="str">
        <f t="shared" si="265"/>
        <v>theater</v>
      </c>
      <c r="R2922" s="10" t="str">
        <f t="shared" si="266"/>
        <v>plays</v>
      </c>
      <c r="S2922" s="14">
        <f t="shared" si="267"/>
        <v>42058.792476851857</v>
      </c>
      <c r="T2922" s="15">
        <f t="shared" si="268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63"/>
        <v>1.29</v>
      </c>
      <c r="P2923" s="9">
        <f t="shared" si="264"/>
        <v>43</v>
      </c>
      <c r="Q2923" s="10" t="str">
        <f t="shared" si="265"/>
        <v>theater</v>
      </c>
      <c r="R2923" s="10" t="str">
        <f t="shared" si="266"/>
        <v>musical</v>
      </c>
      <c r="S2923" s="14">
        <f t="shared" si="267"/>
        <v>41877.886620370373</v>
      </c>
      <c r="T2923" s="15">
        <f t="shared" si="268"/>
        <v>41907.886620370373</v>
      </c>
    </row>
    <row r="2924" spans="1:20" ht="4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63"/>
        <v>1</v>
      </c>
      <c r="P2924" s="9">
        <f t="shared" si="264"/>
        <v>83.333333333333329</v>
      </c>
      <c r="Q2924" s="10" t="str">
        <f t="shared" si="265"/>
        <v>theater</v>
      </c>
      <c r="R2924" s="10" t="str">
        <f t="shared" si="266"/>
        <v>musical</v>
      </c>
      <c r="S2924" s="14">
        <f t="shared" si="267"/>
        <v>42097.874155092592</v>
      </c>
      <c r="T2924" s="15">
        <f t="shared" si="268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63"/>
        <v>1</v>
      </c>
      <c r="P2925" s="9">
        <f t="shared" si="264"/>
        <v>30</v>
      </c>
      <c r="Q2925" s="10" t="str">
        <f t="shared" si="265"/>
        <v>theater</v>
      </c>
      <c r="R2925" s="10" t="str">
        <f t="shared" si="266"/>
        <v>musical</v>
      </c>
      <c r="S2925" s="14">
        <f t="shared" si="267"/>
        <v>42013.15253472222</v>
      </c>
      <c r="T2925" s="15">
        <f t="shared" si="268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63"/>
        <v>1.032</v>
      </c>
      <c r="P2926" s="9">
        <f t="shared" si="264"/>
        <v>175.51020408163265</v>
      </c>
      <c r="Q2926" s="10" t="str">
        <f t="shared" si="265"/>
        <v>theater</v>
      </c>
      <c r="R2926" s="10" t="str">
        <f t="shared" si="266"/>
        <v>musical</v>
      </c>
      <c r="S2926" s="14">
        <f t="shared" si="267"/>
        <v>42103.556828703702</v>
      </c>
      <c r="T2926" s="15">
        <f t="shared" si="268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63"/>
        <v>1.0244597777777777</v>
      </c>
      <c r="P2927" s="9">
        <f t="shared" si="264"/>
        <v>231.66175879396985</v>
      </c>
      <c r="Q2927" s="10" t="str">
        <f t="shared" si="265"/>
        <v>theater</v>
      </c>
      <c r="R2927" s="10" t="str">
        <f t="shared" si="266"/>
        <v>musical</v>
      </c>
      <c r="S2927" s="14">
        <f t="shared" si="267"/>
        <v>41863.584120370368</v>
      </c>
      <c r="T2927" s="15">
        <f t="shared" si="268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ref="O2928:O2991" si="269">E2928/D2928</f>
        <v>1.25</v>
      </c>
      <c r="P2928" s="9">
        <f t="shared" si="264"/>
        <v>75</v>
      </c>
      <c r="Q2928" s="10" t="str">
        <f t="shared" si="265"/>
        <v>theater</v>
      </c>
      <c r="R2928" s="10" t="str">
        <f t="shared" si="266"/>
        <v>musical</v>
      </c>
      <c r="S2928" s="14">
        <f t="shared" si="267"/>
        <v>42044.765960648147</v>
      </c>
      <c r="T2928" s="15">
        <f t="shared" si="268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69"/>
        <v>1.3083333333333333</v>
      </c>
      <c r="P2929" s="9">
        <f t="shared" si="264"/>
        <v>112.14285714285714</v>
      </c>
      <c r="Q2929" s="10" t="str">
        <f t="shared" si="265"/>
        <v>theater</v>
      </c>
      <c r="R2929" s="10" t="str">
        <f t="shared" si="266"/>
        <v>musical</v>
      </c>
      <c r="S2929" s="14">
        <f t="shared" si="267"/>
        <v>41806.669317129628</v>
      </c>
      <c r="T2929" s="15">
        <f t="shared" si="268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69"/>
        <v>1</v>
      </c>
      <c r="P2930" s="9">
        <f t="shared" si="264"/>
        <v>41.666666666666664</v>
      </c>
      <c r="Q2930" s="10" t="str">
        <f t="shared" si="265"/>
        <v>theater</v>
      </c>
      <c r="R2930" s="10" t="str">
        <f t="shared" si="266"/>
        <v>musical</v>
      </c>
      <c r="S2930" s="14">
        <f t="shared" si="267"/>
        <v>42403.998217592598</v>
      </c>
      <c r="T2930" s="15">
        <f t="shared" si="268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69"/>
        <v>1.02069375</v>
      </c>
      <c r="P2931" s="9">
        <f t="shared" si="264"/>
        <v>255.17343750000001</v>
      </c>
      <c r="Q2931" s="10" t="str">
        <f t="shared" si="265"/>
        <v>theater</v>
      </c>
      <c r="R2931" s="10" t="str">
        <f t="shared" si="266"/>
        <v>musical</v>
      </c>
      <c r="S2931" s="14">
        <f t="shared" si="267"/>
        <v>41754.564328703702</v>
      </c>
      <c r="T2931" s="15">
        <f t="shared" si="268"/>
        <v>41784.564328703702</v>
      </c>
    </row>
    <row r="2932" spans="1:20" ht="48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69"/>
        <v>1.0092000000000001</v>
      </c>
      <c r="P2932" s="9">
        <f t="shared" si="264"/>
        <v>162.7741935483871</v>
      </c>
      <c r="Q2932" s="10" t="str">
        <f t="shared" si="265"/>
        <v>theater</v>
      </c>
      <c r="R2932" s="10" t="str">
        <f t="shared" si="266"/>
        <v>musical</v>
      </c>
      <c r="S2932" s="14">
        <f t="shared" si="267"/>
        <v>42101.584074074075</v>
      </c>
      <c r="T2932" s="15">
        <f t="shared" si="268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69"/>
        <v>1.06</v>
      </c>
      <c r="P2933" s="9">
        <f t="shared" si="264"/>
        <v>88.333333333333329</v>
      </c>
      <c r="Q2933" s="10" t="str">
        <f t="shared" si="265"/>
        <v>theater</v>
      </c>
      <c r="R2933" s="10" t="str">
        <f t="shared" si="266"/>
        <v>musical</v>
      </c>
      <c r="S2933" s="14">
        <f t="shared" si="267"/>
        <v>41872.291238425925</v>
      </c>
      <c r="T2933" s="15">
        <f t="shared" si="268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69"/>
        <v>1.0509677419354839</v>
      </c>
      <c r="P2934" s="9">
        <f t="shared" si="264"/>
        <v>85.736842105263165</v>
      </c>
      <c r="Q2934" s="10" t="str">
        <f t="shared" si="265"/>
        <v>theater</v>
      </c>
      <c r="R2934" s="10" t="str">
        <f t="shared" si="266"/>
        <v>musical</v>
      </c>
      <c r="S2934" s="14">
        <f t="shared" si="267"/>
        <v>42025.164780092593</v>
      </c>
      <c r="T2934" s="15">
        <f t="shared" si="268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69"/>
        <v>1.0276000000000001</v>
      </c>
      <c r="P2935" s="9">
        <f t="shared" si="264"/>
        <v>47.574074074074076</v>
      </c>
      <c r="Q2935" s="10" t="str">
        <f t="shared" si="265"/>
        <v>theater</v>
      </c>
      <c r="R2935" s="10" t="str">
        <f t="shared" si="266"/>
        <v>musical</v>
      </c>
      <c r="S2935" s="14">
        <f t="shared" si="267"/>
        <v>42495.956631944442</v>
      </c>
      <c r="T2935" s="15">
        <f t="shared" si="268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69"/>
        <v>1.08</v>
      </c>
      <c r="P2936" s="9">
        <f t="shared" si="264"/>
        <v>72.972972972972968</v>
      </c>
      <c r="Q2936" s="10" t="str">
        <f t="shared" si="265"/>
        <v>theater</v>
      </c>
      <c r="R2936" s="10" t="str">
        <f t="shared" si="266"/>
        <v>musical</v>
      </c>
      <c r="S2936" s="14">
        <f t="shared" si="267"/>
        <v>41775.636157407411</v>
      </c>
      <c r="T2936" s="15">
        <f t="shared" si="268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69"/>
        <v>1.0088571428571429</v>
      </c>
      <c r="P2937" s="9">
        <f t="shared" si="264"/>
        <v>90.538461538461533</v>
      </c>
      <c r="Q2937" s="10" t="str">
        <f t="shared" si="265"/>
        <v>theater</v>
      </c>
      <c r="R2937" s="10" t="str">
        <f t="shared" si="266"/>
        <v>musical</v>
      </c>
      <c r="S2937" s="14">
        <f t="shared" si="267"/>
        <v>42553.583425925928</v>
      </c>
      <c r="T2937" s="15">
        <f t="shared" si="268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69"/>
        <v>1.28</v>
      </c>
      <c r="P2938" s="9">
        <f t="shared" si="264"/>
        <v>37.647058823529413</v>
      </c>
      <c r="Q2938" s="10" t="str">
        <f t="shared" si="265"/>
        <v>theater</v>
      </c>
      <c r="R2938" s="10" t="str">
        <f t="shared" si="266"/>
        <v>musical</v>
      </c>
      <c r="S2938" s="14">
        <f t="shared" si="267"/>
        <v>41912.650729166664</v>
      </c>
      <c r="T2938" s="15">
        <f t="shared" si="268"/>
        <v>41925.207638888889</v>
      </c>
    </row>
    <row r="2939" spans="1:20" ht="32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69"/>
        <v>1.3333333333333333</v>
      </c>
      <c r="P2939" s="9">
        <f t="shared" si="264"/>
        <v>36.363636363636367</v>
      </c>
      <c r="Q2939" s="10" t="str">
        <f t="shared" si="265"/>
        <v>theater</v>
      </c>
      <c r="R2939" s="10" t="str">
        <f t="shared" si="266"/>
        <v>musical</v>
      </c>
      <c r="S2939" s="14">
        <f t="shared" si="267"/>
        <v>41803.457326388889</v>
      </c>
      <c r="T2939" s="15">
        <f t="shared" si="268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69"/>
        <v>1.0137499999999999</v>
      </c>
      <c r="P2940" s="9">
        <f t="shared" si="264"/>
        <v>126.71875</v>
      </c>
      <c r="Q2940" s="10" t="str">
        <f t="shared" si="265"/>
        <v>theater</v>
      </c>
      <c r="R2940" s="10" t="str">
        <f t="shared" si="266"/>
        <v>musical</v>
      </c>
      <c r="S2940" s="14">
        <f t="shared" si="267"/>
        <v>42004.703865740739</v>
      </c>
      <c r="T2940" s="15">
        <f t="shared" si="268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69"/>
        <v>1.0287500000000001</v>
      </c>
      <c r="P2941" s="9">
        <f t="shared" si="264"/>
        <v>329.2</v>
      </c>
      <c r="Q2941" s="10" t="str">
        <f t="shared" si="265"/>
        <v>theater</v>
      </c>
      <c r="R2941" s="10" t="str">
        <f t="shared" si="266"/>
        <v>musical</v>
      </c>
      <c r="S2941" s="14">
        <f t="shared" si="267"/>
        <v>41845.809166666666</v>
      </c>
      <c r="T2941" s="15">
        <f t="shared" si="268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69"/>
        <v>1.0724</v>
      </c>
      <c r="P2942" s="9">
        <f t="shared" si="264"/>
        <v>81.242424242424249</v>
      </c>
      <c r="Q2942" s="10" t="str">
        <f t="shared" si="265"/>
        <v>theater</v>
      </c>
      <c r="R2942" s="10" t="str">
        <f t="shared" si="266"/>
        <v>musical</v>
      </c>
      <c r="S2942" s="14">
        <f t="shared" si="267"/>
        <v>41982.773356481484</v>
      </c>
      <c r="T2942" s="15">
        <f t="shared" si="268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69"/>
        <v>4.0000000000000003E-5</v>
      </c>
      <c r="P2943" s="9">
        <f t="shared" si="264"/>
        <v>1</v>
      </c>
      <c r="Q2943" s="10" t="str">
        <f t="shared" si="265"/>
        <v>theater</v>
      </c>
      <c r="R2943" s="10" t="str">
        <f t="shared" si="266"/>
        <v>spaces</v>
      </c>
      <c r="S2943" s="14">
        <f t="shared" si="267"/>
        <v>42034.960127314815</v>
      </c>
      <c r="T2943" s="15">
        <f t="shared" si="268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69"/>
        <v>0.20424999999999999</v>
      </c>
      <c r="P2944" s="9">
        <f t="shared" si="264"/>
        <v>202.22772277227722</v>
      </c>
      <c r="Q2944" s="10" t="str">
        <f t="shared" si="265"/>
        <v>theater</v>
      </c>
      <c r="R2944" s="10" t="str">
        <f t="shared" si="266"/>
        <v>spaces</v>
      </c>
      <c r="S2944" s="14">
        <f t="shared" si="267"/>
        <v>42334.803923611107</v>
      </c>
      <c r="T2944" s="15">
        <f t="shared" si="268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69"/>
        <v>0</v>
      </c>
      <c r="P2945" s="9" t="e">
        <f t="shared" si="264"/>
        <v>#DIV/0!</v>
      </c>
      <c r="Q2945" s="10" t="str">
        <f t="shared" si="265"/>
        <v>theater</v>
      </c>
      <c r="R2945" s="10" t="str">
        <f t="shared" si="266"/>
        <v>spaces</v>
      </c>
      <c r="S2945" s="14">
        <f t="shared" si="267"/>
        <v>42077.129398148143</v>
      </c>
      <c r="T2945" s="15">
        <f t="shared" si="268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69"/>
        <v>0.01</v>
      </c>
      <c r="P2946" s="9">
        <f t="shared" si="264"/>
        <v>100</v>
      </c>
      <c r="Q2946" s="10" t="str">
        <f t="shared" si="265"/>
        <v>theater</v>
      </c>
      <c r="R2946" s="10" t="str">
        <f t="shared" si="266"/>
        <v>spaces</v>
      </c>
      <c r="S2946" s="14">
        <f t="shared" si="267"/>
        <v>42132.9143287037</v>
      </c>
      <c r="T2946" s="15">
        <f t="shared" si="268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69"/>
        <v>0</v>
      </c>
      <c r="P2947" s="9" t="e">
        <f t="shared" ref="P2947:P3010" si="270">E2947/L2947</f>
        <v>#DIV/0!</v>
      </c>
      <c r="Q2947" s="10" t="str">
        <f t="shared" ref="Q2947:Q3010" si="271">LEFT(N2947,SEARCH("/",N2947,1)-1)</f>
        <v>theater</v>
      </c>
      <c r="R2947" s="10" t="str">
        <f t="shared" ref="R2947:R3010" si="272">RIGHT(N2947,LEN(N2947)-SEARCH("/",N2947,1))</f>
        <v>spaces</v>
      </c>
      <c r="S2947" s="14">
        <f t="shared" ref="S2947:S3010" si="273">(((J2947/60)/60)/24)+DATE(1970,1,1)</f>
        <v>42118.139583333337</v>
      </c>
      <c r="T2947" s="15">
        <f t="shared" si="268"/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69"/>
        <v>1E-3</v>
      </c>
      <c r="P2948" s="9">
        <f t="shared" si="270"/>
        <v>1</v>
      </c>
      <c r="Q2948" s="10" t="str">
        <f t="shared" si="271"/>
        <v>theater</v>
      </c>
      <c r="R2948" s="10" t="str">
        <f t="shared" si="272"/>
        <v>spaces</v>
      </c>
      <c r="S2948" s="14">
        <f t="shared" si="273"/>
        <v>42567.531157407408</v>
      </c>
      <c r="T2948" s="15">
        <f t="shared" ref="T2948:T3011" si="274">(((I2948/60)/60)/24)+DATE(1970,1,1)</f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69"/>
        <v>4.2880000000000001E-2</v>
      </c>
      <c r="P2949" s="9">
        <f t="shared" si="270"/>
        <v>82.461538461538467</v>
      </c>
      <c r="Q2949" s="10" t="str">
        <f t="shared" si="271"/>
        <v>theater</v>
      </c>
      <c r="R2949" s="10" t="str">
        <f t="shared" si="272"/>
        <v>spaces</v>
      </c>
      <c r="S2949" s="14">
        <f t="shared" si="273"/>
        <v>42649.562118055561</v>
      </c>
      <c r="T2949" s="15">
        <f t="shared" si="274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69"/>
        <v>4.8000000000000001E-5</v>
      </c>
      <c r="P2950" s="9">
        <f t="shared" si="270"/>
        <v>2.6666666666666665</v>
      </c>
      <c r="Q2950" s="10" t="str">
        <f t="shared" si="271"/>
        <v>theater</v>
      </c>
      <c r="R2950" s="10" t="str">
        <f t="shared" si="272"/>
        <v>spaces</v>
      </c>
      <c r="S2950" s="14">
        <f t="shared" si="273"/>
        <v>42097.649224537032</v>
      </c>
      <c r="T2950" s="15">
        <f t="shared" si="274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69"/>
        <v>2.5000000000000001E-2</v>
      </c>
      <c r="P2951" s="9">
        <f t="shared" si="270"/>
        <v>12.5</v>
      </c>
      <c r="Q2951" s="10" t="str">
        <f t="shared" si="271"/>
        <v>theater</v>
      </c>
      <c r="R2951" s="10" t="str">
        <f t="shared" si="272"/>
        <v>spaces</v>
      </c>
      <c r="S2951" s="14">
        <f t="shared" si="273"/>
        <v>42297.823113425926</v>
      </c>
      <c r="T2951" s="15">
        <f t="shared" si="274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69"/>
        <v>0</v>
      </c>
      <c r="P2952" s="9" t="e">
        <f t="shared" si="270"/>
        <v>#DIV/0!</v>
      </c>
      <c r="Q2952" s="10" t="str">
        <f t="shared" si="271"/>
        <v>theater</v>
      </c>
      <c r="R2952" s="10" t="str">
        <f t="shared" si="272"/>
        <v>spaces</v>
      </c>
      <c r="S2952" s="14">
        <f t="shared" si="273"/>
        <v>42362.36518518519</v>
      </c>
      <c r="T2952" s="15">
        <f t="shared" si="274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69"/>
        <v>2.1919999999999999E-2</v>
      </c>
      <c r="P2953" s="9">
        <f t="shared" si="270"/>
        <v>18.896551724137932</v>
      </c>
      <c r="Q2953" s="10" t="str">
        <f t="shared" si="271"/>
        <v>theater</v>
      </c>
      <c r="R2953" s="10" t="str">
        <f t="shared" si="272"/>
        <v>spaces</v>
      </c>
      <c r="S2953" s="14">
        <f t="shared" si="273"/>
        <v>41872.802928240737</v>
      </c>
      <c r="T2953" s="15">
        <f t="shared" si="274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69"/>
        <v>8.0250000000000002E-2</v>
      </c>
      <c r="P2954" s="9">
        <f t="shared" si="270"/>
        <v>200.625</v>
      </c>
      <c r="Q2954" s="10" t="str">
        <f t="shared" si="271"/>
        <v>theater</v>
      </c>
      <c r="R2954" s="10" t="str">
        <f t="shared" si="272"/>
        <v>spaces</v>
      </c>
      <c r="S2954" s="14">
        <f t="shared" si="273"/>
        <v>42628.690266203703</v>
      </c>
      <c r="T2954" s="15">
        <f t="shared" si="274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69"/>
        <v>1.5125E-3</v>
      </c>
      <c r="P2955" s="9">
        <f t="shared" si="270"/>
        <v>201.66666666666666</v>
      </c>
      <c r="Q2955" s="10" t="str">
        <f t="shared" si="271"/>
        <v>theater</v>
      </c>
      <c r="R2955" s="10" t="str">
        <f t="shared" si="272"/>
        <v>spaces</v>
      </c>
      <c r="S2955" s="14">
        <f t="shared" si="273"/>
        <v>42255.791909722218</v>
      </c>
      <c r="T2955" s="15">
        <f t="shared" si="274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69"/>
        <v>0</v>
      </c>
      <c r="P2956" s="9" t="e">
        <f t="shared" si="270"/>
        <v>#DIV/0!</v>
      </c>
      <c r="Q2956" s="10" t="str">
        <f t="shared" si="271"/>
        <v>theater</v>
      </c>
      <c r="R2956" s="10" t="str">
        <f t="shared" si="272"/>
        <v>spaces</v>
      </c>
      <c r="S2956" s="14">
        <f t="shared" si="273"/>
        <v>42790.583368055552</v>
      </c>
      <c r="T2956" s="15">
        <f t="shared" si="274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69"/>
        <v>0.59583333333333333</v>
      </c>
      <c r="P2957" s="9">
        <f t="shared" si="270"/>
        <v>65</v>
      </c>
      <c r="Q2957" s="10" t="str">
        <f t="shared" si="271"/>
        <v>theater</v>
      </c>
      <c r="R2957" s="10" t="str">
        <f t="shared" si="272"/>
        <v>spaces</v>
      </c>
      <c r="S2957" s="14">
        <f t="shared" si="273"/>
        <v>42141.741307870368</v>
      </c>
      <c r="T2957" s="15">
        <f t="shared" si="274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69"/>
        <v>0.16734177215189874</v>
      </c>
      <c r="P2958" s="9">
        <f t="shared" si="270"/>
        <v>66.099999999999994</v>
      </c>
      <c r="Q2958" s="10" t="str">
        <f t="shared" si="271"/>
        <v>theater</v>
      </c>
      <c r="R2958" s="10" t="str">
        <f t="shared" si="272"/>
        <v>spaces</v>
      </c>
      <c r="S2958" s="14">
        <f t="shared" si="273"/>
        <v>42464.958912037036</v>
      </c>
      <c r="T2958" s="15">
        <f t="shared" si="274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69"/>
        <v>1.8666666666666668E-2</v>
      </c>
      <c r="P2959" s="9">
        <f t="shared" si="270"/>
        <v>93.333333333333329</v>
      </c>
      <c r="Q2959" s="10" t="str">
        <f t="shared" si="271"/>
        <v>theater</v>
      </c>
      <c r="R2959" s="10" t="str">
        <f t="shared" si="272"/>
        <v>spaces</v>
      </c>
      <c r="S2959" s="14">
        <f t="shared" si="273"/>
        <v>42031.011249999996</v>
      </c>
      <c r="T2959" s="15">
        <f t="shared" si="274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69"/>
        <v>0</v>
      </c>
      <c r="P2960" s="9" t="e">
        <f t="shared" si="270"/>
        <v>#DIV/0!</v>
      </c>
      <c r="Q2960" s="10" t="str">
        <f t="shared" si="271"/>
        <v>theater</v>
      </c>
      <c r="R2960" s="10" t="str">
        <f t="shared" si="272"/>
        <v>spaces</v>
      </c>
      <c r="S2960" s="14">
        <f t="shared" si="273"/>
        <v>42438.779131944444</v>
      </c>
      <c r="T2960" s="15">
        <f t="shared" si="274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69"/>
        <v>0</v>
      </c>
      <c r="P2961" s="9" t="e">
        <f t="shared" si="270"/>
        <v>#DIV/0!</v>
      </c>
      <c r="Q2961" s="10" t="str">
        <f t="shared" si="271"/>
        <v>theater</v>
      </c>
      <c r="R2961" s="10" t="str">
        <f t="shared" si="272"/>
        <v>spaces</v>
      </c>
      <c r="S2961" s="14">
        <f t="shared" si="273"/>
        <v>42498.008391203708</v>
      </c>
      <c r="T2961" s="15">
        <f t="shared" si="274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69"/>
        <v>0</v>
      </c>
      <c r="P2962" s="9" t="e">
        <f t="shared" si="270"/>
        <v>#DIV/0!</v>
      </c>
      <c r="Q2962" s="10" t="str">
        <f t="shared" si="271"/>
        <v>theater</v>
      </c>
      <c r="R2962" s="10" t="str">
        <f t="shared" si="272"/>
        <v>spaces</v>
      </c>
      <c r="S2962" s="14">
        <f t="shared" si="273"/>
        <v>41863.757210648146</v>
      </c>
      <c r="T2962" s="15">
        <f t="shared" si="274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69"/>
        <v>1.0962000000000001</v>
      </c>
      <c r="P2963" s="9">
        <f t="shared" si="270"/>
        <v>50.75</v>
      </c>
      <c r="Q2963" s="10" t="str">
        <f t="shared" si="271"/>
        <v>theater</v>
      </c>
      <c r="R2963" s="10" t="str">
        <f t="shared" si="272"/>
        <v>plays</v>
      </c>
      <c r="S2963" s="14">
        <f t="shared" si="273"/>
        <v>42061.212488425925</v>
      </c>
      <c r="T2963" s="15">
        <f t="shared" si="274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69"/>
        <v>1.218</v>
      </c>
      <c r="P2964" s="9">
        <f t="shared" si="270"/>
        <v>60.9</v>
      </c>
      <c r="Q2964" s="10" t="str">
        <f t="shared" si="271"/>
        <v>theater</v>
      </c>
      <c r="R2964" s="10" t="str">
        <f t="shared" si="272"/>
        <v>plays</v>
      </c>
      <c r="S2964" s="14">
        <f t="shared" si="273"/>
        <v>42036.24428240741</v>
      </c>
      <c r="T2964" s="15">
        <f t="shared" si="274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69"/>
        <v>1.0685</v>
      </c>
      <c r="P2965" s="9">
        <f t="shared" si="270"/>
        <v>109.03061224489795</v>
      </c>
      <c r="Q2965" s="10" t="str">
        <f t="shared" si="271"/>
        <v>theater</v>
      </c>
      <c r="R2965" s="10" t="str">
        <f t="shared" si="272"/>
        <v>plays</v>
      </c>
      <c r="S2965" s="14">
        <f t="shared" si="273"/>
        <v>42157.470185185186</v>
      </c>
      <c r="T2965" s="15">
        <f t="shared" si="274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69"/>
        <v>1.0071379999999999</v>
      </c>
      <c r="P2966" s="9">
        <f t="shared" si="270"/>
        <v>25.692295918367346</v>
      </c>
      <c r="Q2966" s="10" t="str">
        <f t="shared" si="271"/>
        <v>theater</v>
      </c>
      <c r="R2966" s="10" t="str">
        <f t="shared" si="272"/>
        <v>plays</v>
      </c>
      <c r="S2966" s="14">
        <f t="shared" si="273"/>
        <v>41827.909942129627</v>
      </c>
      <c r="T2966" s="15">
        <f t="shared" si="274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69"/>
        <v>1.0900000000000001</v>
      </c>
      <c r="P2967" s="9">
        <f t="shared" si="270"/>
        <v>41.92307692307692</v>
      </c>
      <c r="Q2967" s="10" t="str">
        <f t="shared" si="271"/>
        <v>theater</v>
      </c>
      <c r="R2967" s="10" t="str">
        <f t="shared" si="272"/>
        <v>plays</v>
      </c>
      <c r="S2967" s="14">
        <f t="shared" si="273"/>
        <v>42162.729548611111</v>
      </c>
      <c r="T2967" s="15">
        <f t="shared" si="274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69"/>
        <v>1.1363000000000001</v>
      </c>
      <c r="P2968" s="9">
        <f t="shared" si="270"/>
        <v>88.7734375</v>
      </c>
      <c r="Q2968" s="10" t="str">
        <f t="shared" si="271"/>
        <v>theater</v>
      </c>
      <c r="R2968" s="10" t="str">
        <f t="shared" si="272"/>
        <v>plays</v>
      </c>
      <c r="S2968" s="14">
        <f t="shared" si="273"/>
        <v>42233.738564814819</v>
      </c>
      <c r="T2968" s="15">
        <f t="shared" si="274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69"/>
        <v>1.1392</v>
      </c>
      <c r="P2969" s="9">
        <f t="shared" si="270"/>
        <v>80.225352112676063</v>
      </c>
      <c r="Q2969" s="10" t="str">
        <f t="shared" si="271"/>
        <v>theater</v>
      </c>
      <c r="R2969" s="10" t="str">
        <f t="shared" si="272"/>
        <v>plays</v>
      </c>
      <c r="S2969" s="14">
        <f t="shared" si="273"/>
        <v>42042.197824074072</v>
      </c>
      <c r="T2969" s="15">
        <f t="shared" si="274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69"/>
        <v>1.06</v>
      </c>
      <c r="P2970" s="9">
        <f t="shared" si="270"/>
        <v>78.936170212765958</v>
      </c>
      <c r="Q2970" s="10" t="str">
        <f t="shared" si="271"/>
        <v>theater</v>
      </c>
      <c r="R2970" s="10" t="str">
        <f t="shared" si="272"/>
        <v>plays</v>
      </c>
      <c r="S2970" s="14">
        <f t="shared" si="273"/>
        <v>42585.523842592593</v>
      </c>
      <c r="T2970" s="15">
        <f t="shared" si="274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69"/>
        <v>1.625</v>
      </c>
      <c r="P2971" s="9">
        <f t="shared" si="270"/>
        <v>95.588235294117652</v>
      </c>
      <c r="Q2971" s="10" t="str">
        <f t="shared" si="271"/>
        <v>theater</v>
      </c>
      <c r="R2971" s="10" t="str">
        <f t="shared" si="272"/>
        <v>plays</v>
      </c>
      <c r="S2971" s="14">
        <f t="shared" si="273"/>
        <v>42097.786493055552</v>
      </c>
      <c r="T2971" s="15">
        <f t="shared" si="274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69"/>
        <v>1.06</v>
      </c>
      <c r="P2972" s="9">
        <f t="shared" si="270"/>
        <v>69.890109890109883</v>
      </c>
      <c r="Q2972" s="10" t="str">
        <f t="shared" si="271"/>
        <v>theater</v>
      </c>
      <c r="R2972" s="10" t="str">
        <f t="shared" si="272"/>
        <v>plays</v>
      </c>
      <c r="S2972" s="14">
        <f t="shared" si="273"/>
        <v>41808.669571759259</v>
      </c>
      <c r="T2972" s="15">
        <f t="shared" si="274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69"/>
        <v>1.0015624999999999</v>
      </c>
      <c r="P2973" s="9">
        <f t="shared" si="270"/>
        <v>74.534883720930239</v>
      </c>
      <c r="Q2973" s="10" t="str">
        <f t="shared" si="271"/>
        <v>theater</v>
      </c>
      <c r="R2973" s="10" t="str">
        <f t="shared" si="272"/>
        <v>plays</v>
      </c>
      <c r="S2973" s="14">
        <f t="shared" si="273"/>
        <v>41852.658310185187</v>
      </c>
      <c r="T2973" s="15">
        <f t="shared" si="274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69"/>
        <v>1.0535000000000001</v>
      </c>
      <c r="P2974" s="9">
        <f t="shared" si="270"/>
        <v>123.94117647058823</v>
      </c>
      <c r="Q2974" s="10" t="str">
        <f t="shared" si="271"/>
        <v>theater</v>
      </c>
      <c r="R2974" s="10" t="str">
        <f t="shared" si="272"/>
        <v>plays</v>
      </c>
      <c r="S2974" s="14">
        <f t="shared" si="273"/>
        <v>42694.110185185185</v>
      </c>
      <c r="T2974" s="15">
        <f t="shared" si="274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69"/>
        <v>1.748</v>
      </c>
      <c r="P2975" s="9">
        <f t="shared" si="270"/>
        <v>264.84848484848487</v>
      </c>
      <c r="Q2975" s="10" t="str">
        <f t="shared" si="271"/>
        <v>theater</v>
      </c>
      <c r="R2975" s="10" t="str">
        <f t="shared" si="272"/>
        <v>plays</v>
      </c>
      <c r="S2975" s="14">
        <f t="shared" si="273"/>
        <v>42341.818379629629</v>
      </c>
      <c r="T2975" s="15">
        <f t="shared" si="274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69"/>
        <v>1.02</v>
      </c>
      <c r="P2976" s="9">
        <f t="shared" si="270"/>
        <v>58.620689655172413</v>
      </c>
      <c r="Q2976" s="10" t="str">
        <f t="shared" si="271"/>
        <v>theater</v>
      </c>
      <c r="R2976" s="10" t="str">
        <f t="shared" si="272"/>
        <v>plays</v>
      </c>
      <c r="S2976" s="14">
        <f t="shared" si="273"/>
        <v>41880.061006944445</v>
      </c>
      <c r="T2976" s="15">
        <f t="shared" si="274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69"/>
        <v>1.00125</v>
      </c>
      <c r="P2977" s="9">
        <f t="shared" si="270"/>
        <v>70.884955752212392</v>
      </c>
      <c r="Q2977" s="10" t="str">
        <f t="shared" si="271"/>
        <v>theater</v>
      </c>
      <c r="R2977" s="10" t="str">
        <f t="shared" si="272"/>
        <v>plays</v>
      </c>
      <c r="S2977" s="14">
        <f t="shared" si="273"/>
        <v>41941.683865740742</v>
      </c>
      <c r="T2977" s="15">
        <f t="shared" si="274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69"/>
        <v>1.7142857142857142</v>
      </c>
      <c r="P2978" s="9">
        <f t="shared" si="270"/>
        <v>8.5714285714285712</v>
      </c>
      <c r="Q2978" s="10" t="str">
        <f t="shared" si="271"/>
        <v>theater</v>
      </c>
      <c r="R2978" s="10" t="str">
        <f t="shared" si="272"/>
        <v>plays</v>
      </c>
      <c r="S2978" s="14">
        <f t="shared" si="273"/>
        <v>42425.730671296296</v>
      </c>
      <c r="T2978" s="15">
        <f t="shared" si="274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69"/>
        <v>1.1356666666666666</v>
      </c>
      <c r="P2979" s="9">
        <f t="shared" si="270"/>
        <v>113.56666666666666</v>
      </c>
      <c r="Q2979" s="10" t="str">
        <f t="shared" si="271"/>
        <v>theater</v>
      </c>
      <c r="R2979" s="10" t="str">
        <f t="shared" si="272"/>
        <v>plays</v>
      </c>
      <c r="S2979" s="14">
        <f t="shared" si="273"/>
        <v>42026.88118055556</v>
      </c>
      <c r="T2979" s="15">
        <f t="shared" si="274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69"/>
        <v>1.2946666666666666</v>
      </c>
      <c r="P2980" s="9">
        <f t="shared" si="270"/>
        <v>60.6875</v>
      </c>
      <c r="Q2980" s="10" t="str">
        <f t="shared" si="271"/>
        <v>theater</v>
      </c>
      <c r="R2980" s="10" t="str">
        <f t="shared" si="272"/>
        <v>plays</v>
      </c>
      <c r="S2980" s="14">
        <f t="shared" si="273"/>
        <v>41922.640590277777</v>
      </c>
      <c r="T2980" s="15">
        <f t="shared" si="274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69"/>
        <v>1.014</v>
      </c>
      <c r="P2981" s="9">
        <f t="shared" si="270"/>
        <v>110.21739130434783</v>
      </c>
      <c r="Q2981" s="10" t="str">
        <f t="shared" si="271"/>
        <v>theater</v>
      </c>
      <c r="R2981" s="10" t="str">
        <f t="shared" si="272"/>
        <v>plays</v>
      </c>
      <c r="S2981" s="14">
        <f t="shared" si="273"/>
        <v>41993.824340277773</v>
      </c>
      <c r="T2981" s="15">
        <f t="shared" si="274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69"/>
        <v>1.0916666666666666</v>
      </c>
      <c r="P2982" s="9">
        <f t="shared" si="270"/>
        <v>136.45833333333334</v>
      </c>
      <c r="Q2982" s="10" t="str">
        <f t="shared" si="271"/>
        <v>theater</v>
      </c>
      <c r="R2982" s="10" t="str">
        <f t="shared" si="272"/>
        <v>plays</v>
      </c>
      <c r="S2982" s="14">
        <f t="shared" si="273"/>
        <v>42219.915856481486</v>
      </c>
      <c r="T2982" s="15">
        <f t="shared" si="274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69"/>
        <v>1.28925</v>
      </c>
      <c r="P2983" s="9">
        <f t="shared" si="270"/>
        <v>53.164948453608247</v>
      </c>
      <c r="Q2983" s="10" t="str">
        <f t="shared" si="271"/>
        <v>theater</v>
      </c>
      <c r="R2983" s="10" t="str">
        <f t="shared" si="272"/>
        <v>spaces</v>
      </c>
      <c r="S2983" s="14">
        <f t="shared" si="273"/>
        <v>42225.559675925921</v>
      </c>
      <c r="T2983" s="15">
        <f t="shared" si="274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69"/>
        <v>1.0206</v>
      </c>
      <c r="P2984" s="9">
        <f t="shared" si="270"/>
        <v>86.491525423728817</v>
      </c>
      <c r="Q2984" s="10" t="str">
        <f t="shared" si="271"/>
        <v>theater</v>
      </c>
      <c r="R2984" s="10" t="str">
        <f t="shared" si="272"/>
        <v>spaces</v>
      </c>
      <c r="S2984" s="14">
        <f t="shared" si="273"/>
        <v>42381.686840277776</v>
      </c>
      <c r="T2984" s="15">
        <f t="shared" si="274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69"/>
        <v>1.465395775862069</v>
      </c>
      <c r="P2985" s="9">
        <f t="shared" si="270"/>
        <v>155.23827397260274</v>
      </c>
      <c r="Q2985" s="10" t="str">
        <f t="shared" si="271"/>
        <v>theater</v>
      </c>
      <c r="R2985" s="10" t="str">
        <f t="shared" si="272"/>
        <v>spaces</v>
      </c>
      <c r="S2985" s="14">
        <f t="shared" si="273"/>
        <v>41894.632361111115</v>
      </c>
      <c r="T2985" s="15">
        <f t="shared" si="274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69"/>
        <v>1.00352</v>
      </c>
      <c r="P2986" s="9">
        <f t="shared" si="270"/>
        <v>115.08256880733946</v>
      </c>
      <c r="Q2986" s="10" t="str">
        <f t="shared" si="271"/>
        <v>theater</v>
      </c>
      <c r="R2986" s="10" t="str">
        <f t="shared" si="272"/>
        <v>spaces</v>
      </c>
      <c r="S2986" s="14">
        <f t="shared" si="273"/>
        <v>42576.278715277775</v>
      </c>
      <c r="T2986" s="15">
        <f t="shared" si="274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69"/>
        <v>1.2164999999999999</v>
      </c>
      <c r="P2987" s="9">
        <f t="shared" si="270"/>
        <v>109.5945945945946</v>
      </c>
      <c r="Q2987" s="10" t="str">
        <f t="shared" si="271"/>
        <v>theater</v>
      </c>
      <c r="R2987" s="10" t="str">
        <f t="shared" si="272"/>
        <v>spaces</v>
      </c>
      <c r="S2987" s="14">
        <f t="shared" si="273"/>
        <v>42654.973703703698</v>
      </c>
      <c r="T2987" s="15">
        <f t="shared" si="274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69"/>
        <v>1.0549999999999999</v>
      </c>
      <c r="P2988" s="9">
        <f t="shared" si="270"/>
        <v>45.214285714285715</v>
      </c>
      <c r="Q2988" s="10" t="str">
        <f t="shared" si="271"/>
        <v>theater</v>
      </c>
      <c r="R2988" s="10" t="str">
        <f t="shared" si="272"/>
        <v>spaces</v>
      </c>
      <c r="S2988" s="14">
        <f t="shared" si="273"/>
        <v>42431.500069444446</v>
      </c>
      <c r="T2988" s="15">
        <f t="shared" si="274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69"/>
        <v>1.1040080000000001</v>
      </c>
      <c r="P2989" s="9">
        <f t="shared" si="270"/>
        <v>104.15169811320754</v>
      </c>
      <c r="Q2989" s="10" t="str">
        <f t="shared" si="271"/>
        <v>theater</v>
      </c>
      <c r="R2989" s="10" t="str">
        <f t="shared" si="272"/>
        <v>spaces</v>
      </c>
      <c r="S2989" s="14">
        <f t="shared" si="273"/>
        <v>42627.307303240741</v>
      </c>
      <c r="T2989" s="15">
        <f t="shared" si="274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69"/>
        <v>1</v>
      </c>
      <c r="P2990" s="9">
        <f t="shared" si="270"/>
        <v>35.714285714285715</v>
      </c>
      <c r="Q2990" s="10" t="str">
        <f t="shared" si="271"/>
        <v>theater</v>
      </c>
      <c r="R2990" s="10" t="str">
        <f t="shared" si="272"/>
        <v>spaces</v>
      </c>
      <c r="S2990" s="14">
        <f t="shared" si="273"/>
        <v>42511.362048611118</v>
      </c>
      <c r="T2990" s="15">
        <f t="shared" si="274"/>
        <v>42541.362048611118</v>
      </c>
    </row>
    <row r="2991" spans="1:20" ht="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69"/>
        <v>1.76535</v>
      </c>
      <c r="P2991" s="9">
        <f t="shared" si="270"/>
        <v>96.997252747252745</v>
      </c>
      <c r="Q2991" s="10" t="str">
        <f t="shared" si="271"/>
        <v>theater</v>
      </c>
      <c r="R2991" s="10" t="str">
        <f t="shared" si="272"/>
        <v>spaces</v>
      </c>
      <c r="S2991" s="14">
        <f t="shared" si="273"/>
        <v>42337.02039351852</v>
      </c>
      <c r="T2991" s="15">
        <f t="shared" si="274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ref="O2992:O3055" si="275">E2992/D2992</f>
        <v>1</v>
      </c>
      <c r="P2992" s="9">
        <f t="shared" si="270"/>
        <v>370.37037037037038</v>
      </c>
      <c r="Q2992" s="10" t="str">
        <f t="shared" si="271"/>
        <v>theater</v>
      </c>
      <c r="R2992" s="10" t="str">
        <f t="shared" si="272"/>
        <v>spaces</v>
      </c>
      <c r="S2992" s="14">
        <f t="shared" si="273"/>
        <v>42341.57430555555</v>
      </c>
      <c r="T2992" s="15">
        <f t="shared" si="274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5"/>
        <v>1.0329411764705883</v>
      </c>
      <c r="P2993" s="9">
        <f t="shared" si="270"/>
        <v>94.408602150537632</v>
      </c>
      <c r="Q2993" s="10" t="str">
        <f t="shared" si="271"/>
        <v>theater</v>
      </c>
      <c r="R2993" s="10" t="str">
        <f t="shared" si="272"/>
        <v>spaces</v>
      </c>
      <c r="S2993" s="14">
        <f t="shared" si="273"/>
        <v>42740.837152777778</v>
      </c>
      <c r="T2993" s="15">
        <f t="shared" si="274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5"/>
        <v>1.0449999999999999</v>
      </c>
      <c r="P2994" s="9">
        <f t="shared" si="270"/>
        <v>48.984375</v>
      </c>
      <c r="Q2994" s="10" t="str">
        <f t="shared" si="271"/>
        <v>theater</v>
      </c>
      <c r="R2994" s="10" t="str">
        <f t="shared" si="272"/>
        <v>spaces</v>
      </c>
      <c r="S2994" s="14">
        <f t="shared" si="273"/>
        <v>42622.767476851848</v>
      </c>
      <c r="T2994" s="15">
        <f t="shared" si="274"/>
        <v>42652.767476851848</v>
      </c>
    </row>
    <row r="2995" spans="1:20" ht="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5"/>
        <v>1.0029999999999999</v>
      </c>
      <c r="P2995" s="9">
        <f t="shared" si="270"/>
        <v>45.590909090909093</v>
      </c>
      <c r="Q2995" s="10" t="str">
        <f t="shared" si="271"/>
        <v>theater</v>
      </c>
      <c r="R2995" s="10" t="str">
        <f t="shared" si="272"/>
        <v>spaces</v>
      </c>
      <c r="S2995" s="14">
        <f t="shared" si="273"/>
        <v>42390.838738425926</v>
      </c>
      <c r="T2995" s="15">
        <f t="shared" si="274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5"/>
        <v>4.577466666666667</v>
      </c>
      <c r="P2996" s="9">
        <f t="shared" si="270"/>
        <v>23.275254237288134</v>
      </c>
      <c r="Q2996" s="10" t="str">
        <f t="shared" si="271"/>
        <v>theater</v>
      </c>
      <c r="R2996" s="10" t="str">
        <f t="shared" si="272"/>
        <v>spaces</v>
      </c>
      <c r="S2996" s="14">
        <f t="shared" si="273"/>
        <v>41885.478842592594</v>
      </c>
      <c r="T2996" s="15">
        <f t="shared" si="274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5"/>
        <v>1.0496000000000001</v>
      </c>
      <c r="P2997" s="9">
        <f t="shared" si="270"/>
        <v>63.2289156626506</v>
      </c>
      <c r="Q2997" s="10" t="str">
        <f t="shared" si="271"/>
        <v>theater</v>
      </c>
      <c r="R2997" s="10" t="str">
        <f t="shared" si="272"/>
        <v>spaces</v>
      </c>
      <c r="S2997" s="14">
        <f t="shared" si="273"/>
        <v>42724.665173611109</v>
      </c>
      <c r="T2997" s="15">
        <f t="shared" si="274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5"/>
        <v>1.7194285714285715</v>
      </c>
      <c r="P2998" s="9">
        <f t="shared" si="270"/>
        <v>153.5204081632653</v>
      </c>
      <c r="Q2998" s="10" t="str">
        <f t="shared" si="271"/>
        <v>theater</v>
      </c>
      <c r="R2998" s="10" t="str">
        <f t="shared" si="272"/>
        <v>spaces</v>
      </c>
      <c r="S2998" s="14">
        <f t="shared" si="273"/>
        <v>42090.912500000006</v>
      </c>
      <c r="T2998" s="15">
        <f t="shared" si="274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5"/>
        <v>1.0373000000000001</v>
      </c>
      <c r="P2999" s="9">
        <f t="shared" si="270"/>
        <v>90.2</v>
      </c>
      <c r="Q2999" s="10" t="str">
        <f t="shared" si="271"/>
        <v>theater</v>
      </c>
      <c r="R2999" s="10" t="str">
        <f t="shared" si="272"/>
        <v>spaces</v>
      </c>
      <c r="S2999" s="14">
        <f t="shared" si="273"/>
        <v>42775.733715277776</v>
      </c>
      <c r="T2999" s="15">
        <f t="shared" si="274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5"/>
        <v>1.0302899999999999</v>
      </c>
      <c r="P3000" s="9">
        <f t="shared" si="270"/>
        <v>118.97113163972287</v>
      </c>
      <c r="Q3000" s="10" t="str">
        <f t="shared" si="271"/>
        <v>theater</v>
      </c>
      <c r="R3000" s="10" t="str">
        <f t="shared" si="272"/>
        <v>spaces</v>
      </c>
      <c r="S3000" s="14">
        <f t="shared" si="273"/>
        <v>41778.193622685183</v>
      </c>
      <c r="T3000" s="15">
        <f t="shared" si="274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5"/>
        <v>1.1888888888888889</v>
      </c>
      <c r="P3001" s="9">
        <f t="shared" si="270"/>
        <v>80.25</v>
      </c>
      <c r="Q3001" s="10" t="str">
        <f t="shared" si="271"/>
        <v>theater</v>
      </c>
      <c r="R3001" s="10" t="str">
        <f t="shared" si="272"/>
        <v>spaces</v>
      </c>
      <c r="S3001" s="14">
        <f t="shared" si="273"/>
        <v>42780.740277777775</v>
      </c>
      <c r="T3001" s="15">
        <f t="shared" si="274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5"/>
        <v>1</v>
      </c>
      <c r="P3002" s="9">
        <f t="shared" si="270"/>
        <v>62.5</v>
      </c>
      <c r="Q3002" s="10" t="str">
        <f t="shared" si="271"/>
        <v>theater</v>
      </c>
      <c r="R3002" s="10" t="str">
        <f t="shared" si="272"/>
        <v>spaces</v>
      </c>
      <c r="S3002" s="14">
        <f t="shared" si="273"/>
        <v>42752.827199074076</v>
      </c>
      <c r="T3002" s="15">
        <f t="shared" si="274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5"/>
        <v>3.1869988910451896</v>
      </c>
      <c r="P3003" s="9">
        <f t="shared" si="270"/>
        <v>131.37719999999999</v>
      </c>
      <c r="Q3003" s="10" t="str">
        <f t="shared" si="271"/>
        <v>theater</v>
      </c>
      <c r="R3003" s="10" t="str">
        <f t="shared" si="272"/>
        <v>spaces</v>
      </c>
      <c r="S3003" s="14">
        <f t="shared" si="273"/>
        <v>42534.895625000005</v>
      </c>
      <c r="T3003" s="15">
        <f t="shared" si="274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5"/>
        <v>1.0850614285714286</v>
      </c>
      <c r="P3004" s="9">
        <f t="shared" si="270"/>
        <v>73.032980769230775</v>
      </c>
      <c r="Q3004" s="10" t="str">
        <f t="shared" si="271"/>
        <v>theater</v>
      </c>
      <c r="R3004" s="10" t="str">
        <f t="shared" si="272"/>
        <v>spaces</v>
      </c>
      <c r="S3004" s="14">
        <f t="shared" si="273"/>
        <v>41239.83625</v>
      </c>
      <c r="T3004" s="15">
        <f t="shared" si="274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5"/>
        <v>1.0116666666666667</v>
      </c>
      <c r="P3005" s="9">
        <f t="shared" si="270"/>
        <v>178.52941176470588</v>
      </c>
      <c r="Q3005" s="10" t="str">
        <f t="shared" si="271"/>
        <v>theater</v>
      </c>
      <c r="R3005" s="10" t="str">
        <f t="shared" si="272"/>
        <v>spaces</v>
      </c>
      <c r="S3005" s="14">
        <f t="shared" si="273"/>
        <v>42398.849259259259</v>
      </c>
      <c r="T3005" s="15">
        <f t="shared" si="274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5"/>
        <v>1.12815</v>
      </c>
      <c r="P3006" s="9">
        <f t="shared" si="270"/>
        <v>162.90974729241879</v>
      </c>
      <c r="Q3006" s="10" t="str">
        <f t="shared" si="271"/>
        <v>theater</v>
      </c>
      <c r="R3006" s="10" t="str">
        <f t="shared" si="272"/>
        <v>spaces</v>
      </c>
      <c r="S3006" s="14">
        <f t="shared" si="273"/>
        <v>41928.881064814814</v>
      </c>
      <c r="T3006" s="15">
        <f t="shared" si="274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5"/>
        <v>1.2049622641509434</v>
      </c>
      <c r="P3007" s="9">
        <f t="shared" si="270"/>
        <v>108.24237288135593</v>
      </c>
      <c r="Q3007" s="10" t="str">
        <f t="shared" si="271"/>
        <v>theater</v>
      </c>
      <c r="R3007" s="10" t="str">
        <f t="shared" si="272"/>
        <v>spaces</v>
      </c>
      <c r="S3007" s="14">
        <f t="shared" si="273"/>
        <v>41888.674826388888</v>
      </c>
      <c r="T3007" s="15">
        <f t="shared" si="274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5"/>
        <v>1.0774999999999999</v>
      </c>
      <c r="P3008" s="9">
        <f t="shared" si="270"/>
        <v>88.865979381443296</v>
      </c>
      <c r="Q3008" s="10" t="str">
        <f t="shared" si="271"/>
        <v>theater</v>
      </c>
      <c r="R3008" s="10" t="str">
        <f t="shared" si="272"/>
        <v>spaces</v>
      </c>
      <c r="S3008" s="14">
        <f t="shared" si="273"/>
        <v>41957.756840277783</v>
      </c>
      <c r="T3008" s="15">
        <f t="shared" si="274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5"/>
        <v>1.8</v>
      </c>
      <c r="P3009" s="9">
        <f t="shared" si="270"/>
        <v>54</v>
      </c>
      <c r="Q3009" s="10" t="str">
        <f t="shared" si="271"/>
        <v>theater</v>
      </c>
      <c r="R3009" s="10" t="str">
        <f t="shared" si="272"/>
        <v>spaces</v>
      </c>
      <c r="S3009" s="14">
        <f t="shared" si="273"/>
        <v>42098.216238425928</v>
      </c>
      <c r="T3009" s="15">
        <f t="shared" si="274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5"/>
        <v>1.0116666666666667</v>
      </c>
      <c r="P3010" s="9">
        <f t="shared" si="270"/>
        <v>116.73076923076923</v>
      </c>
      <c r="Q3010" s="10" t="str">
        <f t="shared" si="271"/>
        <v>theater</v>
      </c>
      <c r="R3010" s="10" t="str">
        <f t="shared" si="272"/>
        <v>spaces</v>
      </c>
      <c r="S3010" s="14">
        <f t="shared" si="273"/>
        <v>42360.212025462963</v>
      </c>
      <c r="T3010" s="15">
        <f t="shared" si="274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75"/>
        <v>1.19756</v>
      </c>
      <c r="P3011" s="9">
        <f t="shared" ref="P3011:P3074" si="276">E3011/L3011</f>
        <v>233.8984375</v>
      </c>
      <c r="Q3011" s="10" t="str">
        <f t="shared" ref="Q3011:Q3074" si="277">LEFT(N3011,SEARCH("/",N3011,1)-1)</f>
        <v>theater</v>
      </c>
      <c r="R3011" s="10" t="str">
        <f t="shared" ref="R3011:R3074" si="278">RIGHT(N3011,LEN(N3011)-SEARCH("/",N3011,1))</f>
        <v>spaces</v>
      </c>
      <c r="S3011" s="14">
        <f t="shared" ref="S3011:S3074" si="279">(((J3011/60)/60)/24)+DATE(1970,1,1)</f>
        <v>41939.569907407407</v>
      </c>
      <c r="T3011" s="15">
        <f t="shared" si="274"/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75"/>
        <v>1.58</v>
      </c>
      <c r="P3012" s="9">
        <f t="shared" si="276"/>
        <v>158</v>
      </c>
      <c r="Q3012" s="10" t="str">
        <f t="shared" si="277"/>
        <v>theater</v>
      </c>
      <c r="R3012" s="10" t="str">
        <f t="shared" si="278"/>
        <v>spaces</v>
      </c>
      <c r="S3012" s="14">
        <f t="shared" si="279"/>
        <v>41996.832395833335</v>
      </c>
      <c r="T3012" s="15">
        <f t="shared" ref="T3012:T3075" si="280">(((I3012/60)/60)/24)+DATE(1970,1,1)</f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75"/>
        <v>1.2366666666666666</v>
      </c>
      <c r="P3013" s="9">
        <f t="shared" si="276"/>
        <v>14.84</v>
      </c>
      <c r="Q3013" s="10" t="str">
        <f t="shared" si="277"/>
        <v>theater</v>
      </c>
      <c r="R3013" s="10" t="str">
        <f t="shared" si="278"/>
        <v>spaces</v>
      </c>
      <c r="S3013" s="14">
        <f t="shared" si="279"/>
        <v>42334.468935185185</v>
      </c>
      <c r="T3013" s="15">
        <f t="shared" si="280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75"/>
        <v>1.1712499999999999</v>
      </c>
      <c r="P3014" s="9">
        <f t="shared" si="276"/>
        <v>85.181818181818187</v>
      </c>
      <c r="Q3014" s="10" t="str">
        <f t="shared" si="277"/>
        <v>theater</v>
      </c>
      <c r="R3014" s="10" t="str">
        <f t="shared" si="278"/>
        <v>spaces</v>
      </c>
      <c r="S3014" s="14">
        <f t="shared" si="279"/>
        <v>42024.702893518523</v>
      </c>
      <c r="T3014" s="15">
        <f t="shared" si="280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75"/>
        <v>1.5696000000000001</v>
      </c>
      <c r="P3015" s="9">
        <f t="shared" si="276"/>
        <v>146.69158878504672</v>
      </c>
      <c r="Q3015" s="10" t="str">
        <f t="shared" si="277"/>
        <v>theater</v>
      </c>
      <c r="R3015" s="10" t="str">
        <f t="shared" si="278"/>
        <v>spaces</v>
      </c>
      <c r="S3015" s="14">
        <f t="shared" si="279"/>
        <v>42146.836215277777</v>
      </c>
      <c r="T3015" s="15">
        <f t="shared" si="280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75"/>
        <v>1.13104</v>
      </c>
      <c r="P3016" s="9">
        <f t="shared" si="276"/>
        <v>50.764811490125673</v>
      </c>
      <c r="Q3016" s="10" t="str">
        <f t="shared" si="277"/>
        <v>theater</v>
      </c>
      <c r="R3016" s="10" t="str">
        <f t="shared" si="278"/>
        <v>spaces</v>
      </c>
      <c r="S3016" s="14">
        <f t="shared" si="279"/>
        <v>41920.123611111114</v>
      </c>
      <c r="T3016" s="15">
        <f t="shared" si="280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75"/>
        <v>1.0317647058823529</v>
      </c>
      <c r="P3017" s="9">
        <f t="shared" si="276"/>
        <v>87.7</v>
      </c>
      <c r="Q3017" s="10" t="str">
        <f t="shared" si="277"/>
        <v>theater</v>
      </c>
      <c r="R3017" s="10" t="str">
        <f t="shared" si="278"/>
        <v>spaces</v>
      </c>
      <c r="S3017" s="14">
        <f t="shared" si="279"/>
        <v>41785.72729166667</v>
      </c>
      <c r="T3017" s="15">
        <f t="shared" si="280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75"/>
        <v>1.0261176470588236</v>
      </c>
      <c r="P3018" s="9">
        <f t="shared" si="276"/>
        <v>242.27777777777777</v>
      </c>
      <c r="Q3018" s="10" t="str">
        <f t="shared" si="277"/>
        <v>theater</v>
      </c>
      <c r="R3018" s="10" t="str">
        <f t="shared" si="278"/>
        <v>spaces</v>
      </c>
      <c r="S3018" s="14">
        <f t="shared" si="279"/>
        <v>41778.548055555555</v>
      </c>
      <c r="T3018" s="15">
        <f t="shared" si="280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75"/>
        <v>1.0584090909090909</v>
      </c>
      <c r="P3019" s="9">
        <f t="shared" si="276"/>
        <v>146.44654088050314</v>
      </c>
      <c r="Q3019" s="10" t="str">
        <f t="shared" si="277"/>
        <v>theater</v>
      </c>
      <c r="R3019" s="10" t="str">
        <f t="shared" si="278"/>
        <v>spaces</v>
      </c>
      <c r="S3019" s="14">
        <f t="shared" si="279"/>
        <v>41841.850034722222</v>
      </c>
      <c r="T3019" s="15">
        <f t="shared" si="280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75"/>
        <v>1.0071428571428571</v>
      </c>
      <c r="P3020" s="9">
        <f t="shared" si="276"/>
        <v>103.17073170731707</v>
      </c>
      <c r="Q3020" s="10" t="str">
        <f t="shared" si="277"/>
        <v>theater</v>
      </c>
      <c r="R3020" s="10" t="str">
        <f t="shared" si="278"/>
        <v>spaces</v>
      </c>
      <c r="S3020" s="14">
        <f t="shared" si="279"/>
        <v>42163.29833333334</v>
      </c>
      <c r="T3020" s="15">
        <f t="shared" si="280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75"/>
        <v>1.2123333333333333</v>
      </c>
      <c r="P3021" s="9">
        <f t="shared" si="276"/>
        <v>80.464601769911511</v>
      </c>
      <c r="Q3021" s="10" t="str">
        <f t="shared" si="277"/>
        <v>theater</v>
      </c>
      <c r="R3021" s="10" t="str">
        <f t="shared" si="278"/>
        <v>spaces</v>
      </c>
      <c r="S3021" s="14">
        <f t="shared" si="279"/>
        <v>41758.833564814813</v>
      </c>
      <c r="T3021" s="15">
        <f t="shared" si="280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75"/>
        <v>1.0057142857142858</v>
      </c>
      <c r="P3022" s="9">
        <f t="shared" si="276"/>
        <v>234.66666666666666</v>
      </c>
      <c r="Q3022" s="10" t="str">
        <f t="shared" si="277"/>
        <v>theater</v>
      </c>
      <c r="R3022" s="10" t="str">
        <f t="shared" si="278"/>
        <v>spaces</v>
      </c>
      <c r="S3022" s="14">
        <f t="shared" si="279"/>
        <v>42170.846446759257</v>
      </c>
      <c r="T3022" s="15">
        <f t="shared" si="280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75"/>
        <v>1.1602222222222223</v>
      </c>
      <c r="P3023" s="9">
        <f t="shared" si="276"/>
        <v>50.689320388349515</v>
      </c>
      <c r="Q3023" s="10" t="str">
        <f t="shared" si="277"/>
        <v>theater</v>
      </c>
      <c r="R3023" s="10" t="str">
        <f t="shared" si="278"/>
        <v>spaces</v>
      </c>
      <c r="S3023" s="14">
        <f t="shared" si="279"/>
        <v>42660.618854166663</v>
      </c>
      <c r="T3023" s="15">
        <f t="shared" si="280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75"/>
        <v>1.0087999999999999</v>
      </c>
      <c r="P3024" s="9">
        <f t="shared" si="276"/>
        <v>162.70967741935485</v>
      </c>
      <c r="Q3024" s="10" t="str">
        <f t="shared" si="277"/>
        <v>theater</v>
      </c>
      <c r="R3024" s="10" t="str">
        <f t="shared" si="278"/>
        <v>spaces</v>
      </c>
      <c r="S3024" s="14">
        <f t="shared" si="279"/>
        <v>42564.95380787037</v>
      </c>
      <c r="T3024" s="15">
        <f t="shared" si="280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75"/>
        <v>1.03</v>
      </c>
      <c r="P3025" s="9">
        <f t="shared" si="276"/>
        <v>120.16666666666667</v>
      </c>
      <c r="Q3025" s="10" t="str">
        <f t="shared" si="277"/>
        <v>theater</v>
      </c>
      <c r="R3025" s="10" t="str">
        <f t="shared" si="278"/>
        <v>spaces</v>
      </c>
      <c r="S3025" s="14">
        <f t="shared" si="279"/>
        <v>42121.675763888896</v>
      </c>
      <c r="T3025" s="15">
        <f t="shared" si="280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75"/>
        <v>2.4641999999999999</v>
      </c>
      <c r="P3026" s="9">
        <f t="shared" si="276"/>
        <v>67.697802197802204</v>
      </c>
      <c r="Q3026" s="10" t="str">
        <f t="shared" si="277"/>
        <v>theater</v>
      </c>
      <c r="R3026" s="10" t="str">
        <f t="shared" si="278"/>
        <v>spaces</v>
      </c>
      <c r="S3026" s="14">
        <f t="shared" si="279"/>
        <v>41158.993923611109</v>
      </c>
      <c r="T3026" s="15">
        <f t="shared" si="280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75"/>
        <v>3.0219999999999998</v>
      </c>
      <c r="P3027" s="9">
        <f t="shared" si="276"/>
        <v>52.103448275862071</v>
      </c>
      <c r="Q3027" s="10" t="str">
        <f t="shared" si="277"/>
        <v>theater</v>
      </c>
      <c r="R3027" s="10" t="str">
        <f t="shared" si="278"/>
        <v>spaces</v>
      </c>
      <c r="S3027" s="14">
        <f t="shared" si="279"/>
        <v>41761.509409722225</v>
      </c>
      <c r="T3027" s="15">
        <f t="shared" si="280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75"/>
        <v>1.4333333333333333</v>
      </c>
      <c r="P3028" s="9">
        <f t="shared" si="276"/>
        <v>51.6</v>
      </c>
      <c r="Q3028" s="10" t="str">
        <f t="shared" si="277"/>
        <v>theater</v>
      </c>
      <c r="R3028" s="10" t="str">
        <f t="shared" si="278"/>
        <v>spaces</v>
      </c>
      <c r="S3028" s="14">
        <f t="shared" si="279"/>
        <v>42783.459398148145</v>
      </c>
      <c r="T3028" s="15">
        <f t="shared" si="280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75"/>
        <v>1.3144</v>
      </c>
      <c r="P3029" s="9">
        <f t="shared" si="276"/>
        <v>164.3</v>
      </c>
      <c r="Q3029" s="10" t="str">
        <f t="shared" si="277"/>
        <v>theater</v>
      </c>
      <c r="R3029" s="10" t="str">
        <f t="shared" si="278"/>
        <v>spaces</v>
      </c>
      <c r="S3029" s="14">
        <f t="shared" si="279"/>
        <v>42053.704293981486</v>
      </c>
      <c r="T3029" s="15">
        <f t="shared" si="280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75"/>
        <v>1.6801999999999999</v>
      </c>
      <c r="P3030" s="9">
        <f t="shared" si="276"/>
        <v>84.858585858585855</v>
      </c>
      <c r="Q3030" s="10" t="str">
        <f t="shared" si="277"/>
        <v>theater</v>
      </c>
      <c r="R3030" s="10" t="str">
        <f t="shared" si="278"/>
        <v>spaces</v>
      </c>
      <c r="S3030" s="14">
        <f t="shared" si="279"/>
        <v>42567.264178240745</v>
      </c>
      <c r="T3030" s="15">
        <f t="shared" si="280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75"/>
        <v>1.0967666666666667</v>
      </c>
      <c r="P3031" s="9">
        <f t="shared" si="276"/>
        <v>94.548850574712645</v>
      </c>
      <c r="Q3031" s="10" t="str">
        <f t="shared" si="277"/>
        <v>theater</v>
      </c>
      <c r="R3031" s="10" t="str">
        <f t="shared" si="278"/>
        <v>spaces</v>
      </c>
      <c r="S3031" s="14">
        <f t="shared" si="279"/>
        <v>41932.708877314813</v>
      </c>
      <c r="T3031" s="15">
        <f t="shared" si="280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75"/>
        <v>1.0668571428571429</v>
      </c>
      <c r="P3032" s="9">
        <f t="shared" si="276"/>
        <v>45.536585365853661</v>
      </c>
      <c r="Q3032" s="10" t="str">
        <f t="shared" si="277"/>
        <v>theater</v>
      </c>
      <c r="R3032" s="10" t="str">
        <f t="shared" si="278"/>
        <v>spaces</v>
      </c>
      <c r="S3032" s="14">
        <f t="shared" si="279"/>
        <v>42233.747349537036</v>
      </c>
      <c r="T3032" s="15">
        <f t="shared" si="280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75"/>
        <v>1</v>
      </c>
      <c r="P3033" s="9">
        <f t="shared" si="276"/>
        <v>51.724137931034484</v>
      </c>
      <c r="Q3033" s="10" t="str">
        <f t="shared" si="277"/>
        <v>theater</v>
      </c>
      <c r="R3033" s="10" t="str">
        <f t="shared" si="278"/>
        <v>spaces</v>
      </c>
      <c r="S3033" s="14">
        <f t="shared" si="279"/>
        <v>42597.882488425923</v>
      </c>
      <c r="T3033" s="15">
        <f t="shared" si="280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75"/>
        <v>1.272</v>
      </c>
      <c r="P3034" s="9">
        <f t="shared" si="276"/>
        <v>50.88</v>
      </c>
      <c r="Q3034" s="10" t="str">
        <f t="shared" si="277"/>
        <v>theater</v>
      </c>
      <c r="R3034" s="10" t="str">
        <f t="shared" si="278"/>
        <v>spaces</v>
      </c>
      <c r="S3034" s="14">
        <f t="shared" si="279"/>
        <v>42228.044664351852</v>
      </c>
      <c r="T3034" s="15">
        <f t="shared" si="280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75"/>
        <v>1.4653333333333334</v>
      </c>
      <c r="P3035" s="9">
        <f t="shared" si="276"/>
        <v>191.13043478260869</v>
      </c>
      <c r="Q3035" s="10" t="str">
        <f t="shared" si="277"/>
        <v>theater</v>
      </c>
      <c r="R3035" s="10" t="str">
        <f t="shared" si="278"/>
        <v>spaces</v>
      </c>
      <c r="S3035" s="14">
        <f t="shared" si="279"/>
        <v>42570.110243055555</v>
      </c>
      <c r="T3035" s="15">
        <f t="shared" si="280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75"/>
        <v>1.1253599999999999</v>
      </c>
      <c r="P3036" s="9">
        <f t="shared" si="276"/>
        <v>89.314285714285717</v>
      </c>
      <c r="Q3036" s="10" t="str">
        <f t="shared" si="277"/>
        <v>theater</v>
      </c>
      <c r="R3036" s="10" t="str">
        <f t="shared" si="278"/>
        <v>spaces</v>
      </c>
      <c r="S3036" s="14">
        <f t="shared" si="279"/>
        <v>42644.535358796296</v>
      </c>
      <c r="T3036" s="15">
        <f t="shared" si="280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75"/>
        <v>1.0878684000000001</v>
      </c>
      <c r="P3037" s="9">
        <f t="shared" si="276"/>
        <v>88.588631921824103</v>
      </c>
      <c r="Q3037" s="10" t="str">
        <f t="shared" si="277"/>
        <v>theater</v>
      </c>
      <c r="R3037" s="10" t="str">
        <f t="shared" si="278"/>
        <v>spaces</v>
      </c>
      <c r="S3037" s="14">
        <f t="shared" si="279"/>
        <v>41368.560289351852</v>
      </c>
      <c r="T3037" s="15">
        <f t="shared" si="280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75"/>
        <v>1.26732</v>
      </c>
      <c r="P3038" s="9">
        <f t="shared" si="276"/>
        <v>96.300911854103347</v>
      </c>
      <c r="Q3038" s="10" t="str">
        <f t="shared" si="277"/>
        <v>theater</v>
      </c>
      <c r="R3038" s="10" t="str">
        <f t="shared" si="278"/>
        <v>spaces</v>
      </c>
      <c r="S3038" s="14">
        <f t="shared" si="279"/>
        <v>41466.785231481481</v>
      </c>
      <c r="T3038" s="15">
        <f t="shared" si="280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75"/>
        <v>2.1320000000000001</v>
      </c>
      <c r="P3039" s="9">
        <f t="shared" si="276"/>
        <v>33.3125</v>
      </c>
      <c r="Q3039" s="10" t="str">
        <f t="shared" si="277"/>
        <v>theater</v>
      </c>
      <c r="R3039" s="10" t="str">
        <f t="shared" si="278"/>
        <v>spaces</v>
      </c>
      <c r="S3039" s="14">
        <f t="shared" si="279"/>
        <v>40378.893206018518</v>
      </c>
      <c r="T3039" s="15">
        <f t="shared" si="280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75"/>
        <v>1.0049999999999999</v>
      </c>
      <c r="P3040" s="9">
        <f t="shared" si="276"/>
        <v>37.222222222222221</v>
      </c>
      <c r="Q3040" s="10" t="str">
        <f t="shared" si="277"/>
        <v>theater</v>
      </c>
      <c r="R3040" s="10" t="str">
        <f t="shared" si="278"/>
        <v>spaces</v>
      </c>
      <c r="S3040" s="14">
        <f t="shared" si="279"/>
        <v>42373.252280092594</v>
      </c>
      <c r="T3040" s="15">
        <f t="shared" si="280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75"/>
        <v>1.0871389999999999</v>
      </c>
      <c r="P3041" s="9">
        <f t="shared" si="276"/>
        <v>92.130423728813554</v>
      </c>
      <c r="Q3041" s="10" t="str">
        <f t="shared" si="277"/>
        <v>theater</v>
      </c>
      <c r="R3041" s="10" t="str">
        <f t="shared" si="278"/>
        <v>spaces</v>
      </c>
      <c r="S3041" s="14">
        <f t="shared" si="279"/>
        <v>41610.794421296298</v>
      </c>
      <c r="T3041" s="15">
        <f t="shared" si="280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75"/>
        <v>1.075</v>
      </c>
      <c r="P3042" s="9">
        <f t="shared" si="276"/>
        <v>76.785714285714292</v>
      </c>
      <c r="Q3042" s="10" t="str">
        <f t="shared" si="277"/>
        <v>theater</v>
      </c>
      <c r="R3042" s="10" t="str">
        <f t="shared" si="278"/>
        <v>spaces</v>
      </c>
      <c r="S3042" s="14">
        <f t="shared" si="279"/>
        <v>42177.791909722218</v>
      </c>
      <c r="T3042" s="15">
        <f t="shared" si="280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75"/>
        <v>1.1048192771084338</v>
      </c>
      <c r="P3043" s="9">
        <f t="shared" si="276"/>
        <v>96.526315789473685</v>
      </c>
      <c r="Q3043" s="10" t="str">
        <f t="shared" si="277"/>
        <v>theater</v>
      </c>
      <c r="R3043" s="10" t="str">
        <f t="shared" si="278"/>
        <v>spaces</v>
      </c>
      <c r="S3043" s="14">
        <f t="shared" si="279"/>
        <v>42359.868611111116</v>
      </c>
      <c r="T3043" s="15">
        <f t="shared" si="280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75"/>
        <v>1.28</v>
      </c>
      <c r="P3044" s="9">
        <f t="shared" si="276"/>
        <v>51.891891891891895</v>
      </c>
      <c r="Q3044" s="10" t="str">
        <f t="shared" si="277"/>
        <v>theater</v>
      </c>
      <c r="R3044" s="10" t="str">
        <f t="shared" si="278"/>
        <v>spaces</v>
      </c>
      <c r="S3044" s="14">
        <f t="shared" si="279"/>
        <v>42253.688043981485</v>
      </c>
      <c r="T3044" s="15">
        <f t="shared" si="280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75"/>
        <v>1.1000666666666667</v>
      </c>
      <c r="P3045" s="9">
        <f t="shared" si="276"/>
        <v>128.9140625</v>
      </c>
      <c r="Q3045" s="10" t="str">
        <f t="shared" si="277"/>
        <v>theater</v>
      </c>
      <c r="R3045" s="10" t="str">
        <f t="shared" si="278"/>
        <v>spaces</v>
      </c>
      <c r="S3045" s="14">
        <f t="shared" si="279"/>
        <v>42083.070590277777</v>
      </c>
      <c r="T3045" s="15">
        <f t="shared" si="280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75"/>
        <v>1.0934166666666667</v>
      </c>
      <c r="P3046" s="9">
        <f t="shared" si="276"/>
        <v>84.108974358974365</v>
      </c>
      <c r="Q3046" s="10" t="str">
        <f t="shared" si="277"/>
        <v>theater</v>
      </c>
      <c r="R3046" s="10" t="str">
        <f t="shared" si="278"/>
        <v>spaces</v>
      </c>
      <c r="S3046" s="14">
        <f t="shared" si="279"/>
        <v>42387.7268287037</v>
      </c>
      <c r="T3046" s="15">
        <f t="shared" si="280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75"/>
        <v>1.3270650000000002</v>
      </c>
      <c r="P3047" s="9">
        <f t="shared" si="276"/>
        <v>82.941562500000003</v>
      </c>
      <c r="Q3047" s="10" t="str">
        <f t="shared" si="277"/>
        <v>theater</v>
      </c>
      <c r="R3047" s="10" t="str">
        <f t="shared" si="278"/>
        <v>spaces</v>
      </c>
      <c r="S3047" s="14">
        <f t="shared" si="279"/>
        <v>41843.155729166669</v>
      </c>
      <c r="T3047" s="15">
        <f t="shared" si="280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75"/>
        <v>1.9084810126582279</v>
      </c>
      <c r="P3048" s="9">
        <f t="shared" si="276"/>
        <v>259.94827586206895</v>
      </c>
      <c r="Q3048" s="10" t="str">
        <f t="shared" si="277"/>
        <v>theater</v>
      </c>
      <c r="R3048" s="10" t="str">
        <f t="shared" si="278"/>
        <v>spaces</v>
      </c>
      <c r="S3048" s="14">
        <f t="shared" si="279"/>
        <v>41862.803078703706</v>
      </c>
      <c r="T3048" s="15">
        <f t="shared" si="280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75"/>
        <v>1.49</v>
      </c>
      <c r="P3049" s="9">
        <f t="shared" si="276"/>
        <v>37.25</v>
      </c>
      <c r="Q3049" s="10" t="str">
        <f t="shared" si="277"/>
        <v>theater</v>
      </c>
      <c r="R3049" s="10" t="str">
        <f t="shared" si="278"/>
        <v>spaces</v>
      </c>
      <c r="S3049" s="14">
        <f t="shared" si="279"/>
        <v>42443.989050925928</v>
      </c>
      <c r="T3049" s="15">
        <f t="shared" si="280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75"/>
        <v>1.6639999999999999</v>
      </c>
      <c r="P3050" s="9">
        <f t="shared" si="276"/>
        <v>177.02127659574469</v>
      </c>
      <c r="Q3050" s="10" t="str">
        <f t="shared" si="277"/>
        <v>theater</v>
      </c>
      <c r="R3050" s="10" t="str">
        <f t="shared" si="278"/>
        <v>spaces</v>
      </c>
      <c r="S3050" s="14">
        <f t="shared" si="279"/>
        <v>41975.901180555549</v>
      </c>
      <c r="T3050" s="15">
        <f t="shared" si="280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75"/>
        <v>1.0666666666666667</v>
      </c>
      <c r="P3051" s="9">
        <f t="shared" si="276"/>
        <v>74.074074074074076</v>
      </c>
      <c r="Q3051" s="10" t="str">
        <f t="shared" si="277"/>
        <v>theater</v>
      </c>
      <c r="R3051" s="10" t="str">
        <f t="shared" si="278"/>
        <v>spaces</v>
      </c>
      <c r="S3051" s="14">
        <f t="shared" si="279"/>
        <v>42139.014525462961</v>
      </c>
      <c r="T3051" s="15">
        <f t="shared" si="280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75"/>
        <v>1.06</v>
      </c>
      <c r="P3052" s="9">
        <f t="shared" si="276"/>
        <v>70.666666666666671</v>
      </c>
      <c r="Q3052" s="10" t="str">
        <f t="shared" si="277"/>
        <v>theater</v>
      </c>
      <c r="R3052" s="10" t="str">
        <f t="shared" si="278"/>
        <v>spaces</v>
      </c>
      <c r="S3052" s="14">
        <f t="shared" si="279"/>
        <v>42465.16851851852</v>
      </c>
      <c r="T3052" s="15">
        <f t="shared" si="280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75"/>
        <v>0.23628571428571429</v>
      </c>
      <c r="P3053" s="9">
        <f t="shared" si="276"/>
        <v>23.62857142857143</v>
      </c>
      <c r="Q3053" s="10" t="str">
        <f t="shared" si="277"/>
        <v>theater</v>
      </c>
      <c r="R3053" s="10" t="str">
        <f t="shared" si="278"/>
        <v>spaces</v>
      </c>
      <c r="S3053" s="14">
        <f t="shared" si="279"/>
        <v>42744.416030092587</v>
      </c>
      <c r="T3053" s="15">
        <f t="shared" si="280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75"/>
        <v>1.5E-3</v>
      </c>
      <c r="P3054" s="9">
        <f t="shared" si="276"/>
        <v>37.5</v>
      </c>
      <c r="Q3054" s="10" t="str">
        <f t="shared" si="277"/>
        <v>theater</v>
      </c>
      <c r="R3054" s="10" t="str">
        <f t="shared" si="278"/>
        <v>spaces</v>
      </c>
      <c r="S3054" s="14">
        <f t="shared" si="279"/>
        <v>42122.670069444444</v>
      </c>
      <c r="T3054" s="15">
        <f t="shared" si="280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75"/>
        <v>4.0000000000000001E-3</v>
      </c>
      <c r="P3055" s="9">
        <f t="shared" si="276"/>
        <v>13.333333333333334</v>
      </c>
      <c r="Q3055" s="10" t="str">
        <f t="shared" si="277"/>
        <v>theater</v>
      </c>
      <c r="R3055" s="10" t="str">
        <f t="shared" si="278"/>
        <v>spaces</v>
      </c>
      <c r="S3055" s="14">
        <f t="shared" si="279"/>
        <v>41862.761724537035</v>
      </c>
      <c r="T3055" s="15">
        <f t="shared" si="280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ref="O3056:O3119" si="281">E3056/D3056</f>
        <v>0</v>
      </c>
      <c r="P3056" s="9" t="e">
        <f t="shared" si="276"/>
        <v>#DIV/0!</v>
      </c>
      <c r="Q3056" s="10" t="str">
        <f t="shared" si="277"/>
        <v>theater</v>
      </c>
      <c r="R3056" s="10" t="str">
        <f t="shared" si="278"/>
        <v>spaces</v>
      </c>
      <c r="S3056" s="14">
        <f t="shared" si="279"/>
        <v>42027.832800925928</v>
      </c>
      <c r="T3056" s="15">
        <f t="shared" si="280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1"/>
        <v>5.0000000000000002E-5</v>
      </c>
      <c r="P3057" s="9">
        <f t="shared" si="276"/>
        <v>1</v>
      </c>
      <c r="Q3057" s="10" t="str">
        <f t="shared" si="277"/>
        <v>theater</v>
      </c>
      <c r="R3057" s="10" t="str">
        <f t="shared" si="278"/>
        <v>spaces</v>
      </c>
      <c r="S3057" s="14">
        <f t="shared" si="279"/>
        <v>41953.95821759259</v>
      </c>
      <c r="T3057" s="15">
        <f t="shared" si="280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1"/>
        <v>0</v>
      </c>
      <c r="P3058" s="9" t="e">
        <f t="shared" si="276"/>
        <v>#DIV/0!</v>
      </c>
      <c r="Q3058" s="10" t="str">
        <f t="shared" si="277"/>
        <v>theater</v>
      </c>
      <c r="R3058" s="10" t="str">
        <f t="shared" si="278"/>
        <v>spaces</v>
      </c>
      <c r="S3058" s="14">
        <f t="shared" si="279"/>
        <v>41851.636388888888</v>
      </c>
      <c r="T3058" s="15">
        <f t="shared" si="280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1"/>
        <v>0</v>
      </c>
      <c r="P3059" s="9" t="e">
        <f t="shared" si="276"/>
        <v>#DIV/0!</v>
      </c>
      <c r="Q3059" s="10" t="str">
        <f t="shared" si="277"/>
        <v>theater</v>
      </c>
      <c r="R3059" s="10" t="str">
        <f t="shared" si="278"/>
        <v>spaces</v>
      </c>
      <c r="S3059" s="14">
        <f t="shared" si="279"/>
        <v>42433.650590277779</v>
      </c>
      <c r="T3059" s="15">
        <f t="shared" si="280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1"/>
        <v>1.6666666666666666E-4</v>
      </c>
      <c r="P3060" s="9">
        <f t="shared" si="276"/>
        <v>1</v>
      </c>
      <c r="Q3060" s="10" t="str">
        <f t="shared" si="277"/>
        <v>theater</v>
      </c>
      <c r="R3060" s="10" t="str">
        <f t="shared" si="278"/>
        <v>spaces</v>
      </c>
      <c r="S3060" s="14">
        <f t="shared" si="279"/>
        <v>42460.374305555553</v>
      </c>
      <c r="T3060" s="15">
        <f t="shared" si="280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1"/>
        <v>3.0066666666666665E-2</v>
      </c>
      <c r="P3061" s="9">
        <f t="shared" si="276"/>
        <v>41</v>
      </c>
      <c r="Q3061" s="10" t="str">
        <f t="shared" si="277"/>
        <v>theater</v>
      </c>
      <c r="R3061" s="10" t="str">
        <f t="shared" si="278"/>
        <v>spaces</v>
      </c>
      <c r="S3061" s="14">
        <f t="shared" si="279"/>
        <v>41829.935717592591</v>
      </c>
      <c r="T3061" s="15">
        <f t="shared" si="280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1"/>
        <v>1.5227272727272728E-3</v>
      </c>
      <c r="P3062" s="9">
        <f t="shared" si="276"/>
        <v>55.833333333333336</v>
      </c>
      <c r="Q3062" s="10" t="str">
        <f t="shared" si="277"/>
        <v>theater</v>
      </c>
      <c r="R3062" s="10" t="str">
        <f t="shared" si="278"/>
        <v>spaces</v>
      </c>
      <c r="S3062" s="14">
        <f t="shared" si="279"/>
        <v>42245.274699074071</v>
      </c>
      <c r="T3062" s="15">
        <f t="shared" si="280"/>
        <v>42275.274699074071</v>
      </c>
    </row>
    <row r="3063" spans="1:20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1"/>
        <v>0</v>
      </c>
      <c r="P3063" s="9" t="e">
        <f t="shared" si="276"/>
        <v>#DIV/0!</v>
      </c>
      <c r="Q3063" s="10" t="str">
        <f t="shared" si="277"/>
        <v>theater</v>
      </c>
      <c r="R3063" s="10" t="str">
        <f t="shared" si="278"/>
        <v>spaces</v>
      </c>
      <c r="S3063" s="14">
        <f t="shared" si="279"/>
        <v>41834.784120370372</v>
      </c>
      <c r="T3063" s="15">
        <f t="shared" si="280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1"/>
        <v>0.66839999999999999</v>
      </c>
      <c r="P3064" s="9">
        <f t="shared" si="276"/>
        <v>99.761194029850742</v>
      </c>
      <c r="Q3064" s="10" t="str">
        <f t="shared" si="277"/>
        <v>theater</v>
      </c>
      <c r="R3064" s="10" t="str">
        <f t="shared" si="278"/>
        <v>spaces</v>
      </c>
      <c r="S3064" s="14">
        <f t="shared" si="279"/>
        <v>42248.535787037035</v>
      </c>
      <c r="T3064" s="15">
        <f t="shared" si="280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1"/>
        <v>0.19566666666666666</v>
      </c>
      <c r="P3065" s="9">
        <f t="shared" si="276"/>
        <v>25.521739130434781</v>
      </c>
      <c r="Q3065" s="10" t="str">
        <f t="shared" si="277"/>
        <v>theater</v>
      </c>
      <c r="R3065" s="10" t="str">
        <f t="shared" si="278"/>
        <v>spaces</v>
      </c>
      <c r="S3065" s="14">
        <f t="shared" si="279"/>
        <v>42630.922893518517</v>
      </c>
      <c r="T3065" s="15">
        <f t="shared" si="280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1"/>
        <v>0.11294666666666667</v>
      </c>
      <c r="P3066" s="9">
        <f t="shared" si="276"/>
        <v>117.65277777777777</v>
      </c>
      <c r="Q3066" s="10" t="str">
        <f t="shared" si="277"/>
        <v>theater</v>
      </c>
      <c r="R3066" s="10" t="str">
        <f t="shared" si="278"/>
        <v>spaces</v>
      </c>
      <c r="S3066" s="14">
        <f t="shared" si="279"/>
        <v>42299.130162037036</v>
      </c>
      <c r="T3066" s="15">
        <f t="shared" si="280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1"/>
        <v>4.0000000000000002E-4</v>
      </c>
      <c r="P3067" s="9">
        <f t="shared" si="276"/>
        <v>5</v>
      </c>
      <c r="Q3067" s="10" t="str">
        <f t="shared" si="277"/>
        <v>theater</v>
      </c>
      <c r="R3067" s="10" t="str">
        <f t="shared" si="278"/>
        <v>spaces</v>
      </c>
      <c r="S3067" s="14">
        <f t="shared" si="279"/>
        <v>41825.055231481485</v>
      </c>
      <c r="T3067" s="15">
        <f t="shared" si="280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1"/>
        <v>0.11985714285714286</v>
      </c>
      <c r="P3068" s="9">
        <f t="shared" si="276"/>
        <v>2796.6666666666665</v>
      </c>
      <c r="Q3068" s="10" t="str">
        <f t="shared" si="277"/>
        <v>theater</v>
      </c>
      <c r="R3068" s="10" t="str">
        <f t="shared" si="278"/>
        <v>spaces</v>
      </c>
      <c r="S3068" s="14">
        <f t="shared" si="279"/>
        <v>42531.228437500002</v>
      </c>
      <c r="T3068" s="15">
        <f t="shared" si="280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1"/>
        <v>2.5000000000000001E-2</v>
      </c>
      <c r="P3069" s="9">
        <f t="shared" si="276"/>
        <v>200</v>
      </c>
      <c r="Q3069" s="10" t="str">
        <f t="shared" si="277"/>
        <v>theater</v>
      </c>
      <c r="R3069" s="10" t="str">
        <f t="shared" si="278"/>
        <v>spaces</v>
      </c>
      <c r="S3069" s="14">
        <f t="shared" si="279"/>
        <v>42226.938414351855</v>
      </c>
      <c r="T3069" s="15">
        <f t="shared" si="280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1"/>
        <v>6.9999999999999999E-4</v>
      </c>
      <c r="P3070" s="9">
        <f t="shared" si="276"/>
        <v>87.5</v>
      </c>
      <c r="Q3070" s="10" t="str">
        <f t="shared" si="277"/>
        <v>theater</v>
      </c>
      <c r="R3070" s="10" t="str">
        <f t="shared" si="278"/>
        <v>spaces</v>
      </c>
      <c r="S3070" s="14">
        <f t="shared" si="279"/>
        <v>42263.691574074073</v>
      </c>
      <c r="T3070" s="15">
        <f t="shared" si="280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1"/>
        <v>0.14099999999999999</v>
      </c>
      <c r="P3071" s="9">
        <f t="shared" si="276"/>
        <v>20.142857142857142</v>
      </c>
      <c r="Q3071" s="10" t="str">
        <f t="shared" si="277"/>
        <v>theater</v>
      </c>
      <c r="R3071" s="10" t="str">
        <f t="shared" si="278"/>
        <v>spaces</v>
      </c>
      <c r="S3071" s="14">
        <f t="shared" si="279"/>
        <v>41957.833726851852</v>
      </c>
      <c r="T3071" s="15">
        <f t="shared" si="280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1"/>
        <v>3.3399999999999999E-2</v>
      </c>
      <c r="P3072" s="9">
        <f t="shared" si="276"/>
        <v>20.875</v>
      </c>
      <c r="Q3072" s="10" t="str">
        <f t="shared" si="277"/>
        <v>theater</v>
      </c>
      <c r="R3072" s="10" t="str">
        <f t="shared" si="278"/>
        <v>spaces</v>
      </c>
      <c r="S3072" s="14">
        <f t="shared" si="279"/>
        <v>42690.733437499999</v>
      </c>
      <c r="T3072" s="15">
        <f t="shared" si="280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1"/>
        <v>0.59775</v>
      </c>
      <c r="P3073" s="9">
        <f t="shared" si="276"/>
        <v>61.307692307692307</v>
      </c>
      <c r="Q3073" s="10" t="str">
        <f t="shared" si="277"/>
        <v>theater</v>
      </c>
      <c r="R3073" s="10" t="str">
        <f t="shared" si="278"/>
        <v>spaces</v>
      </c>
      <c r="S3073" s="14">
        <f t="shared" si="279"/>
        <v>42097.732418981483</v>
      </c>
      <c r="T3073" s="15">
        <f t="shared" si="280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1"/>
        <v>1.6666666666666666E-4</v>
      </c>
      <c r="P3074" s="9">
        <f t="shared" si="276"/>
        <v>1</v>
      </c>
      <c r="Q3074" s="10" t="str">
        <f t="shared" si="277"/>
        <v>theater</v>
      </c>
      <c r="R3074" s="10" t="str">
        <f t="shared" si="278"/>
        <v>spaces</v>
      </c>
      <c r="S3074" s="14">
        <f t="shared" si="279"/>
        <v>42658.690532407403</v>
      </c>
      <c r="T3074" s="15">
        <f t="shared" si="280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1"/>
        <v>2.3035714285714285E-4</v>
      </c>
      <c r="P3075" s="9">
        <f t="shared" ref="P3075:P3138" si="282">E3075/L3075</f>
        <v>92.142857142857139</v>
      </c>
      <c r="Q3075" s="10" t="str">
        <f t="shared" ref="Q3075:Q3138" si="283">LEFT(N3075,SEARCH("/",N3075,1)-1)</f>
        <v>theater</v>
      </c>
      <c r="R3075" s="10" t="str">
        <f t="shared" ref="R3075:R3138" si="284">RIGHT(N3075,LEN(N3075)-SEARCH("/",N3075,1))</f>
        <v>spaces</v>
      </c>
      <c r="S3075" s="14">
        <f t="shared" ref="S3075:S3138" si="285">(((J3075/60)/60)/24)+DATE(1970,1,1)</f>
        <v>42111.684027777781</v>
      </c>
      <c r="T3075" s="15">
        <f t="shared" si="280"/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1"/>
        <v>8.8000000000000003E-4</v>
      </c>
      <c r="P3076" s="9">
        <f t="shared" si="282"/>
        <v>7.333333333333333</v>
      </c>
      <c r="Q3076" s="10" t="str">
        <f t="shared" si="283"/>
        <v>theater</v>
      </c>
      <c r="R3076" s="10" t="str">
        <f t="shared" si="284"/>
        <v>spaces</v>
      </c>
      <c r="S3076" s="14">
        <f t="shared" si="285"/>
        <v>42409.571284722217</v>
      </c>
      <c r="T3076" s="15">
        <f t="shared" ref="T3076:T3139" si="286">(((I3076/60)/60)/24)+DATE(1970,1,1)</f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1"/>
        <v>8.6400000000000005E-2</v>
      </c>
      <c r="P3077" s="9">
        <f t="shared" si="282"/>
        <v>64.8</v>
      </c>
      <c r="Q3077" s="10" t="str">
        <f t="shared" si="283"/>
        <v>theater</v>
      </c>
      <c r="R3077" s="10" t="str">
        <f t="shared" si="284"/>
        <v>spaces</v>
      </c>
      <c r="S3077" s="14">
        <f t="shared" si="285"/>
        <v>42551.102314814809</v>
      </c>
      <c r="T3077" s="15">
        <f t="shared" si="286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1"/>
        <v>0.15060000000000001</v>
      </c>
      <c r="P3078" s="9">
        <f t="shared" si="282"/>
        <v>30.12</v>
      </c>
      <c r="Q3078" s="10" t="str">
        <f t="shared" si="283"/>
        <v>theater</v>
      </c>
      <c r="R3078" s="10" t="str">
        <f t="shared" si="284"/>
        <v>spaces</v>
      </c>
      <c r="S3078" s="14">
        <f t="shared" si="285"/>
        <v>42226.651886574073</v>
      </c>
      <c r="T3078" s="15">
        <f t="shared" si="286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1"/>
        <v>4.7727272727272731E-3</v>
      </c>
      <c r="P3079" s="9">
        <f t="shared" si="282"/>
        <v>52.5</v>
      </c>
      <c r="Q3079" s="10" t="str">
        <f t="shared" si="283"/>
        <v>theater</v>
      </c>
      <c r="R3079" s="10" t="str">
        <f t="shared" si="284"/>
        <v>spaces</v>
      </c>
      <c r="S3079" s="14">
        <f t="shared" si="285"/>
        <v>42766.956921296296</v>
      </c>
      <c r="T3079" s="15">
        <f t="shared" si="286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1"/>
        <v>1.1833333333333333E-3</v>
      </c>
      <c r="P3080" s="9">
        <f t="shared" si="282"/>
        <v>23.666666666666668</v>
      </c>
      <c r="Q3080" s="10" t="str">
        <f t="shared" si="283"/>
        <v>theater</v>
      </c>
      <c r="R3080" s="10" t="str">
        <f t="shared" si="284"/>
        <v>spaces</v>
      </c>
      <c r="S3080" s="14">
        <f t="shared" si="285"/>
        <v>42031.138831018514</v>
      </c>
      <c r="T3080" s="15">
        <f t="shared" si="286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1"/>
        <v>8.4173998587352451E-3</v>
      </c>
      <c r="P3081" s="9">
        <f t="shared" si="282"/>
        <v>415.77777777777777</v>
      </c>
      <c r="Q3081" s="10" t="str">
        <f t="shared" si="283"/>
        <v>theater</v>
      </c>
      <c r="R3081" s="10" t="str">
        <f t="shared" si="284"/>
        <v>spaces</v>
      </c>
      <c r="S3081" s="14">
        <f t="shared" si="285"/>
        <v>42055.713368055556</v>
      </c>
      <c r="T3081" s="15">
        <f t="shared" si="286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1"/>
        <v>1.8799999999999999E-4</v>
      </c>
      <c r="P3082" s="9">
        <f t="shared" si="282"/>
        <v>53.714285714285715</v>
      </c>
      <c r="Q3082" s="10" t="str">
        <f t="shared" si="283"/>
        <v>theater</v>
      </c>
      <c r="R3082" s="10" t="str">
        <f t="shared" si="284"/>
        <v>spaces</v>
      </c>
      <c r="S3082" s="14">
        <f t="shared" si="285"/>
        <v>41940.028287037036</v>
      </c>
      <c r="T3082" s="15">
        <f t="shared" si="286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1"/>
        <v>2.1029999999999998E-3</v>
      </c>
      <c r="P3083" s="9">
        <f t="shared" si="282"/>
        <v>420.6</v>
      </c>
      <c r="Q3083" s="10" t="str">
        <f t="shared" si="283"/>
        <v>theater</v>
      </c>
      <c r="R3083" s="10" t="str">
        <f t="shared" si="284"/>
        <v>spaces</v>
      </c>
      <c r="S3083" s="14">
        <f t="shared" si="285"/>
        <v>42237.181608796294</v>
      </c>
      <c r="T3083" s="15">
        <f t="shared" si="286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1"/>
        <v>0</v>
      </c>
      <c r="P3084" s="9" t="e">
        <f t="shared" si="282"/>
        <v>#DIV/0!</v>
      </c>
      <c r="Q3084" s="10" t="str">
        <f t="shared" si="283"/>
        <v>theater</v>
      </c>
      <c r="R3084" s="10" t="str">
        <f t="shared" si="284"/>
        <v>spaces</v>
      </c>
      <c r="S3084" s="14">
        <f t="shared" si="285"/>
        <v>42293.922986111109</v>
      </c>
      <c r="T3084" s="15">
        <f t="shared" si="286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1"/>
        <v>2.8E-3</v>
      </c>
      <c r="P3085" s="9">
        <f t="shared" si="282"/>
        <v>18.666666666666668</v>
      </c>
      <c r="Q3085" s="10" t="str">
        <f t="shared" si="283"/>
        <v>theater</v>
      </c>
      <c r="R3085" s="10" t="str">
        <f t="shared" si="284"/>
        <v>spaces</v>
      </c>
      <c r="S3085" s="14">
        <f t="shared" si="285"/>
        <v>41853.563402777778</v>
      </c>
      <c r="T3085" s="15">
        <f t="shared" si="286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1"/>
        <v>0.11579206701157921</v>
      </c>
      <c r="P3086" s="9">
        <f t="shared" si="282"/>
        <v>78.333333333333329</v>
      </c>
      <c r="Q3086" s="10" t="str">
        <f t="shared" si="283"/>
        <v>theater</v>
      </c>
      <c r="R3086" s="10" t="str">
        <f t="shared" si="284"/>
        <v>spaces</v>
      </c>
      <c r="S3086" s="14">
        <f t="shared" si="285"/>
        <v>42100.723738425921</v>
      </c>
      <c r="T3086" s="15">
        <f t="shared" si="286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1"/>
        <v>2.4400000000000002E-2</v>
      </c>
      <c r="P3087" s="9">
        <f t="shared" si="282"/>
        <v>67.777777777777771</v>
      </c>
      <c r="Q3087" s="10" t="str">
        <f t="shared" si="283"/>
        <v>theater</v>
      </c>
      <c r="R3087" s="10" t="str">
        <f t="shared" si="284"/>
        <v>spaces</v>
      </c>
      <c r="S3087" s="14">
        <f t="shared" si="285"/>
        <v>42246.883784722217</v>
      </c>
      <c r="T3087" s="15">
        <f t="shared" si="286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1"/>
        <v>2.5000000000000001E-3</v>
      </c>
      <c r="P3088" s="9">
        <f t="shared" si="282"/>
        <v>16.666666666666668</v>
      </c>
      <c r="Q3088" s="10" t="str">
        <f t="shared" si="283"/>
        <v>theater</v>
      </c>
      <c r="R3088" s="10" t="str">
        <f t="shared" si="284"/>
        <v>spaces</v>
      </c>
      <c r="S3088" s="14">
        <f t="shared" si="285"/>
        <v>42173.67082175926</v>
      </c>
      <c r="T3088" s="15">
        <f t="shared" si="286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1"/>
        <v>6.2500000000000003E-3</v>
      </c>
      <c r="P3089" s="9">
        <f t="shared" si="282"/>
        <v>62.5</v>
      </c>
      <c r="Q3089" s="10" t="str">
        <f t="shared" si="283"/>
        <v>theater</v>
      </c>
      <c r="R3089" s="10" t="str">
        <f t="shared" si="284"/>
        <v>spaces</v>
      </c>
      <c r="S3089" s="14">
        <f t="shared" si="285"/>
        <v>42665.150347222225</v>
      </c>
      <c r="T3089" s="15">
        <f t="shared" si="286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1"/>
        <v>1.9384615384615384E-3</v>
      </c>
      <c r="P3090" s="9">
        <f t="shared" si="282"/>
        <v>42</v>
      </c>
      <c r="Q3090" s="10" t="str">
        <f t="shared" si="283"/>
        <v>theater</v>
      </c>
      <c r="R3090" s="10" t="str">
        <f t="shared" si="284"/>
        <v>spaces</v>
      </c>
      <c r="S3090" s="14">
        <f t="shared" si="285"/>
        <v>41981.57230324074</v>
      </c>
      <c r="T3090" s="15">
        <f t="shared" si="286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1"/>
        <v>0.23416000000000001</v>
      </c>
      <c r="P3091" s="9">
        <f t="shared" si="282"/>
        <v>130.0888888888889</v>
      </c>
      <c r="Q3091" s="10" t="str">
        <f t="shared" si="283"/>
        <v>theater</v>
      </c>
      <c r="R3091" s="10" t="str">
        <f t="shared" si="284"/>
        <v>spaces</v>
      </c>
      <c r="S3091" s="14">
        <f t="shared" si="285"/>
        <v>42528.542627314819</v>
      </c>
      <c r="T3091" s="15">
        <f t="shared" si="286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1"/>
        <v>5.080888888888889E-2</v>
      </c>
      <c r="P3092" s="9">
        <f t="shared" si="282"/>
        <v>1270.2222222222222</v>
      </c>
      <c r="Q3092" s="10" t="str">
        <f t="shared" si="283"/>
        <v>theater</v>
      </c>
      <c r="R3092" s="10" t="str">
        <f t="shared" si="284"/>
        <v>spaces</v>
      </c>
      <c r="S3092" s="14">
        <f t="shared" si="285"/>
        <v>42065.818807870368</v>
      </c>
      <c r="T3092" s="15">
        <f t="shared" si="286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1"/>
        <v>0.15920000000000001</v>
      </c>
      <c r="P3093" s="9">
        <f t="shared" si="282"/>
        <v>88.444444444444443</v>
      </c>
      <c r="Q3093" s="10" t="str">
        <f t="shared" si="283"/>
        <v>theater</v>
      </c>
      <c r="R3093" s="10" t="str">
        <f t="shared" si="284"/>
        <v>spaces</v>
      </c>
      <c r="S3093" s="14">
        <f t="shared" si="285"/>
        <v>42566.948414351849</v>
      </c>
      <c r="T3093" s="15">
        <f t="shared" si="286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1"/>
        <v>1.1831900000000001E-2</v>
      </c>
      <c r="P3094" s="9">
        <f t="shared" si="282"/>
        <v>56.342380952380957</v>
      </c>
      <c r="Q3094" s="10" t="str">
        <f t="shared" si="283"/>
        <v>theater</v>
      </c>
      <c r="R3094" s="10" t="str">
        <f t="shared" si="284"/>
        <v>spaces</v>
      </c>
      <c r="S3094" s="14">
        <f t="shared" si="285"/>
        <v>42255.619351851856</v>
      </c>
      <c r="T3094" s="15">
        <f t="shared" si="286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1"/>
        <v>0.22750000000000001</v>
      </c>
      <c r="P3095" s="9">
        <f t="shared" si="282"/>
        <v>53.529411764705884</v>
      </c>
      <c r="Q3095" s="10" t="str">
        <f t="shared" si="283"/>
        <v>theater</v>
      </c>
      <c r="R3095" s="10" t="str">
        <f t="shared" si="284"/>
        <v>spaces</v>
      </c>
      <c r="S3095" s="14">
        <f t="shared" si="285"/>
        <v>41760.909039351849</v>
      </c>
      <c r="T3095" s="15">
        <f t="shared" si="286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1"/>
        <v>2.5000000000000001E-4</v>
      </c>
      <c r="P3096" s="9">
        <f t="shared" si="282"/>
        <v>25</v>
      </c>
      <c r="Q3096" s="10" t="str">
        <f t="shared" si="283"/>
        <v>theater</v>
      </c>
      <c r="R3096" s="10" t="str">
        <f t="shared" si="284"/>
        <v>spaces</v>
      </c>
      <c r="S3096" s="14">
        <f t="shared" si="285"/>
        <v>42207.795787037037</v>
      </c>
      <c r="T3096" s="15">
        <f t="shared" si="286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1"/>
        <v>3.351206434316354E-3</v>
      </c>
      <c r="P3097" s="9">
        <f t="shared" si="282"/>
        <v>50</v>
      </c>
      <c r="Q3097" s="10" t="str">
        <f t="shared" si="283"/>
        <v>theater</v>
      </c>
      <c r="R3097" s="10" t="str">
        <f t="shared" si="284"/>
        <v>spaces</v>
      </c>
      <c r="S3097" s="14">
        <f t="shared" si="285"/>
        <v>42523.025231481486</v>
      </c>
      <c r="T3097" s="15">
        <f t="shared" si="286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1"/>
        <v>3.9750000000000001E-2</v>
      </c>
      <c r="P3098" s="9">
        <f t="shared" si="282"/>
        <v>56.785714285714285</v>
      </c>
      <c r="Q3098" s="10" t="str">
        <f t="shared" si="283"/>
        <v>theater</v>
      </c>
      <c r="R3098" s="10" t="str">
        <f t="shared" si="284"/>
        <v>spaces</v>
      </c>
      <c r="S3098" s="14">
        <f t="shared" si="285"/>
        <v>42114.825532407413</v>
      </c>
      <c r="T3098" s="15">
        <f t="shared" si="286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1"/>
        <v>0.17150000000000001</v>
      </c>
      <c r="P3099" s="9">
        <f t="shared" si="282"/>
        <v>40.833333333333336</v>
      </c>
      <c r="Q3099" s="10" t="str">
        <f t="shared" si="283"/>
        <v>theater</v>
      </c>
      <c r="R3099" s="10" t="str">
        <f t="shared" si="284"/>
        <v>spaces</v>
      </c>
      <c r="S3099" s="14">
        <f t="shared" si="285"/>
        <v>42629.503483796296</v>
      </c>
      <c r="T3099" s="15">
        <f t="shared" si="286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1"/>
        <v>3.608004104669061E-2</v>
      </c>
      <c r="P3100" s="9">
        <f t="shared" si="282"/>
        <v>65.111111111111114</v>
      </c>
      <c r="Q3100" s="10" t="str">
        <f t="shared" si="283"/>
        <v>theater</v>
      </c>
      <c r="R3100" s="10" t="str">
        <f t="shared" si="284"/>
        <v>spaces</v>
      </c>
      <c r="S3100" s="14">
        <f t="shared" si="285"/>
        <v>42359.792233796295</v>
      </c>
      <c r="T3100" s="15">
        <f t="shared" si="286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1"/>
        <v>0.13900000000000001</v>
      </c>
      <c r="P3101" s="9">
        <f t="shared" si="282"/>
        <v>55.6</v>
      </c>
      <c r="Q3101" s="10" t="str">
        <f t="shared" si="283"/>
        <v>theater</v>
      </c>
      <c r="R3101" s="10" t="str">
        <f t="shared" si="284"/>
        <v>spaces</v>
      </c>
      <c r="S3101" s="14">
        <f t="shared" si="285"/>
        <v>42382.189710648148</v>
      </c>
      <c r="T3101" s="15">
        <f t="shared" si="286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1"/>
        <v>0.15225</v>
      </c>
      <c r="P3102" s="9">
        <f t="shared" si="282"/>
        <v>140.53846153846155</v>
      </c>
      <c r="Q3102" s="10" t="str">
        <f t="shared" si="283"/>
        <v>theater</v>
      </c>
      <c r="R3102" s="10" t="str">
        <f t="shared" si="284"/>
        <v>spaces</v>
      </c>
      <c r="S3102" s="14">
        <f t="shared" si="285"/>
        <v>41902.622395833336</v>
      </c>
      <c r="T3102" s="15">
        <f t="shared" si="286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1"/>
        <v>0.12</v>
      </c>
      <c r="P3103" s="9">
        <f t="shared" si="282"/>
        <v>25</v>
      </c>
      <c r="Q3103" s="10" t="str">
        <f t="shared" si="283"/>
        <v>theater</v>
      </c>
      <c r="R3103" s="10" t="str">
        <f t="shared" si="284"/>
        <v>spaces</v>
      </c>
      <c r="S3103" s="14">
        <f t="shared" si="285"/>
        <v>42171.383530092593</v>
      </c>
      <c r="T3103" s="15">
        <f t="shared" si="286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1"/>
        <v>0.391125</v>
      </c>
      <c r="P3104" s="9">
        <f t="shared" si="282"/>
        <v>69.533333333333331</v>
      </c>
      <c r="Q3104" s="10" t="str">
        <f t="shared" si="283"/>
        <v>theater</v>
      </c>
      <c r="R3104" s="10" t="str">
        <f t="shared" si="284"/>
        <v>spaces</v>
      </c>
      <c r="S3104" s="14">
        <f t="shared" si="285"/>
        <v>42555.340486111112</v>
      </c>
      <c r="T3104" s="15">
        <f t="shared" si="286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1"/>
        <v>2.6829268292682929E-3</v>
      </c>
      <c r="P3105" s="9">
        <f t="shared" si="282"/>
        <v>5.5</v>
      </c>
      <c r="Q3105" s="10" t="str">
        <f t="shared" si="283"/>
        <v>theater</v>
      </c>
      <c r="R3105" s="10" t="str">
        <f t="shared" si="284"/>
        <v>spaces</v>
      </c>
      <c r="S3105" s="14">
        <f t="shared" si="285"/>
        <v>42107.156319444446</v>
      </c>
      <c r="T3105" s="15">
        <f t="shared" si="286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1"/>
        <v>0.29625000000000001</v>
      </c>
      <c r="P3106" s="9">
        <f t="shared" si="282"/>
        <v>237</v>
      </c>
      <c r="Q3106" s="10" t="str">
        <f t="shared" si="283"/>
        <v>theater</v>
      </c>
      <c r="R3106" s="10" t="str">
        <f t="shared" si="284"/>
        <v>spaces</v>
      </c>
      <c r="S3106" s="14">
        <f t="shared" si="285"/>
        <v>42006.908692129626</v>
      </c>
      <c r="T3106" s="15">
        <f t="shared" si="286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1"/>
        <v>0.4236099230111206</v>
      </c>
      <c r="P3107" s="9">
        <f t="shared" si="282"/>
        <v>79.870967741935488</v>
      </c>
      <c r="Q3107" s="10" t="str">
        <f t="shared" si="283"/>
        <v>theater</v>
      </c>
      <c r="R3107" s="10" t="str">
        <f t="shared" si="284"/>
        <v>spaces</v>
      </c>
      <c r="S3107" s="14">
        <f t="shared" si="285"/>
        <v>41876.718935185185</v>
      </c>
      <c r="T3107" s="15">
        <f t="shared" si="286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1"/>
        <v>4.1000000000000002E-2</v>
      </c>
      <c r="P3108" s="9">
        <f t="shared" si="282"/>
        <v>10.25</v>
      </c>
      <c r="Q3108" s="10" t="str">
        <f t="shared" si="283"/>
        <v>theater</v>
      </c>
      <c r="R3108" s="10" t="str">
        <f t="shared" si="284"/>
        <v>spaces</v>
      </c>
      <c r="S3108" s="14">
        <f t="shared" si="285"/>
        <v>42241.429120370376</v>
      </c>
      <c r="T3108" s="15">
        <f t="shared" si="286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1"/>
        <v>0.197625</v>
      </c>
      <c r="P3109" s="9">
        <f t="shared" si="282"/>
        <v>272.58620689655174</v>
      </c>
      <c r="Q3109" s="10" t="str">
        <f t="shared" si="283"/>
        <v>theater</v>
      </c>
      <c r="R3109" s="10" t="str">
        <f t="shared" si="284"/>
        <v>spaces</v>
      </c>
      <c r="S3109" s="14">
        <f t="shared" si="285"/>
        <v>42128.814247685179</v>
      </c>
      <c r="T3109" s="15">
        <f t="shared" si="286"/>
        <v>42135.814247685179</v>
      </c>
    </row>
    <row r="3110" spans="1:20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1"/>
        <v>5.1999999999999995E-4</v>
      </c>
      <c r="P3110" s="9">
        <f t="shared" si="282"/>
        <v>13</v>
      </c>
      <c r="Q3110" s="10" t="str">
        <f t="shared" si="283"/>
        <v>theater</v>
      </c>
      <c r="R3110" s="10" t="str">
        <f t="shared" si="284"/>
        <v>spaces</v>
      </c>
      <c r="S3110" s="14">
        <f t="shared" si="285"/>
        <v>42062.680486111116</v>
      </c>
      <c r="T3110" s="15">
        <f t="shared" si="286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1"/>
        <v>0.25030188679245285</v>
      </c>
      <c r="P3111" s="9">
        <f t="shared" si="282"/>
        <v>58.184210526315788</v>
      </c>
      <c r="Q3111" s="10" t="str">
        <f t="shared" si="283"/>
        <v>theater</v>
      </c>
      <c r="R3111" s="10" t="str">
        <f t="shared" si="284"/>
        <v>spaces</v>
      </c>
      <c r="S3111" s="14">
        <f t="shared" si="285"/>
        <v>41844.125115740739</v>
      </c>
      <c r="T3111" s="15">
        <f t="shared" si="286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1"/>
        <v>4.0000000000000002E-4</v>
      </c>
      <c r="P3112" s="9">
        <f t="shared" si="282"/>
        <v>10</v>
      </c>
      <c r="Q3112" s="10" t="str">
        <f t="shared" si="283"/>
        <v>theater</v>
      </c>
      <c r="R3112" s="10" t="str">
        <f t="shared" si="284"/>
        <v>spaces</v>
      </c>
      <c r="S3112" s="14">
        <f t="shared" si="285"/>
        <v>42745.031469907408</v>
      </c>
      <c r="T3112" s="15">
        <f t="shared" si="286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1"/>
        <v>0.26640000000000003</v>
      </c>
      <c r="P3113" s="9">
        <f t="shared" si="282"/>
        <v>70.10526315789474</v>
      </c>
      <c r="Q3113" s="10" t="str">
        <f t="shared" si="283"/>
        <v>theater</v>
      </c>
      <c r="R3113" s="10" t="str">
        <f t="shared" si="284"/>
        <v>spaces</v>
      </c>
      <c r="S3113" s="14">
        <f t="shared" si="285"/>
        <v>41885.595138888886</v>
      </c>
      <c r="T3113" s="15">
        <f t="shared" si="286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1"/>
        <v>4.7363636363636365E-2</v>
      </c>
      <c r="P3114" s="9">
        <f t="shared" si="282"/>
        <v>57.888888888888886</v>
      </c>
      <c r="Q3114" s="10" t="str">
        <f t="shared" si="283"/>
        <v>theater</v>
      </c>
      <c r="R3114" s="10" t="str">
        <f t="shared" si="284"/>
        <v>spaces</v>
      </c>
      <c r="S3114" s="14">
        <f t="shared" si="285"/>
        <v>42615.121921296297</v>
      </c>
      <c r="T3114" s="15">
        <f t="shared" si="286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1"/>
        <v>4.2435339894712751E-2</v>
      </c>
      <c r="P3115" s="9">
        <f t="shared" si="282"/>
        <v>125.27027027027027</v>
      </c>
      <c r="Q3115" s="10" t="str">
        <f t="shared" si="283"/>
        <v>theater</v>
      </c>
      <c r="R3115" s="10" t="str">
        <f t="shared" si="284"/>
        <v>spaces</v>
      </c>
      <c r="S3115" s="14">
        <f t="shared" si="285"/>
        <v>42081.731273148151</v>
      </c>
      <c r="T3115" s="15">
        <f t="shared" si="286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1"/>
        <v>0</v>
      </c>
      <c r="P3116" s="9" t="e">
        <f t="shared" si="282"/>
        <v>#DIV/0!</v>
      </c>
      <c r="Q3116" s="10" t="str">
        <f t="shared" si="283"/>
        <v>theater</v>
      </c>
      <c r="R3116" s="10" t="str">
        <f t="shared" si="284"/>
        <v>spaces</v>
      </c>
      <c r="S3116" s="14">
        <f t="shared" si="285"/>
        <v>41843.632523148146</v>
      </c>
      <c r="T3116" s="15">
        <f t="shared" si="286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1"/>
        <v>0.03</v>
      </c>
      <c r="P3117" s="9">
        <f t="shared" si="282"/>
        <v>300</v>
      </c>
      <c r="Q3117" s="10" t="str">
        <f t="shared" si="283"/>
        <v>theater</v>
      </c>
      <c r="R3117" s="10" t="str">
        <f t="shared" si="284"/>
        <v>spaces</v>
      </c>
      <c r="S3117" s="14">
        <f t="shared" si="285"/>
        <v>42496.447071759263</v>
      </c>
      <c r="T3117" s="15">
        <f t="shared" si="286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1"/>
        <v>0.57333333333333336</v>
      </c>
      <c r="P3118" s="9">
        <f t="shared" si="282"/>
        <v>43</v>
      </c>
      <c r="Q3118" s="10" t="str">
        <f t="shared" si="283"/>
        <v>theater</v>
      </c>
      <c r="R3118" s="10" t="str">
        <f t="shared" si="284"/>
        <v>spaces</v>
      </c>
      <c r="S3118" s="14">
        <f t="shared" si="285"/>
        <v>42081.515335648146</v>
      </c>
      <c r="T3118" s="15">
        <f t="shared" si="286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1"/>
        <v>1E-3</v>
      </c>
      <c r="P3119" s="9">
        <f t="shared" si="282"/>
        <v>1</v>
      </c>
      <c r="Q3119" s="10" t="str">
        <f t="shared" si="283"/>
        <v>theater</v>
      </c>
      <c r="R3119" s="10" t="str">
        <f t="shared" si="284"/>
        <v>spaces</v>
      </c>
      <c r="S3119" s="14">
        <f t="shared" si="285"/>
        <v>42509.374537037031</v>
      </c>
      <c r="T3119" s="15">
        <f t="shared" si="286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ref="O3120:O3183" si="287">E3120/D3120</f>
        <v>3.0999999999999999E-3</v>
      </c>
      <c r="P3120" s="9">
        <f t="shared" si="282"/>
        <v>775</v>
      </c>
      <c r="Q3120" s="10" t="str">
        <f t="shared" si="283"/>
        <v>theater</v>
      </c>
      <c r="R3120" s="10" t="str">
        <f t="shared" si="284"/>
        <v>spaces</v>
      </c>
      <c r="S3120" s="14">
        <f t="shared" si="285"/>
        <v>42534.649571759262</v>
      </c>
      <c r="T3120" s="15">
        <f t="shared" si="286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7"/>
        <v>5.0000000000000001E-4</v>
      </c>
      <c r="P3121" s="9">
        <f t="shared" si="282"/>
        <v>5</v>
      </c>
      <c r="Q3121" s="10" t="str">
        <f t="shared" si="283"/>
        <v>theater</v>
      </c>
      <c r="R3121" s="10" t="str">
        <f t="shared" si="284"/>
        <v>spaces</v>
      </c>
      <c r="S3121" s="14">
        <f t="shared" si="285"/>
        <v>42060.04550925926</v>
      </c>
      <c r="T3121" s="15">
        <f t="shared" si="286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7"/>
        <v>9.8461538461538464E-5</v>
      </c>
      <c r="P3122" s="9">
        <f t="shared" si="282"/>
        <v>12.8</v>
      </c>
      <c r="Q3122" s="10" t="str">
        <f t="shared" si="283"/>
        <v>theater</v>
      </c>
      <c r="R3122" s="10" t="str">
        <f t="shared" si="284"/>
        <v>spaces</v>
      </c>
      <c r="S3122" s="14">
        <f t="shared" si="285"/>
        <v>42435.942083333335</v>
      </c>
      <c r="T3122" s="15">
        <f t="shared" si="286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7"/>
        <v>6.6666666666666671E-3</v>
      </c>
      <c r="P3123" s="9">
        <f t="shared" si="282"/>
        <v>10</v>
      </c>
      <c r="Q3123" s="10" t="str">
        <f t="shared" si="283"/>
        <v>theater</v>
      </c>
      <c r="R3123" s="10" t="str">
        <f t="shared" si="284"/>
        <v>spaces</v>
      </c>
      <c r="S3123" s="14">
        <f t="shared" si="285"/>
        <v>41848.679803240739</v>
      </c>
      <c r="T3123" s="15">
        <f t="shared" si="286"/>
        <v>41908.679803240739</v>
      </c>
    </row>
    <row r="3124" spans="1:20" ht="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7"/>
        <v>0.58291457286432158</v>
      </c>
      <c r="P3124" s="9">
        <f t="shared" si="282"/>
        <v>58</v>
      </c>
      <c r="Q3124" s="10" t="str">
        <f t="shared" si="283"/>
        <v>theater</v>
      </c>
      <c r="R3124" s="10" t="str">
        <f t="shared" si="284"/>
        <v>spaces</v>
      </c>
      <c r="S3124" s="14">
        <f t="shared" si="285"/>
        <v>42678.932083333333</v>
      </c>
      <c r="T3124" s="15">
        <f t="shared" si="286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7"/>
        <v>0.68153600000000003</v>
      </c>
      <c r="P3125" s="9">
        <f t="shared" si="282"/>
        <v>244.80459770114942</v>
      </c>
      <c r="Q3125" s="10" t="str">
        <f t="shared" si="283"/>
        <v>theater</v>
      </c>
      <c r="R3125" s="10" t="str">
        <f t="shared" si="284"/>
        <v>spaces</v>
      </c>
      <c r="S3125" s="14">
        <f t="shared" si="285"/>
        <v>42530.993032407408</v>
      </c>
      <c r="T3125" s="15">
        <f t="shared" si="286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7"/>
        <v>3.2499999999999997E-5</v>
      </c>
      <c r="P3126" s="9">
        <f t="shared" si="282"/>
        <v>6.5</v>
      </c>
      <c r="Q3126" s="10" t="str">
        <f t="shared" si="283"/>
        <v>theater</v>
      </c>
      <c r="R3126" s="10" t="str">
        <f t="shared" si="284"/>
        <v>spaces</v>
      </c>
      <c r="S3126" s="14">
        <f t="shared" si="285"/>
        <v>41977.780104166668</v>
      </c>
      <c r="T3126" s="15">
        <f t="shared" si="286"/>
        <v>42037.780104166668</v>
      </c>
    </row>
    <row r="3127" spans="1:20" ht="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7"/>
        <v>0</v>
      </c>
      <c r="P3127" s="9" t="e">
        <f t="shared" si="282"/>
        <v>#DIV/0!</v>
      </c>
      <c r="Q3127" s="10" t="str">
        <f t="shared" si="283"/>
        <v>theater</v>
      </c>
      <c r="R3127" s="10" t="str">
        <f t="shared" si="284"/>
        <v>spaces</v>
      </c>
      <c r="S3127" s="14">
        <f t="shared" si="285"/>
        <v>42346.20685185185</v>
      </c>
      <c r="T3127" s="15">
        <f t="shared" si="286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7"/>
        <v>4.1599999999999998E-2</v>
      </c>
      <c r="P3128" s="9">
        <f t="shared" si="282"/>
        <v>61.176470588235297</v>
      </c>
      <c r="Q3128" s="10" t="str">
        <f t="shared" si="283"/>
        <v>theater</v>
      </c>
      <c r="R3128" s="10" t="str">
        <f t="shared" si="284"/>
        <v>spaces</v>
      </c>
      <c r="S3128" s="14">
        <f t="shared" si="285"/>
        <v>42427.01807870371</v>
      </c>
      <c r="T3128" s="15">
        <f t="shared" si="286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7"/>
        <v>0</v>
      </c>
      <c r="P3129" s="9" t="e">
        <f t="shared" si="282"/>
        <v>#DIV/0!</v>
      </c>
      <c r="Q3129" s="10" t="str">
        <f t="shared" si="283"/>
        <v>theater</v>
      </c>
      <c r="R3129" s="10" t="str">
        <f t="shared" si="284"/>
        <v>spaces</v>
      </c>
      <c r="S3129" s="14">
        <f t="shared" si="285"/>
        <v>42034.856817129628</v>
      </c>
      <c r="T3129" s="15">
        <f t="shared" si="286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7"/>
        <v>1.0860666666666667</v>
      </c>
      <c r="P3130" s="9">
        <f t="shared" si="282"/>
        <v>139.23931623931625</v>
      </c>
      <c r="Q3130" s="10" t="str">
        <f t="shared" si="283"/>
        <v>theater</v>
      </c>
      <c r="R3130" s="10" t="str">
        <f t="shared" si="284"/>
        <v>plays</v>
      </c>
      <c r="S3130" s="14">
        <f t="shared" si="285"/>
        <v>42780.825706018513</v>
      </c>
      <c r="T3130" s="15">
        <f t="shared" si="286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7"/>
        <v>8.0000000000000002E-3</v>
      </c>
      <c r="P3131" s="9">
        <f t="shared" si="282"/>
        <v>10</v>
      </c>
      <c r="Q3131" s="10" t="str">
        <f t="shared" si="283"/>
        <v>theater</v>
      </c>
      <c r="R3131" s="10" t="str">
        <f t="shared" si="284"/>
        <v>plays</v>
      </c>
      <c r="S3131" s="14">
        <f t="shared" si="285"/>
        <v>42803.842812499999</v>
      </c>
      <c r="T3131" s="15">
        <f t="shared" si="286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7"/>
        <v>3.7499999999999999E-2</v>
      </c>
      <c r="P3132" s="9">
        <f t="shared" si="282"/>
        <v>93.75</v>
      </c>
      <c r="Q3132" s="10" t="str">
        <f t="shared" si="283"/>
        <v>theater</v>
      </c>
      <c r="R3132" s="10" t="str">
        <f t="shared" si="284"/>
        <v>plays</v>
      </c>
      <c r="S3132" s="14">
        <f t="shared" si="285"/>
        <v>42808.640231481477</v>
      </c>
      <c r="T3132" s="15">
        <f t="shared" si="286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7"/>
        <v>0.15731707317073171</v>
      </c>
      <c r="P3133" s="9">
        <f t="shared" si="282"/>
        <v>53.75</v>
      </c>
      <c r="Q3133" s="10" t="str">
        <f t="shared" si="283"/>
        <v>theater</v>
      </c>
      <c r="R3133" s="10" t="str">
        <f t="shared" si="284"/>
        <v>plays</v>
      </c>
      <c r="S3133" s="14">
        <f t="shared" si="285"/>
        <v>42803.579224537039</v>
      </c>
      <c r="T3133" s="15">
        <f t="shared" si="286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7"/>
        <v>3.3333333333333332E-4</v>
      </c>
      <c r="P3134" s="9">
        <f t="shared" si="282"/>
        <v>10</v>
      </c>
      <c r="Q3134" s="10" t="str">
        <f t="shared" si="283"/>
        <v>theater</v>
      </c>
      <c r="R3134" s="10" t="str">
        <f t="shared" si="284"/>
        <v>plays</v>
      </c>
      <c r="S3134" s="14">
        <f t="shared" si="285"/>
        <v>42786.350231481483</v>
      </c>
      <c r="T3134" s="15">
        <f t="shared" si="286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7"/>
        <v>1.08</v>
      </c>
      <c r="P3135" s="9">
        <f t="shared" si="282"/>
        <v>33.75</v>
      </c>
      <c r="Q3135" s="10" t="str">
        <f t="shared" si="283"/>
        <v>theater</v>
      </c>
      <c r="R3135" s="10" t="str">
        <f t="shared" si="284"/>
        <v>plays</v>
      </c>
      <c r="S3135" s="14">
        <f t="shared" si="285"/>
        <v>42788.565208333333</v>
      </c>
      <c r="T3135" s="15">
        <f t="shared" si="286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7"/>
        <v>0.22500000000000001</v>
      </c>
      <c r="P3136" s="9">
        <f t="shared" si="282"/>
        <v>18.75</v>
      </c>
      <c r="Q3136" s="10" t="str">
        <f t="shared" si="283"/>
        <v>theater</v>
      </c>
      <c r="R3136" s="10" t="str">
        <f t="shared" si="284"/>
        <v>plays</v>
      </c>
      <c r="S3136" s="14">
        <f t="shared" si="285"/>
        <v>42800.720127314817</v>
      </c>
      <c r="T3136" s="15">
        <f t="shared" si="286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7"/>
        <v>0.20849420849420849</v>
      </c>
      <c r="P3137" s="9">
        <f t="shared" si="282"/>
        <v>23.142857142857142</v>
      </c>
      <c r="Q3137" s="10" t="str">
        <f t="shared" si="283"/>
        <v>theater</v>
      </c>
      <c r="R3137" s="10" t="str">
        <f t="shared" si="284"/>
        <v>plays</v>
      </c>
      <c r="S3137" s="14">
        <f t="shared" si="285"/>
        <v>42807.151863425926</v>
      </c>
      <c r="T3137" s="15">
        <f t="shared" si="286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7"/>
        <v>1.278</v>
      </c>
      <c r="P3138" s="9">
        <f t="shared" si="282"/>
        <v>29.045454545454547</v>
      </c>
      <c r="Q3138" s="10" t="str">
        <f t="shared" si="283"/>
        <v>theater</v>
      </c>
      <c r="R3138" s="10" t="str">
        <f t="shared" si="284"/>
        <v>plays</v>
      </c>
      <c r="S3138" s="14">
        <f t="shared" si="285"/>
        <v>42789.462430555555</v>
      </c>
      <c r="T3138" s="15">
        <f t="shared" si="286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87"/>
        <v>3.3333333333333333E-2</v>
      </c>
      <c r="P3139" s="9">
        <f t="shared" ref="P3139:P3202" si="288">E3139/L3139</f>
        <v>50</v>
      </c>
      <c r="Q3139" s="10" t="str">
        <f t="shared" ref="Q3139:Q3202" si="289">LEFT(N3139,SEARCH("/",N3139,1)-1)</f>
        <v>theater</v>
      </c>
      <c r="R3139" s="10" t="str">
        <f t="shared" ref="R3139:R3202" si="290">RIGHT(N3139,LEN(N3139)-SEARCH("/",N3139,1))</f>
        <v>plays</v>
      </c>
      <c r="S3139" s="14">
        <f t="shared" ref="S3139:S3202" si="291">(((J3139/60)/60)/24)+DATE(1970,1,1)</f>
        <v>42807.885057870371</v>
      </c>
      <c r="T3139" s="15">
        <f t="shared" si="286"/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87"/>
        <v>0</v>
      </c>
      <c r="P3140" s="9" t="e">
        <f t="shared" si="288"/>
        <v>#DIV/0!</v>
      </c>
      <c r="Q3140" s="10" t="str">
        <f t="shared" si="289"/>
        <v>theater</v>
      </c>
      <c r="R3140" s="10" t="str">
        <f t="shared" si="290"/>
        <v>plays</v>
      </c>
      <c r="S3140" s="14">
        <f t="shared" si="291"/>
        <v>42809.645914351851</v>
      </c>
      <c r="T3140" s="15">
        <f t="shared" ref="T3140:T3203" si="292">(((I3140/60)/60)/24)+DATE(1970,1,1)</f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87"/>
        <v>5.3999999999999999E-2</v>
      </c>
      <c r="P3141" s="9">
        <f t="shared" si="288"/>
        <v>450</v>
      </c>
      <c r="Q3141" s="10" t="str">
        <f t="shared" si="289"/>
        <v>theater</v>
      </c>
      <c r="R3141" s="10" t="str">
        <f t="shared" si="290"/>
        <v>plays</v>
      </c>
      <c r="S3141" s="14">
        <f t="shared" si="291"/>
        <v>42785.270370370374</v>
      </c>
      <c r="T3141" s="15">
        <f t="shared" si="292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87"/>
        <v>9.5999999999999992E-3</v>
      </c>
      <c r="P3142" s="9">
        <f t="shared" si="288"/>
        <v>24</v>
      </c>
      <c r="Q3142" s="10" t="str">
        <f t="shared" si="289"/>
        <v>theater</v>
      </c>
      <c r="R3142" s="10" t="str">
        <f t="shared" si="290"/>
        <v>plays</v>
      </c>
      <c r="S3142" s="14">
        <f t="shared" si="291"/>
        <v>42802.718784722223</v>
      </c>
      <c r="T3142" s="15">
        <f t="shared" si="292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87"/>
        <v>0.51600000000000001</v>
      </c>
      <c r="P3143" s="9">
        <f t="shared" si="288"/>
        <v>32.25</v>
      </c>
      <c r="Q3143" s="10" t="str">
        <f t="shared" si="289"/>
        <v>theater</v>
      </c>
      <c r="R3143" s="10" t="str">
        <f t="shared" si="290"/>
        <v>plays</v>
      </c>
      <c r="S3143" s="14">
        <f t="shared" si="291"/>
        <v>42800.753333333334</v>
      </c>
      <c r="T3143" s="15">
        <f t="shared" si="292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87"/>
        <v>1.6363636363636365E-2</v>
      </c>
      <c r="P3144" s="9">
        <f t="shared" si="288"/>
        <v>15</v>
      </c>
      <c r="Q3144" s="10" t="str">
        <f t="shared" si="289"/>
        <v>theater</v>
      </c>
      <c r="R3144" s="10" t="str">
        <f t="shared" si="290"/>
        <v>plays</v>
      </c>
      <c r="S3144" s="14">
        <f t="shared" si="291"/>
        <v>42783.513182870374</v>
      </c>
      <c r="T3144" s="15">
        <f t="shared" si="292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87"/>
        <v>0</v>
      </c>
      <c r="P3145" s="9" t="e">
        <f t="shared" si="288"/>
        <v>#DIV/0!</v>
      </c>
      <c r="Q3145" s="10" t="str">
        <f t="shared" si="289"/>
        <v>theater</v>
      </c>
      <c r="R3145" s="10" t="str">
        <f t="shared" si="290"/>
        <v>plays</v>
      </c>
      <c r="S3145" s="14">
        <f t="shared" si="291"/>
        <v>42808.358287037037</v>
      </c>
      <c r="T3145" s="15">
        <f t="shared" si="292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87"/>
        <v>0.754</v>
      </c>
      <c r="P3146" s="9">
        <f t="shared" si="288"/>
        <v>251.33333333333334</v>
      </c>
      <c r="Q3146" s="10" t="str">
        <f t="shared" si="289"/>
        <v>theater</v>
      </c>
      <c r="R3146" s="10" t="str">
        <f t="shared" si="290"/>
        <v>plays</v>
      </c>
      <c r="S3146" s="14">
        <f t="shared" si="291"/>
        <v>42796.538275462968</v>
      </c>
      <c r="T3146" s="15">
        <f t="shared" si="292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87"/>
        <v>0</v>
      </c>
      <c r="P3147" s="9" t="e">
        <f t="shared" si="288"/>
        <v>#DIV/0!</v>
      </c>
      <c r="Q3147" s="10" t="str">
        <f t="shared" si="289"/>
        <v>theater</v>
      </c>
      <c r="R3147" s="10" t="str">
        <f t="shared" si="290"/>
        <v>plays</v>
      </c>
      <c r="S3147" s="14">
        <f t="shared" si="291"/>
        <v>42762.040902777779</v>
      </c>
      <c r="T3147" s="15">
        <f t="shared" si="292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87"/>
        <v>0.105</v>
      </c>
      <c r="P3148" s="9">
        <f t="shared" si="288"/>
        <v>437.5</v>
      </c>
      <c r="Q3148" s="10" t="str">
        <f t="shared" si="289"/>
        <v>theater</v>
      </c>
      <c r="R3148" s="10" t="str">
        <f t="shared" si="290"/>
        <v>plays</v>
      </c>
      <c r="S3148" s="14">
        <f t="shared" si="291"/>
        <v>42796.682476851856</v>
      </c>
      <c r="T3148" s="15">
        <f t="shared" si="292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87"/>
        <v>1.1752499999999999</v>
      </c>
      <c r="P3149" s="9">
        <f t="shared" si="288"/>
        <v>110.35211267605634</v>
      </c>
      <c r="Q3149" s="10" t="str">
        <f t="shared" si="289"/>
        <v>theater</v>
      </c>
      <c r="R3149" s="10" t="str">
        <f t="shared" si="290"/>
        <v>plays</v>
      </c>
      <c r="S3149" s="14">
        <f t="shared" si="291"/>
        <v>41909.969386574077</v>
      </c>
      <c r="T3149" s="15">
        <f t="shared" si="292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87"/>
        <v>1.3116666666666668</v>
      </c>
      <c r="P3150" s="9">
        <f t="shared" si="288"/>
        <v>41.421052631578945</v>
      </c>
      <c r="Q3150" s="10" t="str">
        <f t="shared" si="289"/>
        <v>theater</v>
      </c>
      <c r="R3150" s="10" t="str">
        <f t="shared" si="290"/>
        <v>plays</v>
      </c>
      <c r="S3150" s="14">
        <f t="shared" si="291"/>
        <v>41891.665324074071</v>
      </c>
      <c r="T3150" s="15">
        <f t="shared" si="292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87"/>
        <v>1.04</v>
      </c>
      <c r="P3151" s="9">
        <f t="shared" si="288"/>
        <v>52</v>
      </c>
      <c r="Q3151" s="10" t="str">
        <f t="shared" si="289"/>
        <v>theater</v>
      </c>
      <c r="R3151" s="10" t="str">
        <f t="shared" si="290"/>
        <v>plays</v>
      </c>
      <c r="S3151" s="14">
        <f t="shared" si="291"/>
        <v>41226.017361111109</v>
      </c>
      <c r="T3151" s="15">
        <f t="shared" si="292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87"/>
        <v>1.01</v>
      </c>
      <c r="P3152" s="9">
        <f t="shared" si="288"/>
        <v>33.990384615384613</v>
      </c>
      <c r="Q3152" s="10" t="str">
        <f t="shared" si="289"/>
        <v>theater</v>
      </c>
      <c r="R3152" s="10" t="str">
        <f t="shared" si="290"/>
        <v>plays</v>
      </c>
      <c r="S3152" s="14">
        <f t="shared" si="291"/>
        <v>40478.263923611114</v>
      </c>
      <c r="T3152" s="15">
        <f t="shared" si="292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87"/>
        <v>1.004</v>
      </c>
      <c r="P3153" s="9">
        <f t="shared" si="288"/>
        <v>103.35294117647059</v>
      </c>
      <c r="Q3153" s="10" t="str">
        <f t="shared" si="289"/>
        <v>theater</v>
      </c>
      <c r="R3153" s="10" t="str">
        <f t="shared" si="290"/>
        <v>plays</v>
      </c>
      <c r="S3153" s="14">
        <f t="shared" si="291"/>
        <v>41862.83997685185</v>
      </c>
      <c r="T3153" s="15">
        <f t="shared" si="292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87"/>
        <v>1.0595454545454546</v>
      </c>
      <c r="P3154" s="9">
        <f t="shared" si="288"/>
        <v>34.791044776119406</v>
      </c>
      <c r="Q3154" s="10" t="str">
        <f t="shared" si="289"/>
        <v>theater</v>
      </c>
      <c r="R3154" s="10" t="str">
        <f t="shared" si="290"/>
        <v>plays</v>
      </c>
      <c r="S3154" s="14">
        <f t="shared" si="291"/>
        <v>41550.867673611108</v>
      </c>
      <c r="T3154" s="15">
        <f t="shared" si="292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87"/>
        <v>3.3558333333333334</v>
      </c>
      <c r="P3155" s="9">
        <f t="shared" si="288"/>
        <v>41.773858921161825</v>
      </c>
      <c r="Q3155" s="10" t="str">
        <f t="shared" si="289"/>
        <v>theater</v>
      </c>
      <c r="R3155" s="10" t="str">
        <f t="shared" si="290"/>
        <v>plays</v>
      </c>
      <c r="S3155" s="14">
        <f t="shared" si="291"/>
        <v>40633.154363425929</v>
      </c>
      <c r="T3155" s="15">
        <f t="shared" si="292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87"/>
        <v>1.1292857142857142</v>
      </c>
      <c r="P3156" s="9">
        <f t="shared" si="288"/>
        <v>64.268292682926827</v>
      </c>
      <c r="Q3156" s="10" t="str">
        <f t="shared" si="289"/>
        <v>theater</v>
      </c>
      <c r="R3156" s="10" t="str">
        <f t="shared" si="290"/>
        <v>plays</v>
      </c>
      <c r="S3156" s="14">
        <f t="shared" si="291"/>
        <v>40970.875671296293</v>
      </c>
      <c r="T3156" s="15">
        <f t="shared" si="292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87"/>
        <v>1.885046</v>
      </c>
      <c r="P3157" s="9">
        <f t="shared" si="288"/>
        <v>31.209370860927152</v>
      </c>
      <c r="Q3157" s="10" t="str">
        <f t="shared" si="289"/>
        <v>theater</v>
      </c>
      <c r="R3157" s="10" t="str">
        <f t="shared" si="290"/>
        <v>plays</v>
      </c>
      <c r="S3157" s="14">
        <f t="shared" si="291"/>
        <v>41233.499131944445</v>
      </c>
      <c r="T3157" s="15">
        <f t="shared" si="292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87"/>
        <v>1.0181818181818181</v>
      </c>
      <c r="P3158" s="9">
        <f t="shared" si="288"/>
        <v>62.921348314606739</v>
      </c>
      <c r="Q3158" s="10" t="str">
        <f t="shared" si="289"/>
        <v>theater</v>
      </c>
      <c r="R3158" s="10" t="str">
        <f t="shared" si="290"/>
        <v>plays</v>
      </c>
      <c r="S3158" s="14">
        <f t="shared" si="291"/>
        <v>41026.953055555554</v>
      </c>
      <c r="T3158" s="15">
        <f t="shared" si="292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87"/>
        <v>1.01</v>
      </c>
      <c r="P3159" s="9">
        <f t="shared" si="288"/>
        <v>98.536585365853654</v>
      </c>
      <c r="Q3159" s="10" t="str">
        <f t="shared" si="289"/>
        <v>theater</v>
      </c>
      <c r="R3159" s="10" t="str">
        <f t="shared" si="290"/>
        <v>plays</v>
      </c>
      <c r="S3159" s="14">
        <f t="shared" si="291"/>
        <v>41829.788252314815</v>
      </c>
      <c r="T3159" s="15">
        <f t="shared" si="292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87"/>
        <v>1.1399999999999999</v>
      </c>
      <c r="P3160" s="9">
        <f t="shared" si="288"/>
        <v>82.608695652173907</v>
      </c>
      <c r="Q3160" s="10" t="str">
        <f t="shared" si="289"/>
        <v>theater</v>
      </c>
      <c r="R3160" s="10" t="str">
        <f t="shared" si="290"/>
        <v>plays</v>
      </c>
      <c r="S3160" s="14">
        <f t="shared" si="291"/>
        <v>41447.839722222219</v>
      </c>
      <c r="T3160" s="15">
        <f t="shared" si="292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87"/>
        <v>1.3348133333333334</v>
      </c>
      <c r="P3161" s="9">
        <f t="shared" si="288"/>
        <v>38.504230769230773</v>
      </c>
      <c r="Q3161" s="10" t="str">
        <f t="shared" si="289"/>
        <v>theater</v>
      </c>
      <c r="R3161" s="10" t="str">
        <f t="shared" si="290"/>
        <v>plays</v>
      </c>
      <c r="S3161" s="14">
        <f t="shared" si="291"/>
        <v>40884.066678240742</v>
      </c>
      <c r="T3161" s="15">
        <f t="shared" si="292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87"/>
        <v>1.0153333333333334</v>
      </c>
      <c r="P3162" s="9">
        <f t="shared" si="288"/>
        <v>80.15789473684211</v>
      </c>
      <c r="Q3162" s="10" t="str">
        <f t="shared" si="289"/>
        <v>theater</v>
      </c>
      <c r="R3162" s="10" t="str">
        <f t="shared" si="290"/>
        <v>plays</v>
      </c>
      <c r="S3162" s="14">
        <f t="shared" si="291"/>
        <v>41841.26489583333</v>
      </c>
      <c r="T3162" s="15">
        <f t="shared" si="292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87"/>
        <v>1.0509999999999999</v>
      </c>
      <c r="P3163" s="9">
        <f t="shared" si="288"/>
        <v>28.405405405405407</v>
      </c>
      <c r="Q3163" s="10" t="str">
        <f t="shared" si="289"/>
        <v>theater</v>
      </c>
      <c r="R3163" s="10" t="str">
        <f t="shared" si="290"/>
        <v>plays</v>
      </c>
      <c r="S3163" s="14">
        <f t="shared" si="291"/>
        <v>41897.536134259259</v>
      </c>
      <c r="T3163" s="15">
        <f t="shared" si="292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87"/>
        <v>1.2715000000000001</v>
      </c>
      <c r="P3164" s="9">
        <f t="shared" si="288"/>
        <v>80.730158730158735</v>
      </c>
      <c r="Q3164" s="10" t="str">
        <f t="shared" si="289"/>
        <v>theater</v>
      </c>
      <c r="R3164" s="10" t="str">
        <f t="shared" si="290"/>
        <v>plays</v>
      </c>
      <c r="S3164" s="14">
        <f t="shared" si="291"/>
        <v>41799.685902777775</v>
      </c>
      <c r="T3164" s="15">
        <f t="shared" si="292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87"/>
        <v>1.1115384615384616</v>
      </c>
      <c r="P3165" s="9">
        <f t="shared" si="288"/>
        <v>200.69444444444446</v>
      </c>
      <c r="Q3165" s="10" t="str">
        <f t="shared" si="289"/>
        <v>theater</v>
      </c>
      <c r="R3165" s="10" t="str">
        <f t="shared" si="290"/>
        <v>plays</v>
      </c>
      <c r="S3165" s="14">
        <f t="shared" si="291"/>
        <v>41775.753761574073</v>
      </c>
      <c r="T3165" s="15">
        <f t="shared" si="292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87"/>
        <v>1.0676000000000001</v>
      </c>
      <c r="P3166" s="9">
        <f t="shared" si="288"/>
        <v>37.591549295774648</v>
      </c>
      <c r="Q3166" s="10" t="str">
        <f t="shared" si="289"/>
        <v>theater</v>
      </c>
      <c r="R3166" s="10" t="str">
        <f t="shared" si="290"/>
        <v>plays</v>
      </c>
      <c r="S3166" s="14">
        <f t="shared" si="291"/>
        <v>41766.80572916667</v>
      </c>
      <c r="T3166" s="15">
        <f t="shared" si="292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87"/>
        <v>1.6266666666666667</v>
      </c>
      <c r="P3167" s="9">
        <f t="shared" si="288"/>
        <v>58.095238095238095</v>
      </c>
      <c r="Q3167" s="10" t="str">
        <f t="shared" si="289"/>
        <v>theater</v>
      </c>
      <c r="R3167" s="10" t="str">
        <f t="shared" si="290"/>
        <v>plays</v>
      </c>
      <c r="S3167" s="14">
        <f t="shared" si="291"/>
        <v>40644.159259259257</v>
      </c>
      <c r="T3167" s="15">
        <f t="shared" si="292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87"/>
        <v>1.6022808571428573</v>
      </c>
      <c r="P3168" s="9">
        <f t="shared" si="288"/>
        <v>60.300892473118282</v>
      </c>
      <c r="Q3168" s="10" t="str">
        <f t="shared" si="289"/>
        <v>theater</v>
      </c>
      <c r="R3168" s="10" t="str">
        <f t="shared" si="290"/>
        <v>plays</v>
      </c>
      <c r="S3168" s="14">
        <f t="shared" si="291"/>
        <v>41940.69158564815</v>
      </c>
      <c r="T3168" s="15">
        <f t="shared" si="292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87"/>
        <v>1.1616666666666666</v>
      </c>
      <c r="P3169" s="9">
        <f t="shared" si="288"/>
        <v>63.363636363636367</v>
      </c>
      <c r="Q3169" s="10" t="str">
        <f t="shared" si="289"/>
        <v>theater</v>
      </c>
      <c r="R3169" s="10" t="str">
        <f t="shared" si="290"/>
        <v>plays</v>
      </c>
      <c r="S3169" s="14">
        <f t="shared" si="291"/>
        <v>41839.175706018519</v>
      </c>
      <c r="T3169" s="15">
        <f t="shared" si="292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87"/>
        <v>1.242</v>
      </c>
      <c r="P3170" s="9">
        <f t="shared" si="288"/>
        <v>50.901639344262293</v>
      </c>
      <c r="Q3170" s="10" t="str">
        <f t="shared" si="289"/>
        <v>theater</v>
      </c>
      <c r="R3170" s="10" t="str">
        <f t="shared" si="290"/>
        <v>plays</v>
      </c>
      <c r="S3170" s="14">
        <f t="shared" si="291"/>
        <v>41772.105937500004</v>
      </c>
      <c r="T3170" s="15">
        <f t="shared" si="292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87"/>
        <v>1.030125</v>
      </c>
      <c r="P3171" s="9">
        <f t="shared" si="288"/>
        <v>100.5</v>
      </c>
      <c r="Q3171" s="10" t="str">
        <f t="shared" si="289"/>
        <v>theater</v>
      </c>
      <c r="R3171" s="10" t="str">
        <f t="shared" si="290"/>
        <v>plays</v>
      </c>
      <c r="S3171" s="14">
        <f t="shared" si="291"/>
        <v>41591.737974537034</v>
      </c>
      <c r="T3171" s="15">
        <f t="shared" si="292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87"/>
        <v>1.1225000000000001</v>
      </c>
      <c r="P3172" s="9">
        <f t="shared" si="288"/>
        <v>31.619718309859156</v>
      </c>
      <c r="Q3172" s="10" t="str">
        <f t="shared" si="289"/>
        <v>theater</v>
      </c>
      <c r="R3172" s="10" t="str">
        <f t="shared" si="290"/>
        <v>plays</v>
      </c>
      <c r="S3172" s="14">
        <f t="shared" si="291"/>
        <v>41789.080370370371</v>
      </c>
      <c r="T3172" s="15">
        <f t="shared" si="292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87"/>
        <v>1.0881428571428571</v>
      </c>
      <c r="P3173" s="9">
        <f t="shared" si="288"/>
        <v>65.102564102564102</v>
      </c>
      <c r="Q3173" s="10" t="str">
        <f t="shared" si="289"/>
        <v>theater</v>
      </c>
      <c r="R3173" s="10" t="str">
        <f t="shared" si="290"/>
        <v>plays</v>
      </c>
      <c r="S3173" s="14">
        <f t="shared" si="291"/>
        <v>42466.608310185184</v>
      </c>
      <c r="T3173" s="15">
        <f t="shared" si="292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87"/>
        <v>1.1499999999999999</v>
      </c>
      <c r="P3174" s="9">
        <f t="shared" si="288"/>
        <v>79.310344827586206</v>
      </c>
      <c r="Q3174" s="10" t="str">
        <f t="shared" si="289"/>
        <v>theater</v>
      </c>
      <c r="R3174" s="10" t="str">
        <f t="shared" si="290"/>
        <v>plays</v>
      </c>
      <c r="S3174" s="14">
        <f t="shared" si="291"/>
        <v>40923.729953703703</v>
      </c>
      <c r="T3174" s="15">
        <f t="shared" si="292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87"/>
        <v>1.03</v>
      </c>
      <c r="P3175" s="9">
        <f t="shared" si="288"/>
        <v>139.18918918918919</v>
      </c>
      <c r="Q3175" s="10" t="str">
        <f t="shared" si="289"/>
        <v>theater</v>
      </c>
      <c r="R3175" s="10" t="str">
        <f t="shared" si="290"/>
        <v>plays</v>
      </c>
      <c r="S3175" s="14">
        <f t="shared" si="291"/>
        <v>41878.878379629627</v>
      </c>
      <c r="T3175" s="15">
        <f t="shared" si="292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87"/>
        <v>1.0113333333333334</v>
      </c>
      <c r="P3176" s="9">
        <f t="shared" si="288"/>
        <v>131.91304347826087</v>
      </c>
      <c r="Q3176" s="10" t="str">
        <f t="shared" si="289"/>
        <v>theater</v>
      </c>
      <c r="R3176" s="10" t="str">
        <f t="shared" si="290"/>
        <v>plays</v>
      </c>
      <c r="S3176" s="14">
        <f t="shared" si="291"/>
        <v>41862.864675925928</v>
      </c>
      <c r="T3176" s="15">
        <f t="shared" si="292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87"/>
        <v>1.0955999999999999</v>
      </c>
      <c r="P3177" s="9">
        <f t="shared" si="288"/>
        <v>91.3</v>
      </c>
      <c r="Q3177" s="10" t="str">
        <f t="shared" si="289"/>
        <v>theater</v>
      </c>
      <c r="R3177" s="10" t="str">
        <f t="shared" si="290"/>
        <v>plays</v>
      </c>
      <c r="S3177" s="14">
        <f t="shared" si="291"/>
        <v>40531.886886574073</v>
      </c>
      <c r="T3177" s="15">
        <f t="shared" si="292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87"/>
        <v>1.148421052631579</v>
      </c>
      <c r="P3178" s="9">
        <f t="shared" si="288"/>
        <v>39.672727272727272</v>
      </c>
      <c r="Q3178" s="10" t="str">
        <f t="shared" si="289"/>
        <v>theater</v>
      </c>
      <c r="R3178" s="10" t="str">
        <f t="shared" si="290"/>
        <v>plays</v>
      </c>
      <c r="S3178" s="14">
        <f t="shared" si="291"/>
        <v>41477.930914351848</v>
      </c>
      <c r="T3178" s="15">
        <f t="shared" si="292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87"/>
        <v>1.1739999999999999</v>
      </c>
      <c r="P3179" s="9">
        <f t="shared" si="288"/>
        <v>57.549019607843135</v>
      </c>
      <c r="Q3179" s="10" t="str">
        <f t="shared" si="289"/>
        <v>theater</v>
      </c>
      <c r="R3179" s="10" t="str">
        <f t="shared" si="290"/>
        <v>plays</v>
      </c>
      <c r="S3179" s="14">
        <f t="shared" si="291"/>
        <v>41781.666770833333</v>
      </c>
      <c r="T3179" s="15">
        <f t="shared" si="292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87"/>
        <v>1.7173333333333334</v>
      </c>
      <c r="P3180" s="9">
        <f t="shared" si="288"/>
        <v>33.025641025641029</v>
      </c>
      <c r="Q3180" s="10" t="str">
        <f t="shared" si="289"/>
        <v>theater</v>
      </c>
      <c r="R3180" s="10" t="str">
        <f t="shared" si="290"/>
        <v>plays</v>
      </c>
      <c r="S3180" s="14">
        <f t="shared" si="291"/>
        <v>41806.605034722219</v>
      </c>
      <c r="T3180" s="15">
        <f t="shared" si="292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87"/>
        <v>1.1416238095238094</v>
      </c>
      <c r="P3181" s="9">
        <f t="shared" si="288"/>
        <v>77.335806451612896</v>
      </c>
      <c r="Q3181" s="10" t="str">
        <f t="shared" si="289"/>
        <v>theater</v>
      </c>
      <c r="R3181" s="10" t="str">
        <f t="shared" si="290"/>
        <v>plays</v>
      </c>
      <c r="S3181" s="14">
        <f t="shared" si="291"/>
        <v>41375.702210648145</v>
      </c>
      <c r="T3181" s="15">
        <f t="shared" si="292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87"/>
        <v>1.1975</v>
      </c>
      <c r="P3182" s="9">
        <f t="shared" si="288"/>
        <v>31.933333333333334</v>
      </c>
      <c r="Q3182" s="10" t="str">
        <f t="shared" si="289"/>
        <v>theater</v>
      </c>
      <c r="R3182" s="10" t="str">
        <f t="shared" si="290"/>
        <v>plays</v>
      </c>
      <c r="S3182" s="14">
        <f t="shared" si="291"/>
        <v>41780.412604166668</v>
      </c>
      <c r="T3182" s="15">
        <f t="shared" si="292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87"/>
        <v>1.0900000000000001</v>
      </c>
      <c r="P3183" s="9">
        <f t="shared" si="288"/>
        <v>36.333333333333336</v>
      </c>
      <c r="Q3183" s="10" t="str">
        <f t="shared" si="289"/>
        <v>theater</v>
      </c>
      <c r="R3183" s="10" t="str">
        <f t="shared" si="290"/>
        <v>plays</v>
      </c>
      <c r="S3183" s="14">
        <f t="shared" si="291"/>
        <v>41779.310034722221</v>
      </c>
      <c r="T3183" s="15">
        <f t="shared" si="292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ref="O3184:O3247" si="293">E3184/D3184</f>
        <v>1.0088571428571429</v>
      </c>
      <c r="P3184" s="9">
        <f t="shared" si="288"/>
        <v>46.768211920529801</v>
      </c>
      <c r="Q3184" s="10" t="str">
        <f t="shared" si="289"/>
        <v>theater</v>
      </c>
      <c r="R3184" s="10" t="str">
        <f t="shared" si="290"/>
        <v>plays</v>
      </c>
      <c r="S3184" s="14">
        <f t="shared" si="291"/>
        <v>40883.949317129627</v>
      </c>
      <c r="T3184" s="15">
        <f t="shared" si="292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3"/>
        <v>1.0900000000000001</v>
      </c>
      <c r="P3185" s="9">
        <f t="shared" si="288"/>
        <v>40.073529411764703</v>
      </c>
      <c r="Q3185" s="10" t="str">
        <f t="shared" si="289"/>
        <v>theater</v>
      </c>
      <c r="R3185" s="10" t="str">
        <f t="shared" si="290"/>
        <v>plays</v>
      </c>
      <c r="S3185" s="14">
        <f t="shared" si="291"/>
        <v>41491.79478009259</v>
      </c>
      <c r="T3185" s="15">
        <f t="shared" si="292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3"/>
        <v>1.0720930232558139</v>
      </c>
      <c r="P3186" s="9">
        <f t="shared" si="288"/>
        <v>100.21739130434783</v>
      </c>
      <c r="Q3186" s="10" t="str">
        <f t="shared" si="289"/>
        <v>theater</v>
      </c>
      <c r="R3186" s="10" t="str">
        <f t="shared" si="290"/>
        <v>plays</v>
      </c>
      <c r="S3186" s="14">
        <f t="shared" si="291"/>
        <v>41791.993414351848</v>
      </c>
      <c r="T3186" s="15">
        <f t="shared" si="292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3"/>
        <v>1</v>
      </c>
      <c r="P3187" s="9">
        <f t="shared" si="288"/>
        <v>41.666666666666664</v>
      </c>
      <c r="Q3187" s="10" t="str">
        <f t="shared" si="289"/>
        <v>theater</v>
      </c>
      <c r="R3187" s="10" t="str">
        <f t="shared" si="290"/>
        <v>plays</v>
      </c>
      <c r="S3187" s="14">
        <f t="shared" si="291"/>
        <v>41829.977326388893</v>
      </c>
      <c r="T3187" s="15">
        <f t="shared" si="292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3"/>
        <v>1.0218750000000001</v>
      </c>
      <c r="P3188" s="9">
        <f t="shared" si="288"/>
        <v>46.714285714285715</v>
      </c>
      <c r="Q3188" s="10" t="str">
        <f t="shared" si="289"/>
        <v>theater</v>
      </c>
      <c r="R3188" s="10" t="str">
        <f t="shared" si="290"/>
        <v>plays</v>
      </c>
      <c r="S3188" s="14">
        <f t="shared" si="291"/>
        <v>41868.924050925925</v>
      </c>
      <c r="T3188" s="15">
        <f t="shared" si="292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3"/>
        <v>1.1629333333333334</v>
      </c>
      <c r="P3189" s="9">
        <f t="shared" si="288"/>
        <v>71.491803278688522</v>
      </c>
      <c r="Q3189" s="10" t="str">
        <f t="shared" si="289"/>
        <v>theater</v>
      </c>
      <c r="R3189" s="10" t="str">
        <f t="shared" si="290"/>
        <v>plays</v>
      </c>
      <c r="S3189" s="14">
        <f t="shared" si="291"/>
        <v>41835.666354166664</v>
      </c>
      <c r="T3189" s="15">
        <f t="shared" si="292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3"/>
        <v>0.65</v>
      </c>
      <c r="P3190" s="9">
        <f t="shared" si="288"/>
        <v>14.444444444444445</v>
      </c>
      <c r="Q3190" s="10" t="str">
        <f t="shared" si="289"/>
        <v>theater</v>
      </c>
      <c r="R3190" s="10" t="str">
        <f t="shared" si="290"/>
        <v>musical</v>
      </c>
      <c r="S3190" s="14">
        <f t="shared" si="291"/>
        <v>42144.415532407409</v>
      </c>
      <c r="T3190" s="15">
        <f t="shared" si="292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3"/>
        <v>0.12327272727272727</v>
      </c>
      <c r="P3191" s="9">
        <f t="shared" si="288"/>
        <v>356.84210526315792</v>
      </c>
      <c r="Q3191" s="10" t="str">
        <f t="shared" si="289"/>
        <v>theater</v>
      </c>
      <c r="R3191" s="10" t="str">
        <f t="shared" si="290"/>
        <v>musical</v>
      </c>
      <c r="S3191" s="14">
        <f t="shared" si="291"/>
        <v>42118.346435185187</v>
      </c>
      <c r="T3191" s="15">
        <f t="shared" si="292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3"/>
        <v>0</v>
      </c>
      <c r="P3192" s="9" t="e">
        <f t="shared" si="288"/>
        <v>#DIV/0!</v>
      </c>
      <c r="Q3192" s="10" t="str">
        <f t="shared" si="289"/>
        <v>theater</v>
      </c>
      <c r="R3192" s="10" t="str">
        <f t="shared" si="290"/>
        <v>musical</v>
      </c>
      <c r="S3192" s="14">
        <f t="shared" si="291"/>
        <v>42683.151331018518</v>
      </c>
      <c r="T3192" s="15">
        <f t="shared" si="292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3"/>
        <v>4.0266666666666666E-2</v>
      </c>
      <c r="P3193" s="9">
        <f t="shared" si="288"/>
        <v>37.75</v>
      </c>
      <c r="Q3193" s="10" t="str">
        <f t="shared" si="289"/>
        <v>theater</v>
      </c>
      <c r="R3193" s="10" t="str">
        <f t="shared" si="290"/>
        <v>musical</v>
      </c>
      <c r="S3193" s="14">
        <f t="shared" si="291"/>
        <v>42538.755428240736</v>
      </c>
      <c r="T3193" s="15">
        <f t="shared" si="292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3"/>
        <v>1.0200000000000001E-2</v>
      </c>
      <c r="P3194" s="9">
        <f t="shared" si="288"/>
        <v>12.75</v>
      </c>
      <c r="Q3194" s="10" t="str">
        <f t="shared" si="289"/>
        <v>theater</v>
      </c>
      <c r="R3194" s="10" t="str">
        <f t="shared" si="290"/>
        <v>musical</v>
      </c>
      <c r="S3194" s="14">
        <f t="shared" si="291"/>
        <v>42018.94049768518</v>
      </c>
      <c r="T3194" s="15">
        <f t="shared" si="292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3"/>
        <v>0.1174</v>
      </c>
      <c r="P3195" s="9">
        <f t="shared" si="288"/>
        <v>24.458333333333332</v>
      </c>
      <c r="Q3195" s="10" t="str">
        <f t="shared" si="289"/>
        <v>theater</v>
      </c>
      <c r="R3195" s="10" t="str">
        <f t="shared" si="290"/>
        <v>musical</v>
      </c>
      <c r="S3195" s="14">
        <f t="shared" si="291"/>
        <v>42010.968240740738</v>
      </c>
      <c r="T3195" s="15">
        <f t="shared" si="292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3"/>
        <v>0</v>
      </c>
      <c r="P3196" s="9" t="e">
        <f t="shared" si="288"/>
        <v>#DIV/0!</v>
      </c>
      <c r="Q3196" s="10" t="str">
        <f t="shared" si="289"/>
        <v>theater</v>
      </c>
      <c r="R3196" s="10" t="str">
        <f t="shared" si="290"/>
        <v>musical</v>
      </c>
      <c r="S3196" s="14">
        <f t="shared" si="291"/>
        <v>42182.062476851846</v>
      </c>
      <c r="T3196" s="15">
        <f t="shared" si="292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3"/>
        <v>0.59142857142857141</v>
      </c>
      <c r="P3197" s="9">
        <f t="shared" si="288"/>
        <v>53.07692307692308</v>
      </c>
      <c r="Q3197" s="10" t="str">
        <f t="shared" si="289"/>
        <v>theater</v>
      </c>
      <c r="R3197" s="10" t="str">
        <f t="shared" si="290"/>
        <v>musical</v>
      </c>
      <c r="S3197" s="14">
        <f t="shared" si="291"/>
        <v>42017.594236111108</v>
      </c>
      <c r="T3197" s="15">
        <f t="shared" si="292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3"/>
        <v>5.9999999999999995E-4</v>
      </c>
      <c r="P3198" s="9">
        <f t="shared" si="288"/>
        <v>300</v>
      </c>
      <c r="Q3198" s="10" t="str">
        <f t="shared" si="289"/>
        <v>theater</v>
      </c>
      <c r="R3198" s="10" t="str">
        <f t="shared" si="290"/>
        <v>musical</v>
      </c>
      <c r="S3198" s="14">
        <f t="shared" si="291"/>
        <v>42157.598090277781</v>
      </c>
      <c r="T3198" s="15">
        <f t="shared" si="292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3"/>
        <v>0.1145</v>
      </c>
      <c r="P3199" s="9">
        <f t="shared" si="288"/>
        <v>286.25</v>
      </c>
      <c r="Q3199" s="10" t="str">
        <f t="shared" si="289"/>
        <v>theater</v>
      </c>
      <c r="R3199" s="10" t="str">
        <f t="shared" si="290"/>
        <v>musical</v>
      </c>
      <c r="S3199" s="14">
        <f t="shared" si="291"/>
        <v>42009.493263888886</v>
      </c>
      <c r="T3199" s="15">
        <f t="shared" si="292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3"/>
        <v>3.6666666666666666E-3</v>
      </c>
      <c r="P3200" s="9">
        <f t="shared" si="288"/>
        <v>36.666666666666664</v>
      </c>
      <c r="Q3200" s="10" t="str">
        <f t="shared" si="289"/>
        <v>theater</v>
      </c>
      <c r="R3200" s="10" t="str">
        <f t="shared" si="290"/>
        <v>musical</v>
      </c>
      <c r="S3200" s="14">
        <f t="shared" si="291"/>
        <v>42013.424502314811</v>
      </c>
      <c r="T3200" s="15">
        <f t="shared" si="292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3"/>
        <v>0.52159999999999995</v>
      </c>
      <c r="P3201" s="9">
        <f t="shared" si="288"/>
        <v>49.20754716981132</v>
      </c>
      <c r="Q3201" s="10" t="str">
        <f t="shared" si="289"/>
        <v>theater</v>
      </c>
      <c r="R3201" s="10" t="str">
        <f t="shared" si="290"/>
        <v>musical</v>
      </c>
      <c r="S3201" s="14">
        <f t="shared" si="291"/>
        <v>41858.761782407404</v>
      </c>
      <c r="T3201" s="15">
        <f t="shared" si="292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3"/>
        <v>2.0000000000000002E-5</v>
      </c>
      <c r="P3202" s="9">
        <f t="shared" si="288"/>
        <v>1</v>
      </c>
      <c r="Q3202" s="10" t="str">
        <f t="shared" si="289"/>
        <v>theater</v>
      </c>
      <c r="R3202" s="10" t="str">
        <f t="shared" si="290"/>
        <v>musical</v>
      </c>
      <c r="S3202" s="14">
        <f t="shared" si="291"/>
        <v>42460.320613425924</v>
      </c>
      <c r="T3202" s="15">
        <f t="shared" si="292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93"/>
        <v>1.2500000000000001E-2</v>
      </c>
      <c r="P3203" s="9">
        <f t="shared" ref="P3203:P3266" si="294">E3203/L3203</f>
        <v>12.5</v>
      </c>
      <c r="Q3203" s="10" t="str">
        <f t="shared" ref="Q3203:Q3266" si="295">LEFT(N3203,SEARCH("/",N3203,1)-1)</f>
        <v>theater</v>
      </c>
      <c r="R3203" s="10" t="str">
        <f t="shared" ref="R3203:R3266" si="296">RIGHT(N3203,LEN(N3203)-SEARCH("/",N3203,1))</f>
        <v>musical</v>
      </c>
      <c r="S3203" s="14">
        <f t="shared" ref="S3203:S3266" si="297">(((J3203/60)/60)/24)+DATE(1970,1,1)</f>
        <v>41861.767094907409</v>
      </c>
      <c r="T3203" s="15">
        <f t="shared" si="292"/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93"/>
        <v>0.54520000000000002</v>
      </c>
      <c r="P3204" s="9">
        <f t="shared" si="294"/>
        <v>109.04</v>
      </c>
      <c r="Q3204" s="10" t="str">
        <f t="shared" si="295"/>
        <v>theater</v>
      </c>
      <c r="R3204" s="10" t="str">
        <f t="shared" si="296"/>
        <v>musical</v>
      </c>
      <c r="S3204" s="14">
        <f t="shared" si="297"/>
        <v>42293.853541666671</v>
      </c>
      <c r="T3204" s="15">
        <f t="shared" ref="T3204:T3267" si="298">(((I3204/60)/60)/24)+DATE(1970,1,1)</f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93"/>
        <v>0.25</v>
      </c>
      <c r="P3205" s="9">
        <f t="shared" si="294"/>
        <v>41.666666666666664</v>
      </c>
      <c r="Q3205" s="10" t="str">
        <f t="shared" si="295"/>
        <v>theater</v>
      </c>
      <c r="R3205" s="10" t="str">
        <f t="shared" si="296"/>
        <v>musical</v>
      </c>
      <c r="S3205" s="14">
        <f t="shared" si="297"/>
        <v>42242.988680555558</v>
      </c>
      <c r="T3205" s="15">
        <f t="shared" si="298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93"/>
        <v>0</v>
      </c>
      <c r="P3206" s="9" t="e">
        <f t="shared" si="294"/>
        <v>#DIV/0!</v>
      </c>
      <c r="Q3206" s="10" t="str">
        <f t="shared" si="295"/>
        <v>theater</v>
      </c>
      <c r="R3206" s="10" t="str">
        <f t="shared" si="296"/>
        <v>musical</v>
      </c>
      <c r="S3206" s="14">
        <f t="shared" si="297"/>
        <v>42172.686099537037</v>
      </c>
      <c r="T3206" s="15">
        <f t="shared" si="298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93"/>
        <v>3.4125000000000003E-2</v>
      </c>
      <c r="P3207" s="9">
        <f t="shared" si="294"/>
        <v>22.75</v>
      </c>
      <c r="Q3207" s="10" t="str">
        <f t="shared" si="295"/>
        <v>theater</v>
      </c>
      <c r="R3207" s="10" t="str">
        <f t="shared" si="296"/>
        <v>musical</v>
      </c>
      <c r="S3207" s="14">
        <f t="shared" si="297"/>
        <v>42095.374675925923</v>
      </c>
      <c r="T3207" s="15">
        <f t="shared" si="298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93"/>
        <v>0</v>
      </c>
      <c r="P3208" s="9" t="e">
        <f t="shared" si="294"/>
        <v>#DIV/0!</v>
      </c>
      <c r="Q3208" s="10" t="str">
        <f t="shared" si="295"/>
        <v>theater</v>
      </c>
      <c r="R3208" s="10" t="str">
        <f t="shared" si="296"/>
        <v>musical</v>
      </c>
      <c r="S3208" s="14">
        <f t="shared" si="297"/>
        <v>42236.276053240741</v>
      </c>
      <c r="T3208" s="15">
        <f t="shared" si="298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93"/>
        <v>0.46363636363636362</v>
      </c>
      <c r="P3209" s="9">
        <f t="shared" si="294"/>
        <v>70.833333333333329</v>
      </c>
      <c r="Q3209" s="10" t="str">
        <f t="shared" si="295"/>
        <v>theater</v>
      </c>
      <c r="R3209" s="10" t="str">
        <f t="shared" si="296"/>
        <v>musical</v>
      </c>
      <c r="S3209" s="14">
        <f t="shared" si="297"/>
        <v>42057.277858796297</v>
      </c>
      <c r="T3209" s="15">
        <f t="shared" si="298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93"/>
        <v>1.0349999999999999</v>
      </c>
      <c r="P3210" s="9">
        <f t="shared" si="294"/>
        <v>63.109756097560975</v>
      </c>
      <c r="Q3210" s="10" t="str">
        <f t="shared" si="295"/>
        <v>theater</v>
      </c>
      <c r="R3210" s="10" t="str">
        <f t="shared" si="296"/>
        <v>plays</v>
      </c>
      <c r="S3210" s="14">
        <f t="shared" si="297"/>
        <v>41827.605057870373</v>
      </c>
      <c r="T3210" s="15">
        <f t="shared" si="298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93"/>
        <v>1.1932315789473684</v>
      </c>
      <c r="P3211" s="9">
        <f t="shared" si="294"/>
        <v>50.157964601769912</v>
      </c>
      <c r="Q3211" s="10" t="str">
        <f t="shared" si="295"/>
        <v>theater</v>
      </c>
      <c r="R3211" s="10" t="str">
        <f t="shared" si="296"/>
        <v>plays</v>
      </c>
      <c r="S3211" s="14">
        <f t="shared" si="297"/>
        <v>41778.637245370373</v>
      </c>
      <c r="T3211" s="15">
        <f t="shared" si="298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93"/>
        <v>1.2576666666666667</v>
      </c>
      <c r="P3212" s="9">
        <f t="shared" si="294"/>
        <v>62.883333333333333</v>
      </c>
      <c r="Q3212" s="10" t="str">
        <f t="shared" si="295"/>
        <v>theater</v>
      </c>
      <c r="R3212" s="10" t="str">
        <f t="shared" si="296"/>
        <v>plays</v>
      </c>
      <c r="S3212" s="14">
        <f t="shared" si="297"/>
        <v>41013.936562499999</v>
      </c>
      <c r="T3212" s="15">
        <f t="shared" si="298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93"/>
        <v>1.1974347826086957</v>
      </c>
      <c r="P3213" s="9">
        <f t="shared" si="294"/>
        <v>85.531055900621112</v>
      </c>
      <c r="Q3213" s="10" t="str">
        <f t="shared" si="295"/>
        <v>theater</v>
      </c>
      <c r="R3213" s="10" t="str">
        <f t="shared" si="296"/>
        <v>plays</v>
      </c>
      <c r="S3213" s="14">
        <f t="shared" si="297"/>
        <v>41834.586574074077</v>
      </c>
      <c r="T3213" s="15">
        <f t="shared" si="298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93"/>
        <v>1.2625</v>
      </c>
      <c r="P3214" s="9">
        <f t="shared" si="294"/>
        <v>53.723404255319146</v>
      </c>
      <c r="Q3214" s="10" t="str">
        <f t="shared" si="295"/>
        <v>theater</v>
      </c>
      <c r="R3214" s="10" t="str">
        <f t="shared" si="296"/>
        <v>plays</v>
      </c>
      <c r="S3214" s="14">
        <f t="shared" si="297"/>
        <v>41829.795729166668</v>
      </c>
      <c r="T3214" s="15">
        <f t="shared" si="298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93"/>
        <v>1.0011666666666668</v>
      </c>
      <c r="P3215" s="9">
        <f t="shared" si="294"/>
        <v>127.80851063829788</v>
      </c>
      <c r="Q3215" s="10" t="str">
        <f t="shared" si="295"/>
        <v>theater</v>
      </c>
      <c r="R3215" s="10" t="str">
        <f t="shared" si="296"/>
        <v>plays</v>
      </c>
      <c r="S3215" s="14">
        <f t="shared" si="297"/>
        <v>42171.763414351852</v>
      </c>
      <c r="T3215" s="15">
        <f t="shared" si="298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93"/>
        <v>1.0213333333333334</v>
      </c>
      <c r="P3216" s="9">
        <f t="shared" si="294"/>
        <v>106.57391304347826</v>
      </c>
      <c r="Q3216" s="10" t="str">
        <f t="shared" si="295"/>
        <v>theater</v>
      </c>
      <c r="R3216" s="10" t="str">
        <f t="shared" si="296"/>
        <v>plays</v>
      </c>
      <c r="S3216" s="14">
        <f t="shared" si="297"/>
        <v>42337.792511574073</v>
      </c>
      <c r="T3216" s="15">
        <f t="shared" si="298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93"/>
        <v>1.0035142857142858</v>
      </c>
      <c r="P3217" s="9">
        <f t="shared" si="294"/>
        <v>262.11194029850748</v>
      </c>
      <c r="Q3217" s="10" t="str">
        <f t="shared" si="295"/>
        <v>theater</v>
      </c>
      <c r="R3217" s="10" t="str">
        <f t="shared" si="296"/>
        <v>plays</v>
      </c>
      <c r="S3217" s="14">
        <f t="shared" si="297"/>
        <v>42219.665173611109</v>
      </c>
      <c r="T3217" s="15">
        <f t="shared" si="298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93"/>
        <v>1.0004999999999999</v>
      </c>
      <c r="P3218" s="9">
        <f t="shared" si="294"/>
        <v>57.171428571428571</v>
      </c>
      <c r="Q3218" s="10" t="str">
        <f t="shared" si="295"/>
        <v>theater</v>
      </c>
      <c r="R3218" s="10" t="str">
        <f t="shared" si="296"/>
        <v>plays</v>
      </c>
      <c r="S3218" s="14">
        <f t="shared" si="297"/>
        <v>42165.462627314817</v>
      </c>
      <c r="T3218" s="15">
        <f t="shared" si="298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93"/>
        <v>1.1602222222222223</v>
      </c>
      <c r="P3219" s="9">
        <f t="shared" si="294"/>
        <v>50.20192307692308</v>
      </c>
      <c r="Q3219" s="10" t="str">
        <f t="shared" si="295"/>
        <v>theater</v>
      </c>
      <c r="R3219" s="10" t="str">
        <f t="shared" si="296"/>
        <v>plays</v>
      </c>
      <c r="S3219" s="14">
        <f t="shared" si="297"/>
        <v>42648.546111111107</v>
      </c>
      <c r="T3219" s="15">
        <f t="shared" si="298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93"/>
        <v>1.0209999999999999</v>
      </c>
      <c r="P3220" s="9">
        <f t="shared" si="294"/>
        <v>66.586956521739125</v>
      </c>
      <c r="Q3220" s="10" t="str">
        <f t="shared" si="295"/>
        <v>theater</v>
      </c>
      <c r="R3220" s="10" t="str">
        <f t="shared" si="296"/>
        <v>plays</v>
      </c>
      <c r="S3220" s="14">
        <f t="shared" si="297"/>
        <v>41971.002152777779</v>
      </c>
      <c r="T3220" s="15">
        <f t="shared" si="298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93"/>
        <v>1.0011000000000001</v>
      </c>
      <c r="P3221" s="9">
        <f t="shared" si="294"/>
        <v>168.25210084033614</v>
      </c>
      <c r="Q3221" s="10" t="str">
        <f t="shared" si="295"/>
        <v>theater</v>
      </c>
      <c r="R3221" s="10" t="str">
        <f t="shared" si="296"/>
        <v>plays</v>
      </c>
      <c r="S3221" s="14">
        <f t="shared" si="297"/>
        <v>42050.983182870375</v>
      </c>
      <c r="T3221" s="15">
        <f t="shared" si="298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93"/>
        <v>1.0084</v>
      </c>
      <c r="P3222" s="9">
        <f t="shared" si="294"/>
        <v>256.37288135593218</v>
      </c>
      <c r="Q3222" s="10" t="str">
        <f t="shared" si="295"/>
        <v>theater</v>
      </c>
      <c r="R3222" s="10" t="str">
        <f t="shared" si="296"/>
        <v>plays</v>
      </c>
      <c r="S3222" s="14">
        <f t="shared" si="297"/>
        <v>42772.833379629628</v>
      </c>
      <c r="T3222" s="15">
        <f t="shared" si="298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93"/>
        <v>1.0342499999999999</v>
      </c>
      <c r="P3223" s="9">
        <f t="shared" si="294"/>
        <v>36.610619469026545</v>
      </c>
      <c r="Q3223" s="10" t="str">
        <f t="shared" si="295"/>
        <v>theater</v>
      </c>
      <c r="R3223" s="10" t="str">
        <f t="shared" si="296"/>
        <v>plays</v>
      </c>
      <c r="S3223" s="14">
        <f t="shared" si="297"/>
        <v>42155.696793981479</v>
      </c>
      <c r="T3223" s="15">
        <f t="shared" si="298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93"/>
        <v>1.248</v>
      </c>
      <c r="P3224" s="9">
        <f t="shared" si="294"/>
        <v>37.142857142857146</v>
      </c>
      <c r="Q3224" s="10" t="str">
        <f t="shared" si="295"/>
        <v>theater</v>
      </c>
      <c r="R3224" s="10" t="str">
        <f t="shared" si="296"/>
        <v>plays</v>
      </c>
      <c r="S3224" s="14">
        <f t="shared" si="297"/>
        <v>42270.582141203704</v>
      </c>
      <c r="T3224" s="15">
        <f t="shared" si="298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93"/>
        <v>1.0951612903225807</v>
      </c>
      <c r="P3225" s="9">
        <f t="shared" si="294"/>
        <v>45.878378378378379</v>
      </c>
      <c r="Q3225" s="10" t="str">
        <f t="shared" si="295"/>
        <v>theater</v>
      </c>
      <c r="R3225" s="10" t="str">
        <f t="shared" si="296"/>
        <v>plays</v>
      </c>
      <c r="S3225" s="14">
        <f t="shared" si="297"/>
        <v>42206.835370370376</v>
      </c>
      <c r="T3225" s="15">
        <f t="shared" si="298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93"/>
        <v>1.0203333333333333</v>
      </c>
      <c r="P3226" s="9">
        <f t="shared" si="294"/>
        <v>141.71296296296296</v>
      </c>
      <c r="Q3226" s="10" t="str">
        <f t="shared" si="295"/>
        <v>theater</v>
      </c>
      <c r="R3226" s="10" t="str">
        <f t="shared" si="296"/>
        <v>plays</v>
      </c>
      <c r="S3226" s="14">
        <f t="shared" si="297"/>
        <v>42697.850844907407</v>
      </c>
      <c r="T3226" s="15">
        <f t="shared" si="298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93"/>
        <v>1.0235000000000001</v>
      </c>
      <c r="P3227" s="9">
        <f t="shared" si="294"/>
        <v>52.487179487179489</v>
      </c>
      <c r="Q3227" s="10" t="str">
        <f t="shared" si="295"/>
        <v>theater</v>
      </c>
      <c r="R3227" s="10" t="str">
        <f t="shared" si="296"/>
        <v>plays</v>
      </c>
      <c r="S3227" s="14">
        <f t="shared" si="297"/>
        <v>42503.559467592597</v>
      </c>
      <c r="T3227" s="15">
        <f t="shared" si="298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93"/>
        <v>1.0416666666666667</v>
      </c>
      <c r="P3228" s="9">
        <f t="shared" si="294"/>
        <v>59.523809523809526</v>
      </c>
      <c r="Q3228" s="10" t="str">
        <f t="shared" si="295"/>
        <v>theater</v>
      </c>
      <c r="R3228" s="10" t="str">
        <f t="shared" si="296"/>
        <v>plays</v>
      </c>
      <c r="S3228" s="14">
        <f t="shared" si="297"/>
        <v>42277.583472222221</v>
      </c>
      <c r="T3228" s="15">
        <f t="shared" si="298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93"/>
        <v>1.25</v>
      </c>
      <c r="P3229" s="9">
        <f t="shared" si="294"/>
        <v>50</v>
      </c>
      <c r="Q3229" s="10" t="str">
        <f t="shared" si="295"/>
        <v>theater</v>
      </c>
      <c r="R3229" s="10" t="str">
        <f t="shared" si="296"/>
        <v>plays</v>
      </c>
      <c r="S3229" s="14">
        <f t="shared" si="297"/>
        <v>42722.882361111115</v>
      </c>
      <c r="T3229" s="15">
        <f t="shared" si="298"/>
        <v>42752.882361111115</v>
      </c>
    </row>
    <row r="3230" spans="1:20" ht="20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93"/>
        <v>1.0234285714285714</v>
      </c>
      <c r="P3230" s="9">
        <f t="shared" si="294"/>
        <v>193.62162162162161</v>
      </c>
      <c r="Q3230" s="10" t="str">
        <f t="shared" si="295"/>
        <v>theater</v>
      </c>
      <c r="R3230" s="10" t="str">
        <f t="shared" si="296"/>
        <v>plays</v>
      </c>
      <c r="S3230" s="14">
        <f t="shared" si="297"/>
        <v>42323.70930555556</v>
      </c>
      <c r="T3230" s="15">
        <f t="shared" si="298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93"/>
        <v>1.0786500000000001</v>
      </c>
      <c r="P3231" s="9">
        <f t="shared" si="294"/>
        <v>106.79702970297029</v>
      </c>
      <c r="Q3231" s="10" t="str">
        <f t="shared" si="295"/>
        <v>theater</v>
      </c>
      <c r="R3231" s="10" t="str">
        <f t="shared" si="296"/>
        <v>plays</v>
      </c>
      <c r="S3231" s="14">
        <f t="shared" si="297"/>
        <v>41933.291643518518</v>
      </c>
      <c r="T3231" s="15">
        <f t="shared" si="298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93"/>
        <v>1.0988461538461538</v>
      </c>
      <c r="P3232" s="9">
        <f t="shared" si="294"/>
        <v>77.21621621621621</v>
      </c>
      <c r="Q3232" s="10" t="str">
        <f t="shared" si="295"/>
        <v>theater</v>
      </c>
      <c r="R3232" s="10" t="str">
        <f t="shared" si="296"/>
        <v>plays</v>
      </c>
      <c r="S3232" s="14">
        <f t="shared" si="297"/>
        <v>41898.168125000004</v>
      </c>
      <c r="T3232" s="15">
        <f t="shared" si="298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93"/>
        <v>1.61</v>
      </c>
      <c r="P3233" s="9">
        <f t="shared" si="294"/>
        <v>57.5</v>
      </c>
      <c r="Q3233" s="10" t="str">
        <f t="shared" si="295"/>
        <v>theater</v>
      </c>
      <c r="R3233" s="10" t="str">
        <f t="shared" si="296"/>
        <v>plays</v>
      </c>
      <c r="S3233" s="14">
        <f t="shared" si="297"/>
        <v>42446.943831018521</v>
      </c>
      <c r="T3233" s="15">
        <f t="shared" si="298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93"/>
        <v>1.3120000000000001</v>
      </c>
      <c r="P3234" s="9">
        <f t="shared" si="294"/>
        <v>50.46153846153846</v>
      </c>
      <c r="Q3234" s="10" t="str">
        <f t="shared" si="295"/>
        <v>theater</v>
      </c>
      <c r="R3234" s="10" t="str">
        <f t="shared" si="296"/>
        <v>plays</v>
      </c>
      <c r="S3234" s="14">
        <f t="shared" si="297"/>
        <v>42463.81385416667</v>
      </c>
      <c r="T3234" s="15">
        <f t="shared" si="298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93"/>
        <v>1.1879999999999999</v>
      </c>
      <c r="P3235" s="9">
        <f t="shared" si="294"/>
        <v>97.377049180327873</v>
      </c>
      <c r="Q3235" s="10" t="str">
        <f t="shared" si="295"/>
        <v>theater</v>
      </c>
      <c r="R3235" s="10" t="str">
        <f t="shared" si="296"/>
        <v>plays</v>
      </c>
      <c r="S3235" s="14">
        <f t="shared" si="297"/>
        <v>42766.805034722223</v>
      </c>
      <c r="T3235" s="15">
        <f t="shared" si="298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93"/>
        <v>1.0039275000000001</v>
      </c>
      <c r="P3236" s="9">
        <f t="shared" si="294"/>
        <v>34.91921739130435</v>
      </c>
      <c r="Q3236" s="10" t="str">
        <f t="shared" si="295"/>
        <v>theater</v>
      </c>
      <c r="R3236" s="10" t="str">
        <f t="shared" si="296"/>
        <v>plays</v>
      </c>
      <c r="S3236" s="14">
        <f t="shared" si="297"/>
        <v>42734.789444444439</v>
      </c>
      <c r="T3236" s="15">
        <f t="shared" si="298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93"/>
        <v>1.0320666666666667</v>
      </c>
      <c r="P3237" s="9">
        <f t="shared" si="294"/>
        <v>85.530386740331494</v>
      </c>
      <c r="Q3237" s="10" t="str">
        <f t="shared" si="295"/>
        <v>theater</v>
      </c>
      <c r="R3237" s="10" t="str">
        <f t="shared" si="296"/>
        <v>plays</v>
      </c>
      <c r="S3237" s="14">
        <f t="shared" si="297"/>
        <v>42522.347812499997</v>
      </c>
      <c r="T3237" s="15">
        <f t="shared" si="298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93"/>
        <v>1.006</v>
      </c>
      <c r="P3238" s="9">
        <f t="shared" si="294"/>
        <v>182.90909090909091</v>
      </c>
      <c r="Q3238" s="10" t="str">
        <f t="shared" si="295"/>
        <v>theater</v>
      </c>
      <c r="R3238" s="10" t="str">
        <f t="shared" si="296"/>
        <v>plays</v>
      </c>
      <c r="S3238" s="14">
        <f t="shared" si="297"/>
        <v>42702.917048611111</v>
      </c>
      <c r="T3238" s="15">
        <f t="shared" si="298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93"/>
        <v>1.0078754285714286</v>
      </c>
      <c r="P3239" s="9">
        <f t="shared" si="294"/>
        <v>131.13620817843866</v>
      </c>
      <c r="Q3239" s="10" t="str">
        <f t="shared" si="295"/>
        <v>theater</v>
      </c>
      <c r="R3239" s="10" t="str">
        <f t="shared" si="296"/>
        <v>plays</v>
      </c>
      <c r="S3239" s="14">
        <f t="shared" si="297"/>
        <v>42252.474351851852</v>
      </c>
      <c r="T3239" s="15">
        <f t="shared" si="298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93"/>
        <v>1.1232142857142857</v>
      </c>
      <c r="P3240" s="9">
        <f t="shared" si="294"/>
        <v>39.810126582278478</v>
      </c>
      <c r="Q3240" s="10" t="str">
        <f t="shared" si="295"/>
        <v>theater</v>
      </c>
      <c r="R3240" s="10" t="str">
        <f t="shared" si="296"/>
        <v>plays</v>
      </c>
      <c r="S3240" s="14">
        <f t="shared" si="297"/>
        <v>42156.510393518518</v>
      </c>
      <c r="T3240" s="15">
        <f t="shared" si="298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93"/>
        <v>1.0591914022517912</v>
      </c>
      <c r="P3241" s="9">
        <f t="shared" si="294"/>
        <v>59.701730769230764</v>
      </c>
      <c r="Q3241" s="10" t="str">
        <f t="shared" si="295"/>
        <v>theater</v>
      </c>
      <c r="R3241" s="10" t="str">
        <f t="shared" si="296"/>
        <v>plays</v>
      </c>
      <c r="S3241" s="14">
        <f t="shared" si="297"/>
        <v>42278.089039351849</v>
      </c>
      <c r="T3241" s="15">
        <f t="shared" si="298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93"/>
        <v>1.0056666666666667</v>
      </c>
      <c r="P3242" s="9">
        <f t="shared" si="294"/>
        <v>88.735294117647058</v>
      </c>
      <c r="Q3242" s="10" t="str">
        <f t="shared" si="295"/>
        <v>theater</v>
      </c>
      <c r="R3242" s="10" t="str">
        <f t="shared" si="296"/>
        <v>plays</v>
      </c>
      <c r="S3242" s="14">
        <f t="shared" si="297"/>
        <v>42754.693842592591</v>
      </c>
      <c r="T3242" s="15">
        <f t="shared" si="298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93"/>
        <v>1.1530588235294117</v>
      </c>
      <c r="P3243" s="9">
        <f t="shared" si="294"/>
        <v>58.688622754491021</v>
      </c>
      <c r="Q3243" s="10" t="str">
        <f t="shared" si="295"/>
        <v>theater</v>
      </c>
      <c r="R3243" s="10" t="str">
        <f t="shared" si="296"/>
        <v>plays</v>
      </c>
      <c r="S3243" s="14">
        <f t="shared" si="297"/>
        <v>41893.324884259258</v>
      </c>
      <c r="T3243" s="15">
        <f t="shared" si="298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93"/>
        <v>1.273042</v>
      </c>
      <c r="P3244" s="9">
        <f t="shared" si="294"/>
        <v>69.56513661202186</v>
      </c>
      <c r="Q3244" s="10" t="str">
        <f t="shared" si="295"/>
        <v>theater</v>
      </c>
      <c r="R3244" s="10" t="str">
        <f t="shared" si="296"/>
        <v>plays</v>
      </c>
      <c r="S3244" s="14">
        <f t="shared" si="297"/>
        <v>41871.755694444444</v>
      </c>
      <c r="T3244" s="15">
        <f t="shared" si="298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93"/>
        <v>1.028375</v>
      </c>
      <c r="P3245" s="9">
        <f t="shared" si="294"/>
        <v>115.87323943661971</v>
      </c>
      <c r="Q3245" s="10" t="str">
        <f t="shared" si="295"/>
        <v>theater</v>
      </c>
      <c r="R3245" s="10" t="str">
        <f t="shared" si="296"/>
        <v>plays</v>
      </c>
      <c r="S3245" s="14">
        <f t="shared" si="297"/>
        <v>42262.096782407403</v>
      </c>
      <c r="T3245" s="15">
        <f t="shared" si="298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93"/>
        <v>1.0293749999999999</v>
      </c>
      <c r="P3246" s="9">
        <f t="shared" si="294"/>
        <v>23.869565217391305</v>
      </c>
      <c r="Q3246" s="10" t="str">
        <f t="shared" si="295"/>
        <v>theater</v>
      </c>
      <c r="R3246" s="10" t="str">
        <f t="shared" si="296"/>
        <v>plays</v>
      </c>
      <c r="S3246" s="14">
        <f t="shared" si="297"/>
        <v>42675.694236111114</v>
      </c>
      <c r="T3246" s="15">
        <f t="shared" si="298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93"/>
        <v>1.043047619047619</v>
      </c>
      <c r="P3247" s="9">
        <f t="shared" si="294"/>
        <v>81.125925925925927</v>
      </c>
      <c r="Q3247" s="10" t="str">
        <f t="shared" si="295"/>
        <v>theater</v>
      </c>
      <c r="R3247" s="10" t="str">
        <f t="shared" si="296"/>
        <v>plays</v>
      </c>
      <c r="S3247" s="14">
        <f t="shared" si="297"/>
        <v>42135.60020833333</v>
      </c>
      <c r="T3247" s="15">
        <f t="shared" si="298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ref="O3248:O3311" si="299">E3248/D3248</f>
        <v>1.1122000000000001</v>
      </c>
      <c r="P3248" s="9">
        <f t="shared" si="294"/>
        <v>57.626943005181346</v>
      </c>
      <c r="Q3248" s="10" t="str">
        <f t="shared" si="295"/>
        <v>theater</v>
      </c>
      <c r="R3248" s="10" t="str">
        <f t="shared" si="296"/>
        <v>plays</v>
      </c>
      <c r="S3248" s="14">
        <f t="shared" si="297"/>
        <v>42230.472222222219</v>
      </c>
      <c r="T3248" s="15">
        <f t="shared" si="298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99"/>
        <v>1.0586</v>
      </c>
      <c r="P3249" s="9">
        <f t="shared" si="294"/>
        <v>46.429824561403507</v>
      </c>
      <c r="Q3249" s="10" t="str">
        <f t="shared" si="295"/>
        <v>theater</v>
      </c>
      <c r="R3249" s="10" t="str">
        <f t="shared" si="296"/>
        <v>plays</v>
      </c>
      <c r="S3249" s="14">
        <f t="shared" si="297"/>
        <v>42167.434166666666</v>
      </c>
      <c r="T3249" s="15">
        <f t="shared" si="298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99"/>
        <v>1.0079166666666666</v>
      </c>
      <c r="P3250" s="9">
        <f t="shared" si="294"/>
        <v>60.475000000000001</v>
      </c>
      <c r="Q3250" s="10" t="str">
        <f t="shared" si="295"/>
        <v>theater</v>
      </c>
      <c r="R3250" s="10" t="str">
        <f t="shared" si="296"/>
        <v>plays</v>
      </c>
      <c r="S3250" s="14">
        <f t="shared" si="297"/>
        <v>42068.888391203705</v>
      </c>
      <c r="T3250" s="15">
        <f t="shared" si="298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99"/>
        <v>1.0492727272727274</v>
      </c>
      <c r="P3251" s="9">
        <f t="shared" si="294"/>
        <v>65.579545454545453</v>
      </c>
      <c r="Q3251" s="10" t="str">
        <f t="shared" si="295"/>
        <v>theater</v>
      </c>
      <c r="R3251" s="10" t="str">
        <f t="shared" si="296"/>
        <v>plays</v>
      </c>
      <c r="S3251" s="14">
        <f t="shared" si="297"/>
        <v>42145.746689814812</v>
      </c>
      <c r="T3251" s="15">
        <f t="shared" si="298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99"/>
        <v>1.01552</v>
      </c>
      <c r="P3252" s="9">
        <f t="shared" si="294"/>
        <v>119.1924882629108</v>
      </c>
      <c r="Q3252" s="10" t="str">
        <f t="shared" si="295"/>
        <v>theater</v>
      </c>
      <c r="R3252" s="10" t="str">
        <f t="shared" si="296"/>
        <v>plays</v>
      </c>
      <c r="S3252" s="14">
        <f t="shared" si="297"/>
        <v>41918.742175925923</v>
      </c>
      <c r="T3252" s="15">
        <f t="shared" si="298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99"/>
        <v>1.1073333333333333</v>
      </c>
      <c r="P3253" s="9">
        <f t="shared" si="294"/>
        <v>83.05</v>
      </c>
      <c r="Q3253" s="10" t="str">
        <f t="shared" si="295"/>
        <v>theater</v>
      </c>
      <c r="R3253" s="10" t="str">
        <f t="shared" si="296"/>
        <v>plays</v>
      </c>
      <c r="S3253" s="14">
        <f t="shared" si="297"/>
        <v>42146.731087962966</v>
      </c>
      <c r="T3253" s="15">
        <f t="shared" si="298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99"/>
        <v>1.2782222222222221</v>
      </c>
      <c r="P3254" s="9">
        <f t="shared" si="294"/>
        <v>57.52</v>
      </c>
      <c r="Q3254" s="10" t="str">
        <f t="shared" si="295"/>
        <v>theater</v>
      </c>
      <c r="R3254" s="10" t="str">
        <f t="shared" si="296"/>
        <v>plays</v>
      </c>
      <c r="S3254" s="14">
        <f t="shared" si="297"/>
        <v>42590.472685185188</v>
      </c>
      <c r="T3254" s="15">
        <f t="shared" si="298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99"/>
        <v>1.0182500000000001</v>
      </c>
      <c r="P3255" s="9">
        <f t="shared" si="294"/>
        <v>177.08695652173913</v>
      </c>
      <c r="Q3255" s="10" t="str">
        <f t="shared" si="295"/>
        <v>theater</v>
      </c>
      <c r="R3255" s="10" t="str">
        <f t="shared" si="296"/>
        <v>plays</v>
      </c>
      <c r="S3255" s="14">
        <f t="shared" si="297"/>
        <v>42602.576712962968</v>
      </c>
      <c r="T3255" s="15">
        <f t="shared" si="298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99"/>
        <v>1.012576923076923</v>
      </c>
      <c r="P3256" s="9">
        <f t="shared" si="294"/>
        <v>70.771505376344081</v>
      </c>
      <c r="Q3256" s="10" t="str">
        <f t="shared" si="295"/>
        <v>theater</v>
      </c>
      <c r="R3256" s="10" t="str">
        <f t="shared" si="296"/>
        <v>plays</v>
      </c>
      <c r="S3256" s="14">
        <f t="shared" si="297"/>
        <v>42059.085752314815</v>
      </c>
      <c r="T3256" s="15">
        <f t="shared" si="298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99"/>
        <v>1.75</v>
      </c>
      <c r="P3257" s="9">
        <f t="shared" si="294"/>
        <v>29.166666666666668</v>
      </c>
      <c r="Q3257" s="10" t="str">
        <f t="shared" si="295"/>
        <v>theater</v>
      </c>
      <c r="R3257" s="10" t="str">
        <f t="shared" si="296"/>
        <v>plays</v>
      </c>
      <c r="S3257" s="14">
        <f t="shared" si="297"/>
        <v>41889.768229166664</v>
      </c>
      <c r="T3257" s="15">
        <f t="shared" si="298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99"/>
        <v>1.2806</v>
      </c>
      <c r="P3258" s="9">
        <f t="shared" si="294"/>
        <v>72.76136363636364</v>
      </c>
      <c r="Q3258" s="10" t="str">
        <f t="shared" si="295"/>
        <v>theater</v>
      </c>
      <c r="R3258" s="10" t="str">
        <f t="shared" si="296"/>
        <v>plays</v>
      </c>
      <c r="S3258" s="14">
        <f t="shared" si="297"/>
        <v>42144.573807870373</v>
      </c>
      <c r="T3258" s="15">
        <f t="shared" si="298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99"/>
        <v>1.0629949999999999</v>
      </c>
      <c r="P3259" s="9">
        <f t="shared" si="294"/>
        <v>51.853414634146333</v>
      </c>
      <c r="Q3259" s="10" t="str">
        <f t="shared" si="295"/>
        <v>theater</v>
      </c>
      <c r="R3259" s="10" t="str">
        <f t="shared" si="296"/>
        <v>plays</v>
      </c>
      <c r="S3259" s="14">
        <f t="shared" si="297"/>
        <v>42758.559629629628</v>
      </c>
      <c r="T3259" s="15">
        <f t="shared" si="298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99"/>
        <v>1.052142857142857</v>
      </c>
      <c r="P3260" s="9">
        <f t="shared" si="294"/>
        <v>98.2</v>
      </c>
      <c r="Q3260" s="10" t="str">
        <f t="shared" si="295"/>
        <v>theater</v>
      </c>
      <c r="R3260" s="10" t="str">
        <f t="shared" si="296"/>
        <v>plays</v>
      </c>
      <c r="S3260" s="14">
        <f t="shared" si="297"/>
        <v>41982.887280092589</v>
      </c>
      <c r="T3260" s="15">
        <f t="shared" si="298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99"/>
        <v>1.0616782608695652</v>
      </c>
      <c r="P3261" s="9">
        <f t="shared" si="294"/>
        <v>251.7381443298969</v>
      </c>
      <c r="Q3261" s="10" t="str">
        <f t="shared" si="295"/>
        <v>theater</v>
      </c>
      <c r="R3261" s="10" t="str">
        <f t="shared" si="296"/>
        <v>plays</v>
      </c>
      <c r="S3261" s="14">
        <f t="shared" si="297"/>
        <v>42614.760937500003</v>
      </c>
      <c r="T3261" s="15">
        <f t="shared" si="298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99"/>
        <v>1.0924</v>
      </c>
      <c r="P3262" s="9">
        <f t="shared" si="294"/>
        <v>74.821917808219183</v>
      </c>
      <c r="Q3262" s="10" t="str">
        <f t="shared" si="295"/>
        <v>theater</v>
      </c>
      <c r="R3262" s="10" t="str">
        <f t="shared" si="296"/>
        <v>plays</v>
      </c>
      <c r="S3262" s="14">
        <f t="shared" si="297"/>
        <v>42303.672662037032</v>
      </c>
      <c r="T3262" s="15">
        <f t="shared" si="298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99"/>
        <v>1.0045454545454546</v>
      </c>
      <c r="P3263" s="9">
        <f t="shared" si="294"/>
        <v>67.65306122448979</v>
      </c>
      <c r="Q3263" s="10" t="str">
        <f t="shared" si="295"/>
        <v>theater</v>
      </c>
      <c r="R3263" s="10" t="str">
        <f t="shared" si="296"/>
        <v>plays</v>
      </c>
      <c r="S3263" s="14">
        <f t="shared" si="297"/>
        <v>42171.725416666668</v>
      </c>
      <c r="T3263" s="15">
        <f t="shared" si="298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99"/>
        <v>1.0304098360655738</v>
      </c>
      <c r="P3264" s="9">
        <f t="shared" si="294"/>
        <v>93.81343283582089</v>
      </c>
      <c r="Q3264" s="10" t="str">
        <f t="shared" si="295"/>
        <v>theater</v>
      </c>
      <c r="R3264" s="10" t="str">
        <f t="shared" si="296"/>
        <v>plays</v>
      </c>
      <c r="S3264" s="14">
        <f t="shared" si="297"/>
        <v>41964.315532407403</v>
      </c>
      <c r="T3264" s="15">
        <f t="shared" si="298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99"/>
        <v>1.121664</v>
      </c>
      <c r="P3265" s="9">
        <f t="shared" si="294"/>
        <v>41.237647058823526</v>
      </c>
      <c r="Q3265" s="10" t="str">
        <f t="shared" si="295"/>
        <v>theater</v>
      </c>
      <c r="R3265" s="10" t="str">
        <f t="shared" si="296"/>
        <v>plays</v>
      </c>
      <c r="S3265" s="14">
        <f t="shared" si="297"/>
        <v>42284.516064814816</v>
      </c>
      <c r="T3265" s="15">
        <f t="shared" si="298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99"/>
        <v>1.03</v>
      </c>
      <c r="P3266" s="9">
        <f t="shared" si="294"/>
        <v>52.551020408163268</v>
      </c>
      <c r="Q3266" s="10" t="str">
        <f t="shared" si="295"/>
        <v>theater</v>
      </c>
      <c r="R3266" s="10" t="str">
        <f t="shared" si="296"/>
        <v>plays</v>
      </c>
      <c r="S3266" s="14">
        <f t="shared" si="297"/>
        <v>42016.800208333334</v>
      </c>
      <c r="T3266" s="15">
        <f t="shared" si="298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99"/>
        <v>1.64</v>
      </c>
      <c r="P3267" s="9">
        <f t="shared" ref="P3267:P3330" si="300">E3267/L3267</f>
        <v>70.285714285714292</v>
      </c>
      <c r="Q3267" s="10" t="str">
        <f t="shared" ref="Q3267:Q3330" si="301">LEFT(N3267,SEARCH("/",N3267,1)-1)</f>
        <v>theater</v>
      </c>
      <c r="R3267" s="10" t="str">
        <f t="shared" ref="R3267:R3330" si="302">RIGHT(N3267,LEN(N3267)-SEARCH("/",N3267,1))</f>
        <v>plays</v>
      </c>
      <c r="S3267" s="14">
        <f t="shared" ref="S3267:S3330" si="303">(((J3267/60)/60)/24)+DATE(1970,1,1)</f>
        <v>42311.711979166663</v>
      </c>
      <c r="T3267" s="15">
        <f t="shared" si="298"/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99"/>
        <v>1.3128333333333333</v>
      </c>
      <c r="P3268" s="9">
        <f t="shared" si="300"/>
        <v>48.325153374233132</v>
      </c>
      <c r="Q3268" s="10" t="str">
        <f t="shared" si="301"/>
        <v>theater</v>
      </c>
      <c r="R3268" s="10" t="str">
        <f t="shared" si="302"/>
        <v>plays</v>
      </c>
      <c r="S3268" s="14">
        <f t="shared" si="303"/>
        <v>42136.536134259266</v>
      </c>
      <c r="T3268" s="15">
        <f t="shared" ref="T3268:T3331" si="304">(((I3268/60)/60)/24)+DATE(1970,1,1)</f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99"/>
        <v>1.0209999999999999</v>
      </c>
      <c r="P3269" s="9">
        <f t="shared" si="300"/>
        <v>53.177083333333336</v>
      </c>
      <c r="Q3269" s="10" t="str">
        <f t="shared" si="301"/>
        <v>theater</v>
      </c>
      <c r="R3269" s="10" t="str">
        <f t="shared" si="302"/>
        <v>plays</v>
      </c>
      <c r="S3269" s="14">
        <f t="shared" si="303"/>
        <v>42172.757638888885</v>
      </c>
      <c r="T3269" s="15">
        <f t="shared" si="304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99"/>
        <v>1.28</v>
      </c>
      <c r="P3270" s="9">
        <f t="shared" si="300"/>
        <v>60.952380952380949</v>
      </c>
      <c r="Q3270" s="10" t="str">
        <f t="shared" si="301"/>
        <v>theater</v>
      </c>
      <c r="R3270" s="10" t="str">
        <f t="shared" si="302"/>
        <v>plays</v>
      </c>
      <c r="S3270" s="14">
        <f t="shared" si="303"/>
        <v>42590.90425925926</v>
      </c>
      <c r="T3270" s="15">
        <f t="shared" si="304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99"/>
        <v>1.0149999999999999</v>
      </c>
      <c r="P3271" s="9">
        <f t="shared" si="300"/>
        <v>116</v>
      </c>
      <c r="Q3271" s="10" t="str">
        <f t="shared" si="301"/>
        <v>theater</v>
      </c>
      <c r="R3271" s="10" t="str">
        <f t="shared" si="302"/>
        <v>plays</v>
      </c>
      <c r="S3271" s="14">
        <f t="shared" si="303"/>
        <v>42137.395798611105</v>
      </c>
      <c r="T3271" s="15">
        <f t="shared" si="304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99"/>
        <v>1.0166666666666666</v>
      </c>
      <c r="P3272" s="9">
        <f t="shared" si="300"/>
        <v>61</v>
      </c>
      <c r="Q3272" s="10" t="str">
        <f t="shared" si="301"/>
        <v>theater</v>
      </c>
      <c r="R3272" s="10" t="str">
        <f t="shared" si="302"/>
        <v>plays</v>
      </c>
      <c r="S3272" s="14">
        <f t="shared" si="303"/>
        <v>42167.533159722225</v>
      </c>
      <c r="T3272" s="15">
        <f t="shared" si="304"/>
        <v>42197.533159722225</v>
      </c>
    </row>
    <row r="3273" spans="1:20" ht="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99"/>
        <v>1.3</v>
      </c>
      <c r="P3273" s="9">
        <f t="shared" si="300"/>
        <v>38.235294117647058</v>
      </c>
      <c r="Q3273" s="10" t="str">
        <f t="shared" si="301"/>
        <v>theater</v>
      </c>
      <c r="R3273" s="10" t="str">
        <f t="shared" si="302"/>
        <v>plays</v>
      </c>
      <c r="S3273" s="14">
        <f t="shared" si="303"/>
        <v>41915.437210648146</v>
      </c>
      <c r="T3273" s="15">
        <f t="shared" si="304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99"/>
        <v>1.5443</v>
      </c>
      <c r="P3274" s="9">
        <f t="shared" si="300"/>
        <v>106.50344827586207</v>
      </c>
      <c r="Q3274" s="10" t="str">
        <f t="shared" si="301"/>
        <v>theater</v>
      </c>
      <c r="R3274" s="10" t="str">
        <f t="shared" si="302"/>
        <v>plays</v>
      </c>
      <c r="S3274" s="14">
        <f t="shared" si="303"/>
        <v>42284.500104166669</v>
      </c>
      <c r="T3274" s="15">
        <f t="shared" si="304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99"/>
        <v>1.0740000000000001</v>
      </c>
      <c r="P3275" s="9">
        <f t="shared" si="300"/>
        <v>204.57142857142858</v>
      </c>
      <c r="Q3275" s="10" t="str">
        <f t="shared" si="301"/>
        <v>theater</v>
      </c>
      <c r="R3275" s="10" t="str">
        <f t="shared" si="302"/>
        <v>plays</v>
      </c>
      <c r="S3275" s="14">
        <f t="shared" si="303"/>
        <v>42611.801412037035</v>
      </c>
      <c r="T3275" s="15">
        <f t="shared" si="304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99"/>
        <v>1.0132258064516129</v>
      </c>
      <c r="P3276" s="9">
        <f t="shared" si="300"/>
        <v>54.912587412587413</v>
      </c>
      <c r="Q3276" s="10" t="str">
        <f t="shared" si="301"/>
        <v>theater</v>
      </c>
      <c r="R3276" s="10" t="str">
        <f t="shared" si="302"/>
        <v>plays</v>
      </c>
      <c r="S3276" s="14">
        <f t="shared" si="303"/>
        <v>42400.704537037032</v>
      </c>
      <c r="T3276" s="15">
        <f t="shared" si="304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99"/>
        <v>1.0027777777777778</v>
      </c>
      <c r="P3277" s="9">
        <f t="shared" si="300"/>
        <v>150.41666666666666</v>
      </c>
      <c r="Q3277" s="10" t="str">
        <f t="shared" si="301"/>
        <v>theater</v>
      </c>
      <c r="R3277" s="10" t="str">
        <f t="shared" si="302"/>
        <v>plays</v>
      </c>
      <c r="S3277" s="14">
        <f t="shared" si="303"/>
        <v>42017.88045138889</v>
      </c>
      <c r="T3277" s="15">
        <f t="shared" si="304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99"/>
        <v>1.1684444444444444</v>
      </c>
      <c r="P3278" s="9">
        <f t="shared" si="300"/>
        <v>52.58</v>
      </c>
      <c r="Q3278" s="10" t="str">
        <f t="shared" si="301"/>
        <v>theater</v>
      </c>
      <c r="R3278" s="10" t="str">
        <f t="shared" si="302"/>
        <v>plays</v>
      </c>
      <c r="S3278" s="14">
        <f t="shared" si="303"/>
        <v>42426.949988425928</v>
      </c>
      <c r="T3278" s="15">
        <f t="shared" si="304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99"/>
        <v>1.0860000000000001</v>
      </c>
      <c r="P3279" s="9">
        <f t="shared" si="300"/>
        <v>54.3</v>
      </c>
      <c r="Q3279" s="10" t="str">
        <f t="shared" si="301"/>
        <v>theater</v>
      </c>
      <c r="R3279" s="10" t="str">
        <f t="shared" si="302"/>
        <v>plays</v>
      </c>
      <c r="S3279" s="14">
        <f t="shared" si="303"/>
        <v>41931.682939814818</v>
      </c>
      <c r="T3279" s="15">
        <f t="shared" si="304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99"/>
        <v>1.034</v>
      </c>
      <c r="P3280" s="9">
        <f t="shared" si="300"/>
        <v>76.029411764705884</v>
      </c>
      <c r="Q3280" s="10" t="str">
        <f t="shared" si="301"/>
        <v>theater</v>
      </c>
      <c r="R3280" s="10" t="str">
        <f t="shared" si="302"/>
        <v>plays</v>
      </c>
      <c r="S3280" s="14">
        <f t="shared" si="303"/>
        <v>42124.848414351851</v>
      </c>
      <c r="T3280" s="15">
        <f t="shared" si="304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99"/>
        <v>1.1427586206896552</v>
      </c>
      <c r="P3281" s="9">
        <f t="shared" si="300"/>
        <v>105.2063492063492</v>
      </c>
      <c r="Q3281" s="10" t="str">
        <f t="shared" si="301"/>
        <v>theater</v>
      </c>
      <c r="R3281" s="10" t="str">
        <f t="shared" si="302"/>
        <v>plays</v>
      </c>
      <c r="S3281" s="14">
        <f t="shared" si="303"/>
        <v>42431.102534722217</v>
      </c>
      <c r="T3281" s="15">
        <f t="shared" si="304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99"/>
        <v>1.03</v>
      </c>
      <c r="P3282" s="9">
        <f t="shared" si="300"/>
        <v>68.666666666666671</v>
      </c>
      <c r="Q3282" s="10" t="str">
        <f t="shared" si="301"/>
        <v>theater</v>
      </c>
      <c r="R3282" s="10" t="str">
        <f t="shared" si="302"/>
        <v>plays</v>
      </c>
      <c r="S3282" s="14">
        <f t="shared" si="303"/>
        <v>42121.756921296299</v>
      </c>
      <c r="T3282" s="15">
        <f t="shared" si="304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99"/>
        <v>1.216</v>
      </c>
      <c r="P3283" s="9">
        <f t="shared" si="300"/>
        <v>129.36170212765958</v>
      </c>
      <c r="Q3283" s="10" t="str">
        <f t="shared" si="301"/>
        <v>theater</v>
      </c>
      <c r="R3283" s="10" t="str">
        <f t="shared" si="302"/>
        <v>plays</v>
      </c>
      <c r="S3283" s="14">
        <f t="shared" si="303"/>
        <v>42219.019733796296</v>
      </c>
      <c r="T3283" s="15">
        <f t="shared" si="304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99"/>
        <v>1.026467741935484</v>
      </c>
      <c r="P3284" s="9">
        <f t="shared" si="300"/>
        <v>134.26371308016877</v>
      </c>
      <c r="Q3284" s="10" t="str">
        <f t="shared" si="301"/>
        <v>theater</v>
      </c>
      <c r="R3284" s="10" t="str">
        <f t="shared" si="302"/>
        <v>plays</v>
      </c>
      <c r="S3284" s="14">
        <f t="shared" si="303"/>
        <v>42445.19430555556</v>
      </c>
      <c r="T3284" s="15">
        <f t="shared" si="304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99"/>
        <v>1.0475000000000001</v>
      </c>
      <c r="P3285" s="9">
        <f t="shared" si="300"/>
        <v>17.829787234042552</v>
      </c>
      <c r="Q3285" s="10" t="str">
        <f t="shared" si="301"/>
        <v>theater</v>
      </c>
      <c r="R3285" s="10" t="str">
        <f t="shared" si="302"/>
        <v>plays</v>
      </c>
      <c r="S3285" s="14">
        <f t="shared" si="303"/>
        <v>42379.74418981481</v>
      </c>
      <c r="T3285" s="15">
        <f t="shared" si="304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99"/>
        <v>1.016</v>
      </c>
      <c r="P3286" s="9">
        <f t="shared" si="300"/>
        <v>203.2</v>
      </c>
      <c r="Q3286" s="10" t="str">
        <f t="shared" si="301"/>
        <v>theater</v>
      </c>
      <c r="R3286" s="10" t="str">
        <f t="shared" si="302"/>
        <v>plays</v>
      </c>
      <c r="S3286" s="14">
        <f t="shared" si="303"/>
        <v>42380.884872685187</v>
      </c>
      <c r="T3286" s="15">
        <f t="shared" si="304"/>
        <v>42398.249305555553</v>
      </c>
    </row>
    <row r="3287" spans="1:20" ht="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99"/>
        <v>1.1210242048409682</v>
      </c>
      <c r="P3287" s="9">
        <f t="shared" si="300"/>
        <v>69.18518518518519</v>
      </c>
      <c r="Q3287" s="10" t="str">
        <f t="shared" si="301"/>
        <v>theater</v>
      </c>
      <c r="R3287" s="10" t="str">
        <f t="shared" si="302"/>
        <v>plays</v>
      </c>
      <c r="S3287" s="14">
        <f t="shared" si="303"/>
        <v>42762.942430555559</v>
      </c>
      <c r="T3287" s="15">
        <f t="shared" si="304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99"/>
        <v>1.0176666666666667</v>
      </c>
      <c r="P3288" s="9">
        <f t="shared" si="300"/>
        <v>125.12295081967213</v>
      </c>
      <c r="Q3288" s="10" t="str">
        <f t="shared" si="301"/>
        <v>theater</v>
      </c>
      <c r="R3288" s="10" t="str">
        <f t="shared" si="302"/>
        <v>plays</v>
      </c>
      <c r="S3288" s="14">
        <f t="shared" si="303"/>
        <v>42567.840069444443</v>
      </c>
      <c r="T3288" s="15">
        <f t="shared" si="304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99"/>
        <v>1</v>
      </c>
      <c r="P3289" s="9">
        <f t="shared" si="300"/>
        <v>73.529411764705884</v>
      </c>
      <c r="Q3289" s="10" t="str">
        <f t="shared" si="301"/>
        <v>theater</v>
      </c>
      <c r="R3289" s="10" t="str">
        <f t="shared" si="302"/>
        <v>plays</v>
      </c>
      <c r="S3289" s="14">
        <f t="shared" si="303"/>
        <v>42311.750324074077</v>
      </c>
      <c r="T3289" s="15">
        <f t="shared" si="304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99"/>
        <v>1.0026489999999999</v>
      </c>
      <c r="P3290" s="9">
        <f t="shared" si="300"/>
        <v>48.437149758454105</v>
      </c>
      <c r="Q3290" s="10" t="str">
        <f t="shared" si="301"/>
        <v>theater</v>
      </c>
      <c r="R3290" s="10" t="str">
        <f t="shared" si="302"/>
        <v>plays</v>
      </c>
      <c r="S3290" s="14">
        <f t="shared" si="303"/>
        <v>42505.774479166663</v>
      </c>
      <c r="T3290" s="15">
        <f t="shared" si="304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99"/>
        <v>1.3304200000000002</v>
      </c>
      <c r="P3291" s="9">
        <f t="shared" si="300"/>
        <v>26.608400000000003</v>
      </c>
      <c r="Q3291" s="10" t="str">
        <f t="shared" si="301"/>
        <v>theater</v>
      </c>
      <c r="R3291" s="10" t="str">
        <f t="shared" si="302"/>
        <v>plays</v>
      </c>
      <c r="S3291" s="14">
        <f t="shared" si="303"/>
        <v>42758.368078703701</v>
      </c>
      <c r="T3291" s="15">
        <f t="shared" si="304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99"/>
        <v>1.212</v>
      </c>
      <c r="P3292" s="9">
        <f t="shared" si="300"/>
        <v>33.666666666666664</v>
      </c>
      <c r="Q3292" s="10" t="str">
        <f t="shared" si="301"/>
        <v>theater</v>
      </c>
      <c r="R3292" s="10" t="str">
        <f t="shared" si="302"/>
        <v>plays</v>
      </c>
      <c r="S3292" s="14">
        <f t="shared" si="303"/>
        <v>42775.51494212963</v>
      </c>
      <c r="T3292" s="15">
        <f t="shared" si="304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99"/>
        <v>1.1399999999999999</v>
      </c>
      <c r="P3293" s="9">
        <f t="shared" si="300"/>
        <v>40.714285714285715</v>
      </c>
      <c r="Q3293" s="10" t="str">
        <f t="shared" si="301"/>
        <v>theater</v>
      </c>
      <c r="R3293" s="10" t="str">
        <f t="shared" si="302"/>
        <v>plays</v>
      </c>
      <c r="S3293" s="14">
        <f t="shared" si="303"/>
        <v>42232.702546296292</v>
      </c>
      <c r="T3293" s="15">
        <f t="shared" si="304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99"/>
        <v>2.8613861386138613</v>
      </c>
      <c r="P3294" s="9">
        <f t="shared" si="300"/>
        <v>19.266666666666666</v>
      </c>
      <c r="Q3294" s="10" t="str">
        <f t="shared" si="301"/>
        <v>theater</v>
      </c>
      <c r="R3294" s="10" t="str">
        <f t="shared" si="302"/>
        <v>plays</v>
      </c>
      <c r="S3294" s="14">
        <f t="shared" si="303"/>
        <v>42282.770231481481</v>
      </c>
      <c r="T3294" s="15">
        <f t="shared" si="304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99"/>
        <v>1.7044444444444444</v>
      </c>
      <c r="P3295" s="9">
        <f t="shared" si="300"/>
        <v>84.285714285714292</v>
      </c>
      <c r="Q3295" s="10" t="str">
        <f t="shared" si="301"/>
        <v>theater</v>
      </c>
      <c r="R3295" s="10" t="str">
        <f t="shared" si="302"/>
        <v>plays</v>
      </c>
      <c r="S3295" s="14">
        <f t="shared" si="303"/>
        <v>42768.425370370373</v>
      </c>
      <c r="T3295" s="15">
        <f t="shared" si="304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99"/>
        <v>1.1833333333333333</v>
      </c>
      <c r="P3296" s="9">
        <f t="shared" si="300"/>
        <v>29.583333333333332</v>
      </c>
      <c r="Q3296" s="10" t="str">
        <f t="shared" si="301"/>
        <v>theater</v>
      </c>
      <c r="R3296" s="10" t="str">
        <f t="shared" si="302"/>
        <v>plays</v>
      </c>
      <c r="S3296" s="14">
        <f t="shared" si="303"/>
        <v>42141.541134259256</v>
      </c>
      <c r="T3296" s="15">
        <f t="shared" si="304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99"/>
        <v>1.0285857142857142</v>
      </c>
      <c r="P3297" s="9">
        <f t="shared" si="300"/>
        <v>26.667037037037037</v>
      </c>
      <c r="Q3297" s="10" t="str">
        <f t="shared" si="301"/>
        <v>theater</v>
      </c>
      <c r="R3297" s="10" t="str">
        <f t="shared" si="302"/>
        <v>plays</v>
      </c>
      <c r="S3297" s="14">
        <f t="shared" si="303"/>
        <v>42609.442465277782</v>
      </c>
      <c r="T3297" s="15">
        <f t="shared" si="304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99"/>
        <v>1.4406666666666668</v>
      </c>
      <c r="P3298" s="9">
        <f t="shared" si="300"/>
        <v>45.978723404255319</v>
      </c>
      <c r="Q3298" s="10" t="str">
        <f t="shared" si="301"/>
        <v>theater</v>
      </c>
      <c r="R3298" s="10" t="str">
        <f t="shared" si="302"/>
        <v>plays</v>
      </c>
      <c r="S3298" s="14">
        <f t="shared" si="303"/>
        <v>42309.756620370375</v>
      </c>
      <c r="T3298" s="15">
        <f t="shared" si="304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99"/>
        <v>1.0007272727272727</v>
      </c>
      <c r="P3299" s="9">
        <f t="shared" si="300"/>
        <v>125.09090909090909</v>
      </c>
      <c r="Q3299" s="10" t="str">
        <f t="shared" si="301"/>
        <v>theater</v>
      </c>
      <c r="R3299" s="10" t="str">
        <f t="shared" si="302"/>
        <v>plays</v>
      </c>
      <c r="S3299" s="14">
        <f t="shared" si="303"/>
        <v>42193.771481481483</v>
      </c>
      <c r="T3299" s="15">
        <f t="shared" si="304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99"/>
        <v>1.0173000000000001</v>
      </c>
      <c r="P3300" s="9">
        <f t="shared" si="300"/>
        <v>141.29166666666666</v>
      </c>
      <c r="Q3300" s="10" t="str">
        <f t="shared" si="301"/>
        <v>theater</v>
      </c>
      <c r="R3300" s="10" t="str">
        <f t="shared" si="302"/>
        <v>plays</v>
      </c>
      <c r="S3300" s="14">
        <f t="shared" si="303"/>
        <v>42239.957962962959</v>
      </c>
      <c r="T3300" s="15">
        <f t="shared" si="304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99"/>
        <v>1.1619999999999999</v>
      </c>
      <c r="P3301" s="9">
        <f t="shared" si="300"/>
        <v>55.333333333333336</v>
      </c>
      <c r="Q3301" s="10" t="str">
        <f t="shared" si="301"/>
        <v>theater</v>
      </c>
      <c r="R3301" s="10" t="str">
        <f t="shared" si="302"/>
        <v>plays</v>
      </c>
      <c r="S3301" s="14">
        <f t="shared" si="303"/>
        <v>42261.917395833334</v>
      </c>
      <c r="T3301" s="15">
        <f t="shared" si="304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99"/>
        <v>1.3616666666666666</v>
      </c>
      <c r="P3302" s="9">
        <f t="shared" si="300"/>
        <v>46.420454545454547</v>
      </c>
      <c r="Q3302" s="10" t="str">
        <f t="shared" si="301"/>
        <v>theater</v>
      </c>
      <c r="R3302" s="10" t="str">
        <f t="shared" si="302"/>
        <v>plays</v>
      </c>
      <c r="S3302" s="14">
        <f t="shared" si="303"/>
        <v>42102.743773148148</v>
      </c>
      <c r="T3302" s="15">
        <f t="shared" si="304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99"/>
        <v>1.3346666666666667</v>
      </c>
      <c r="P3303" s="9">
        <f t="shared" si="300"/>
        <v>57.2</v>
      </c>
      <c r="Q3303" s="10" t="str">
        <f t="shared" si="301"/>
        <v>theater</v>
      </c>
      <c r="R3303" s="10" t="str">
        <f t="shared" si="302"/>
        <v>plays</v>
      </c>
      <c r="S3303" s="14">
        <f t="shared" si="303"/>
        <v>42538.73583333334</v>
      </c>
      <c r="T3303" s="15">
        <f t="shared" si="304"/>
        <v>42583.290972222225</v>
      </c>
    </row>
    <row r="3304" spans="1:20" ht="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99"/>
        <v>1.0339285714285715</v>
      </c>
      <c r="P3304" s="9">
        <f t="shared" si="300"/>
        <v>173.7</v>
      </c>
      <c r="Q3304" s="10" t="str">
        <f t="shared" si="301"/>
        <v>theater</v>
      </c>
      <c r="R3304" s="10" t="str">
        <f t="shared" si="302"/>
        <v>plays</v>
      </c>
      <c r="S3304" s="14">
        <f t="shared" si="303"/>
        <v>42681.35157407407</v>
      </c>
      <c r="T3304" s="15">
        <f t="shared" si="304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99"/>
        <v>1.1588888888888889</v>
      </c>
      <c r="P3305" s="9">
        <f t="shared" si="300"/>
        <v>59.6</v>
      </c>
      <c r="Q3305" s="10" t="str">
        <f t="shared" si="301"/>
        <v>theater</v>
      </c>
      <c r="R3305" s="10" t="str">
        <f t="shared" si="302"/>
        <v>plays</v>
      </c>
      <c r="S3305" s="14">
        <f t="shared" si="303"/>
        <v>42056.65143518518</v>
      </c>
      <c r="T3305" s="15">
        <f t="shared" si="304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99"/>
        <v>1.0451666666666666</v>
      </c>
      <c r="P3306" s="9">
        <f t="shared" si="300"/>
        <v>89.585714285714289</v>
      </c>
      <c r="Q3306" s="10" t="str">
        <f t="shared" si="301"/>
        <v>theater</v>
      </c>
      <c r="R3306" s="10" t="str">
        <f t="shared" si="302"/>
        <v>plays</v>
      </c>
      <c r="S3306" s="14">
        <f t="shared" si="303"/>
        <v>42696.624444444446</v>
      </c>
      <c r="T3306" s="15">
        <f t="shared" si="304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99"/>
        <v>1.0202500000000001</v>
      </c>
      <c r="P3307" s="9">
        <f t="shared" si="300"/>
        <v>204.05</v>
      </c>
      <c r="Q3307" s="10" t="str">
        <f t="shared" si="301"/>
        <v>theater</v>
      </c>
      <c r="R3307" s="10" t="str">
        <f t="shared" si="302"/>
        <v>plays</v>
      </c>
      <c r="S3307" s="14">
        <f t="shared" si="303"/>
        <v>42186.855879629627</v>
      </c>
      <c r="T3307" s="15">
        <f t="shared" si="304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99"/>
        <v>1.7533333333333334</v>
      </c>
      <c r="P3308" s="9">
        <f t="shared" si="300"/>
        <v>48.703703703703702</v>
      </c>
      <c r="Q3308" s="10" t="str">
        <f t="shared" si="301"/>
        <v>theater</v>
      </c>
      <c r="R3308" s="10" t="str">
        <f t="shared" si="302"/>
        <v>plays</v>
      </c>
      <c r="S3308" s="14">
        <f t="shared" si="303"/>
        <v>42493.219236111108</v>
      </c>
      <c r="T3308" s="15">
        <f t="shared" si="304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99"/>
        <v>1.0668</v>
      </c>
      <c r="P3309" s="9">
        <f t="shared" si="300"/>
        <v>53.339999999999996</v>
      </c>
      <c r="Q3309" s="10" t="str">
        <f t="shared" si="301"/>
        <v>theater</v>
      </c>
      <c r="R3309" s="10" t="str">
        <f t="shared" si="302"/>
        <v>plays</v>
      </c>
      <c r="S3309" s="14">
        <f t="shared" si="303"/>
        <v>42475.057164351849</v>
      </c>
      <c r="T3309" s="15">
        <f t="shared" si="304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99"/>
        <v>1.2228571428571429</v>
      </c>
      <c r="P3310" s="9">
        <f t="shared" si="300"/>
        <v>75.087719298245617</v>
      </c>
      <c r="Q3310" s="10" t="str">
        <f t="shared" si="301"/>
        <v>theater</v>
      </c>
      <c r="R3310" s="10" t="str">
        <f t="shared" si="302"/>
        <v>plays</v>
      </c>
      <c r="S3310" s="14">
        <f t="shared" si="303"/>
        <v>42452.876909722225</v>
      </c>
      <c r="T3310" s="15">
        <f t="shared" si="304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99"/>
        <v>1.5942857142857143</v>
      </c>
      <c r="P3311" s="9">
        <f t="shared" si="300"/>
        <v>18</v>
      </c>
      <c r="Q3311" s="10" t="str">
        <f t="shared" si="301"/>
        <v>theater</v>
      </c>
      <c r="R3311" s="10" t="str">
        <f t="shared" si="302"/>
        <v>plays</v>
      </c>
      <c r="S3311" s="14">
        <f t="shared" si="303"/>
        <v>42628.650208333333</v>
      </c>
      <c r="T3311" s="15">
        <f t="shared" si="304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ref="O3312:O3375" si="305">E3312/D3312</f>
        <v>1.0007692307692309</v>
      </c>
      <c r="P3312" s="9">
        <f t="shared" si="300"/>
        <v>209.83870967741936</v>
      </c>
      <c r="Q3312" s="10" t="str">
        <f t="shared" si="301"/>
        <v>theater</v>
      </c>
      <c r="R3312" s="10" t="str">
        <f t="shared" si="302"/>
        <v>plays</v>
      </c>
      <c r="S3312" s="14">
        <f t="shared" si="303"/>
        <v>42253.928530092591</v>
      </c>
      <c r="T3312" s="15">
        <f t="shared" si="304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5"/>
        <v>1.0984</v>
      </c>
      <c r="P3313" s="9">
        <f t="shared" si="300"/>
        <v>61.022222222222226</v>
      </c>
      <c r="Q3313" s="10" t="str">
        <f t="shared" si="301"/>
        <v>theater</v>
      </c>
      <c r="R3313" s="10" t="str">
        <f t="shared" si="302"/>
        <v>plays</v>
      </c>
      <c r="S3313" s="14">
        <f t="shared" si="303"/>
        <v>42264.29178240741</v>
      </c>
      <c r="T3313" s="15">
        <f t="shared" si="304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5"/>
        <v>1.0004</v>
      </c>
      <c r="P3314" s="9">
        <f t="shared" si="300"/>
        <v>61</v>
      </c>
      <c r="Q3314" s="10" t="str">
        <f t="shared" si="301"/>
        <v>theater</v>
      </c>
      <c r="R3314" s="10" t="str">
        <f t="shared" si="302"/>
        <v>plays</v>
      </c>
      <c r="S3314" s="14">
        <f t="shared" si="303"/>
        <v>42664.809560185182</v>
      </c>
      <c r="T3314" s="15">
        <f t="shared" si="304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5"/>
        <v>1.1605000000000001</v>
      </c>
      <c r="P3315" s="9">
        <f t="shared" si="300"/>
        <v>80.034482758620683</v>
      </c>
      <c r="Q3315" s="10" t="str">
        <f t="shared" si="301"/>
        <v>theater</v>
      </c>
      <c r="R3315" s="10" t="str">
        <f t="shared" si="302"/>
        <v>plays</v>
      </c>
      <c r="S3315" s="14">
        <f t="shared" si="303"/>
        <v>42382.244409722218</v>
      </c>
      <c r="T3315" s="15">
        <f t="shared" si="304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5"/>
        <v>2.1074999999999999</v>
      </c>
      <c r="P3316" s="9">
        <f t="shared" si="300"/>
        <v>29.068965517241381</v>
      </c>
      <c r="Q3316" s="10" t="str">
        <f t="shared" si="301"/>
        <v>theater</v>
      </c>
      <c r="R3316" s="10" t="str">
        <f t="shared" si="302"/>
        <v>plays</v>
      </c>
      <c r="S3316" s="14">
        <f t="shared" si="303"/>
        <v>42105.267488425925</v>
      </c>
      <c r="T3316" s="15">
        <f t="shared" si="304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5"/>
        <v>1.1000000000000001</v>
      </c>
      <c r="P3317" s="9">
        <f t="shared" si="300"/>
        <v>49.438202247191015</v>
      </c>
      <c r="Q3317" s="10" t="str">
        <f t="shared" si="301"/>
        <v>theater</v>
      </c>
      <c r="R3317" s="10" t="str">
        <f t="shared" si="302"/>
        <v>plays</v>
      </c>
      <c r="S3317" s="14">
        <f t="shared" si="303"/>
        <v>42466.303715277783</v>
      </c>
      <c r="T3317" s="15">
        <f t="shared" si="304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5"/>
        <v>1.0008673425918038</v>
      </c>
      <c r="P3318" s="9">
        <f t="shared" si="300"/>
        <v>93.977440000000001</v>
      </c>
      <c r="Q3318" s="10" t="str">
        <f t="shared" si="301"/>
        <v>theater</v>
      </c>
      <c r="R3318" s="10" t="str">
        <f t="shared" si="302"/>
        <v>plays</v>
      </c>
      <c r="S3318" s="14">
        <f t="shared" si="303"/>
        <v>41826.871238425927</v>
      </c>
      <c r="T3318" s="15">
        <f t="shared" si="304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5"/>
        <v>1.0619047619047619</v>
      </c>
      <c r="P3319" s="9">
        <f t="shared" si="300"/>
        <v>61.944444444444443</v>
      </c>
      <c r="Q3319" s="10" t="str">
        <f t="shared" si="301"/>
        <v>theater</v>
      </c>
      <c r="R3319" s="10" t="str">
        <f t="shared" si="302"/>
        <v>plays</v>
      </c>
      <c r="S3319" s="14">
        <f t="shared" si="303"/>
        <v>42499.039629629624</v>
      </c>
      <c r="T3319" s="15">
        <f t="shared" si="304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5"/>
        <v>1.256</v>
      </c>
      <c r="P3320" s="9">
        <f t="shared" si="300"/>
        <v>78.5</v>
      </c>
      <c r="Q3320" s="10" t="str">
        <f t="shared" si="301"/>
        <v>theater</v>
      </c>
      <c r="R3320" s="10" t="str">
        <f t="shared" si="302"/>
        <v>plays</v>
      </c>
      <c r="S3320" s="14">
        <f t="shared" si="303"/>
        <v>42431.302002314813</v>
      </c>
      <c r="T3320" s="15">
        <f t="shared" si="304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5"/>
        <v>1.08</v>
      </c>
      <c r="P3321" s="9">
        <f t="shared" si="300"/>
        <v>33.75</v>
      </c>
      <c r="Q3321" s="10" t="str">
        <f t="shared" si="301"/>
        <v>theater</v>
      </c>
      <c r="R3321" s="10" t="str">
        <f t="shared" si="302"/>
        <v>plays</v>
      </c>
      <c r="S3321" s="14">
        <f t="shared" si="303"/>
        <v>41990.585486111115</v>
      </c>
      <c r="T3321" s="15">
        <f t="shared" si="304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5"/>
        <v>1.01</v>
      </c>
      <c r="P3322" s="9">
        <f t="shared" si="300"/>
        <v>66.44736842105263</v>
      </c>
      <c r="Q3322" s="10" t="str">
        <f t="shared" si="301"/>
        <v>theater</v>
      </c>
      <c r="R3322" s="10" t="str">
        <f t="shared" si="302"/>
        <v>plays</v>
      </c>
      <c r="S3322" s="14">
        <f t="shared" si="303"/>
        <v>42513.045798611114</v>
      </c>
      <c r="T3322" s="15">
        <f t="shared" si="304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5"/>
        <v>1.0740000000000001</v>
      </c>
      <c r="P3323" s="9">
        <f t="shared" si="300"/>
        <v>35.799999999999997</v>
      </c>
      <c r="Q3323" s="10" t="str">
        <f t="shared" si="301"/>
        <v>theater</v>
      </c>
      <c r="R3323" s="10" t="str">
        <f t="shared" si="302"/>
        <v>plays</v>
      </c>
      <c r="S3323" s="14">
        <f t="shared" si="303"/>
        <v>41914.100289351853</v>
      </c>
      <c r="T3323" s="15">
        <f t="shared" si="304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5"/>
        <v>1.0151515151515151</v>
      </c>
      <c r="P3324" s="9">
        <f t="shared" si="300"/>
        <v>145.65217391304347</v>
      </c>
      <c r="Q3324" s="10" t="str">
        <f t="shared" si="301"/>
        <v>theater</v>
      </c>
      <c r="R3324" s="10" t="str">
        <f t="shared" si="302"/>
        <v>plays</v>
      </c>
      <c r="S3324" s="14">
        <f t="shared" si="303"/>
        <v>42521.010370370372</v>
      </c>
      <c r="T3324" s="15">
        <f t="shared" si="304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5"/>
        <v>1.2589999999999999</v>
      </c>
      <c r="P3325" s="9">
        <f t="shared" si="300"/>
        <v>25.693877551020407</v>
      </c>
      <c r="Q3325" s="10" t="str">
        <f t="shared" si="301"/>
        <v>theater</v>
      </c>
      <c r="R3325" s="10" t="str">
        <f t="shared" si="302"/>
        <v>plays</v>
      </c>
      <c r="S3325" s="14">
        <f t="shared" si="303"/>
        <v>42608.36583333333</v>
      </c>
      <c r="T3325" s="15">
        <f t="shared" si="304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5"/>
        <v>1.0166666666666666</v>
      </c>
      <c r="P3326" s="9">
        <f t="shared" si="300"/>
        <v>152.5</v>
      </c>
      <c r="Q3326" s="10" t="str">
        <f t="shared" si="301"/>
        <v>theater</v>
      </c>
      <c r="R3326" s="10" t="str">
        <f t="shared" si="302"/>
        <v>plays</v>
      </c>
      <c r="S3326" s="14">
        <f t="shared" si="303"/>
        <v>42512.58321759259</v>
      </c>
      <c r="T3326" s="15">
        <f t="shared" si="304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5"/>
        <v>1.125</v>
      </c>
      <c r="P3327" s="9">
        <f t="shared" si="300"/>
        <v>30</v>
      </c>
      <c r="Q3327" s="10" t="str">
        <f t="shared" si="301"/>
        <v>theater</v>
      </c>
      <c r="R3327" s="10" t="str">
        <f t="shared" si="302"/>
        <v>plays</v>
      </c>
      <c r="S3327" s="14">
        <f t="shared" si="303"/>
        <v>42064.785613425927</v>
      </c>
      <c r="T3327" s="15">
        <f t="shared" si="304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5"/>
        <v>1.0137499999999999</v>
      </c>
      <c r="P3328" s="9">
        <f t="shared" si="300"/>
        <v>142.28070175438597</v>
      </c>
      <c r="Q3328" s="10" t="str">
        <f t="shared" si="301"/>
        <v>theater</v>
      </c>
      <c r="R3328" s="10" t="str">
        <f t="shared" si="302"/>
        <v>plays</v>
      </c>
      <c r="S3328" s="14">
        <f t="shared" si="303"/>
        <v>42041.714178240742</v>
      </c>
      <c r="T3328" s="15">
        <f t="shared" si="304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5"/>
        <v>1.0125</v>
      </c>
      <c r="P3329" s="9">
        <f t="shared" si="300"/>
        <v>24.545454545454547</v>
      </c>
      <c r="Q3329" s="10" t="str">
        <f t="shared" si="301"/>
        <v>theater</v>
      </c>
      <c r="R3329" s="10" t="str">
        <f t="shared" si="302"/>
        <v>plays</v>
      </c>
      <c r="S3329" s="14">
        <f t="shared" si="303"/>
        <v>42468.374606481477</v>
      </c>
      <c r="T3329" s="15">
        <f t="shared" si="304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5"/>
        <v>1.4638888888888888</v>
      </c>
      <c r="P3330" s="9">
        <f t="shared" si="300"/>
        <v>292.77777777777777</v>
      </c>
      <c r="Q3330" s="10" t="str">
        <f t="shared" si="301"/>
        <v>theater</v>
      </c>
      <c r="R3330" s="10" t="str">
        <f t="shared" si="302"/>
        <v>plays</v>
      </c>
      <c r="S3330" s="14">
        <f t="shared" si="303"/>
        <v>41822.57503472222</v>
      </c>
      <c r="T3330" s="15">
        <f t="shared" si="304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05"/>
        <v>1.1679999999999999</v>
      </c>
      <c r="P3331" s="9">
        <f t="shared" ref="P3331:P3394" si="306">E3331/L3331</f>
        <v>44.92307692307692</v>
      </c>
      <c r="Q3331" s="10" t="str">
        <f t="shared" ref="Q3331:Q3394" si="307">LEFT(N3331,SEARCH("/",N3331,1)-1)</f>
        <v>theater</v>
      </c>
      <c r="R3331" s="10" t="str">
        <f t="shared" ref="R3331:R3394" si="308">RIGHT(N3331,LEN(N3331)-SEARCH("/",N3331,1))</f>
        <v>plays</v>
      </c>
      <c r="S3331" s="14">
        <f t="shared" ref="S3331:S3394" si="309">(((J3331/60)/60)/24)+DATE(1970,1,1)</f>
        <v>41837.323009259257</v>
      </c>
      <c r="T3331" s="15">
        <f t="shared" si="304"/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05"/>
        <v>1.0626666666666666</v>
      </c>
      <c r="P3332" s="9">
        <f t="shared" si="306"/>
        <v>23.10144927536232</v>
      </c>
      <c r="Q3332" s="10" t="str">
        <f t="shared" si="307"/>
        <v>theater</v>
      </c>
      <c r="R3332" s="10" t="str">
        <f t="shared" si="308"/>
        <v>plays</v>
      </c>
      <c r="S3332" s="14">
        <f t="shared" si="309"/>
        <v>42065.887361111112</v>
      </c>
      <c r="T3332" s="15">
        <f t="shared" ref="T3332:T3395" si="310">(((I3332/60)/60)/24)+DATE(1970,1,1)</f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05"/>
        <v>1.0451999999999999</v>
      </c>
      <c r="P3333" s="9">
        <f t="shared" si="306"/>
        <v>80.400000000000006</v>
      </c>
      <c r="Q3333" s="10" t="str">
        <f t="shared" si="307"/>
        <v>theater</v>
      </c>
      <c r="R3333" s="10" t="str">
        <f t="shared" si="308"/>
        <v>plays</v>
      </c>
      <c r="S3333" s="14">
        <f t="shared" si="309"/>
        <v>42248.697754629626</v>
      </c>
      <c r="T3333" s="15">
        <f t="shared" si="310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05"/>
        <v>1</v>
      </c>
      <c r="P3334" s="9">
        <f t="shared" si="306"/>
        <v>72.289156626506028</v>
      </c>
      <c r="Q3334" s="10" t="str">
        <f t="shared" si="307"/>
        <v>theater</v>
      </c>
      <c r="R3334" s="10" t="str">
        <f t="shared" si="308"/>
        <v>plays</v>
      </c>
      <c r="S3334" s="14">
        <f t="shared" si="309"/>
        <v>41809.860300925924</v>
      </c>
      <c r="T3334" s="15">
        <f t="shared" si="310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05"/>
        <v>1.0457142857142858</v>
      </c>
      <c r="P3335" s="9">
        <f t="shared" si="306"/>
        <v>32.972972972972975</v>
      </c>
      <c r="Q3335" s="10" t="str">
        <f t="shared" si="307"/>
        <v>theater</v>
      </c>
      <c r="R3335" s="10" t="str">
        <f t="shared" si="308"/>
        <v>plays</v>
      </c>
      <c r="S3335" s="14">
        <f t="shared" si="309"/>
        <v>42148.676851851851</v>
      </c>
      <c r="T3335" s="15">
        <f t="shared" si="310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05"/>
        <v>1.3862051149573753</v>
      </c>
      <c r="P3336" s="9">
        <f t="shared" si="306"/>
        <v>116.65217391304348</v>
      </c>
      <c r="Q3336" s="10" t="str">
        <f t="shared" si="307"/>
        <v>theater</v>
      </c>
      <c r="R3336" s="10" t="str">
        <f t="shared" si="308"/>
        <v>plays</v>
      </c>
      <c r="S3336" s="14">
        <f t="shared" si="309"/>
        <v>42185.521087962959</v>
      </c>
      <c r="T3336" s="15">
        <f t="shared" si="310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05"/>
        <v>1.0032000000000001</v>
      </c>
      <c r="P3337" s="9">
        <f t="shared" si="306"/>
        <v>79.61904761904762</v>
      </c>
      <c r="Q3337" s="10" t="str">
        <f t="shared" si="307"/>
        <v>theater</v>
      </c>
      <c r="R3337" s="10" t="str">
        <f t="shared" si="308"/>
        <v>plays</v>
      </c>
      <c r="S3337" s="14">
        <f t="shared" si="309"/>
        <v>41827.674143518518</v>
      </c>
      <c r="T3337" s="15">
        <f t="shared" si="310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05"/>
        <v>1</v>
      </c>
      <c r="P3338" s="9">
        <f t="shared" si="306"/>
        <v>27.777777777777779</v>
      </c>
      <c r="Q3338" s="10" t="str">
        <f t="shared" si="307"/>
        <v>theater</v>
      </c>
      <c r="R3338" s="10" t="str">
        <f t="shared" si="308"/>
        <v>plays</v>
      </c>
      <c r="S3338" s="14">
        <f t="shared" si="309"/>
        <v>42437.398680555561</v>
      </c>
      <c r="T3338" s="15">
        <f t="shared" si="310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05"/>
        <v>1.1020000000000001</v>
      </c>
      <c r="P3339" s="9">
        <f t="shared" si="306"/>
        <v>81.029411764705884</v>
      </c>
      <c r="Q3339" s="10" t="str">
        <f t="shared" si="307"/>
        <v>theater</v>
      </c>
      <c r="R3339" s="10" t="str">
        <f t="shared" si="308"/>
        <v>plays</v>
      </c>
      <c r="S3339" s="14">
        <f t="shared" si="309"/>
        <v>41901.282025462962</v>
      </c>
      <c r="T3339" s="15">
        <f t="shared" si="310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05"/>
        <v>1.0218</v>
      </c>
      <c r="P3340" s="9">
        <f t="shared" si="306"/>
        <v>136.84821428571428</v>
      </c>
      <c r="Q3340" s="10" t="str">
        <f t="shared" si="307"/>
        <v>theater</v>
      </c>
      <c r="R3340" s="10" t="str">
        <f t="shared" si="308"/>
        <v>plays</v>
      </c>
      <c r="S3340" s="14">
        <f t="shared" si="309"/>
        <v>42769.574999999997</v>
      </c>
      <c r="T3340" s="15">
        <f t="shared" si="310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05"/>
        <v>1.0435000000000001</v>
      </c>
      <c r="P3341" s="9">
        <f t="shared" si="306"/>
        <v>177.61702127659575</v>
      </c>
      <c r="Q3341" s="10" t="str">
        <f t="shared" si="307"/>
        <v>theater</v>
      </c>
      <c r="R3341" s="10" t="str">
        <f t="shared" si="308"/>
        <v>plays</v>
      </c>
      <c r="S3341" s="14">
        <f t="shared" si="309"/>
        <v>42549.665717592594</v>
      </c>
      <c r="T3341" s="15">
        <f t="shared" si="310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05"/>
        <v>1.3816666666666666</v>
      </c>
      <c r="P3342" s="9">
        <f t="shared" si="306"/>
        <v>109.07894736842105</v>
      </c>
      <c r="Q3342" s="10" t="str">
        <f t="shared" si="307"/>
        <v>theater</v>
      </c>
      <c r="R3342" s="10" t="str">
        <f t="shared" si="308"/>
        <v>plays</v>
      </c>
      <c r="S3342" s="14">
        <f t="shared" si="309"/>
        <v>42685.974004629628</v>
      </c>
      <c r="T3342" s="15">
        <f t="shared" si="310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05"/>
        <v>1</v>
      </c>
      <c r="P3343" s="9">
        <f t="shared" si="306"/>
        <v>119.64285714285714</v>
      </c>
      <c r="Q3343" s="10" t="str">
        <f t="shared" si="307"/>
        <v>theater</v>
      </c>
      <c r="R3343" s="10" t="str">
        <f t="shared" si="308"/>
        <v>plays</v>
      </c>
      <c r="S3343" s="14">
        <f t="shared" si="309"/>
        <v>42510.798854166671</v>
      </c>
      <c r="T3343" s="15">
        <f t="shared" si="310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05"/>
        <v>1.0166666666666666</v>
      </c>
      <c r="P3344" s="9">
        <f t="shared" si="306"/>
        <v>78.205128205128204</v>
      </c>
      <c r="Q3344" s="10" t="str">
        <f t="shared" si="307"/>
        <v>theater</v>
      </c>
      <c r="R3344" s="10" t="str">
        <f t="shared" si="308"/>
        <v>plays</v>
      </c>
      <c r="S3344" s="14">
        <f t="shared" si="309"/>
        <v>42062.296412037031</v>
      </c>
      <c r="T3344" s="15">
        <f t="shared" si="310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05"/>
        <v>1.7142857142857142</v>
      </c>
      <c r="P3345" s="9">
        <f t="shared" si="306"/>
        <v>52.173913043478258</v>
      </c>
      <c r="Q3345" s="10" t="str">
        <f t="shared" si="307"/>
        <v>theater</v>
      </c>
      <c r="R3345" s="10" t="str">
        <f t="shared" si="308"/>
        <v>plays</v>
      </c>
      <c r="S3345" s="14">
        <f t="shared" si="309"/>
        <v>42452.916481481487</v>
      </c>
      <c r="T3345" s="15">
        <f t="shared" si="310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05"/>
        <v>1.0144444444444445</v>
      </c>
      <c r="P3346" s="9">
        <f t="shared" si="306"/>
        <v>114.125</v>
      </c>
      <c r="Q3346" s="10" t="str">
        <f t="shared" si="307"/>
        <v>theater</v>
      </c>
      <c r="R3346" s="10" t="str">
        <f t="shared" si="308"/>
        <v>plays</v>
      </c>
      <c r="S3346" s="14">
        <f t="shared" si="309"/>
        <v>41851.200150462959</v>
      </c>
      <c r="T3346" s="15">
        <f t="shared" si="310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05"/>
        <v>1.3</v>
      </c>
      <c r="P3347" s="9">
        <f t="shared" si="306"/>
        <v>50</v>
      </c>
      <c r="Q3347" s="10" t="str">
        <f t="shared" si="307"/>
        <v>theater</v>
      </c>
      <c r="R3347" s="10" t="str">
        <f t="shared" si="308"/>
        <v>plays</v>
      </c>
      <c r="S3347" s="14">
        <f t="shared" si="309"/>
        <v>42053.106111111112</v>
      </c>
      <c r="T3347" s="15">
        <f t="shared" si="310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05"/>
        <v>1.1000000000000001</v>
      </c>
      <c r="P3348" s="9">
        <f t="shared" si="306"/>
        <v>91.666666666666671</v>
      </c>
      <c r="Q3348" s="10" t="str">
        <f t="shared" si="307"/>
        <v>theater</v>
      </c>
      <c r="R3348" s="10" t="str">
        <f t="shared" si="308"/>
        <v>plays</v>
      </c>
      <c r="S3348" s="14">
        <f t="shared" si="309"/>
        <v>42054.024421296301</v>
      </c>
      <c r="T3348" s="15">
        <f t="shared" si="310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05"/>
        <v>1.1944999999999999</v>
      </c>
      <c r="P3349" s="9">
        <f t="shared" si="306"/>
        <v>108.59090909090909</v>
      </c>
      <c r="Q3349" s="10" t="str">
        <f t="shared" si="307"/>
        <v>theater</v>
      </c>
      <c r="R3349" s="10" t="str">
        <f t="shared" si="308"/>
        <v>plays</v>
      </c>
      <c r="S3349" s="14">
        <f t="shared" si="309"/>
        <v>42484.551550925928</v>
      </c>
      <c r="T3349" s="15">
        <f t="shared" si="310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05"/>
        <v>1.002909090909091</v>
      </c>
      <c r="P3350" s="9">
        <f t="shared" si="306"/>
        <v>69.822784810126578</v>
      </c>
      <c r="Q3350" s="10" t="str">
        <f t="shared" si="307"/>
        <v>theater</v>
      </c>
      <c r="R3350" s="10" t="str">
        <f t="shared" si="308"/>
        <v>plays</v>
      </c>
      <c r="S3350" s="14">
        <f t="shared" si="309"/>
        <v>42466.558796296296</v>
      </c>
      <c r="T3350" s="15">
        <f t="shared" si="310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05"/>
        <v>1.534</v>
      </c>
      <c r="P3351" s="9">
        <f t="shared" si="306"/>
        <v>109.57142857142857</v>
      </c>
      <c r="Q3351" s="10" t="str">
        <f t="shared" si="307"/>
        <v>theater</v>
      </c>
      <c r="R3351" s="10" t="str">
        <f t="shared" si="308"/>
        <v>plays</v>
      </c>
      <c r="S3351" s="14">
        <f t="shared" si="309"/>
        <v>42513.110787037032</v>
      </c>
      <c r="T3351" s="15">
        <f t="shared" si="310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05"/>
        <v>1.0442857142857143</v>
      </c>
      <c r="P3352" s="9">
        <f t="shared" si="306"/>
        <v>71.666666666666671</v>
      </c>
      <c r="Q3352" s="10" t="str">
        <f t="shared" si="307"/>
        <v>theater</v>
      </c>
      <c r="R3352" s="10" t="str">
        <f t="shared" si="308"/>
        <v>plays</v>
      </c>
      <c r="S3352" s="14">
        <f t="shared" si="309"/>
        <v>42302.701516203699</v>
      </c>
      <c r="T3352" s="15">
        <f t="shared" si="310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05"/>
        <v>1.0109999999999999</v>
      </c>
      <c r="P3353" s="9">
        <f t="shared" si="306"/>
        <v>93.611111111111114</v>
      </c>
      <c r="Q3353" s="10" t="str">
        <f t="shared" si="307"/>
        <v>theater</v>
      </c>
      <c r="R3353" s="10" t="str">
        <f t="shared" si="308"/>
        <v>plays</v>
      </c>
      <c r="S3353" s="14">
        <f t="shared" si="309"/>
        <v>41806.395428240743</v>
      </c>
      <c r="T3353" s="15">
        <f t="shared" si="310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05"/>
        <v>1.0751999999999999</v>
      </c>
      <c r="P3354" s="9">
        <f t="shared" si="306"/>
        <v>76.8</v>
      </c>
      <c r="Q3354" s="10" t="str">
        <f t="shared" si="307"/>
        <v>theater</v>
      </c>
      <c r="R3354" s="10" t="str">
        <f t="shared" si="308"/>
        <v>plays</v>
      </c>
      <c r="S3354" s="14">
        <f t="shared" si="309"/>
        <v>42495.992800925931</v>
      </c>
      <c r="T3354" s="15">
        <f t="shared" si="310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05"/>
        <v>3.15</v>
      </c>
      <c r="P3355" s="9">
        <f t="shared" si="306"/>
        <v>35.795454545454547</v>
      </c>
      <c r="Q3355" s="10" t="str">
        <f t="shared" si="307"/>
        <v>theater</v>
      </c>
      <c r="R3355" s="10" t="str">
        <f t="shared" si="308"/>
        <v>plays</v>
      </c>
      <c r="S3355" s="14">
        <f t="shared" si="309"/>
        <v>42479.432291666672</v>
      </c>
      <c r="T3355" s="15">
        <f t="shared" si="310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05"/>
        <v>1.0193333333333334</v>
      </c>
      <c r="P3356" s="9">
        <f t="shared" si="306"/>
        <v>55.6</v>
      </c>
      <c r="Q3356" s="10" t="str">
        <f t="shared" si="307"/>
        <v>theater</v>
      </c>
      <c r="R3356" s="10" t="str">
        <f t="shared" si="308"/>
        <v>plays</v>
      </c>
      <c r="S3356" s="14">
        <f t="shared" si="309"/>
        <v>42270.7269212963</v>
      </c>
      <c r="T3356" s="15">
        <f t="shared" si="310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05"/>
        <v>1.2628571428571429</v>
      </c>
      <c r="P3357" s="9">
        <f t="shared" si="306"/>
        <v>147.33333333333334</v>
      </c>
      <c r="Q3357" s="10" t="str">
        <f t="shared" si="307"/>
        <v>theater</v>
      </c>
      <c r="R3357" s="10" t="str">
        <f t="shared" si="308"/>
        <v>plays</v>
      </c>
      <c r="S3357" s="14">
        <f t="shared" si="309"/>
        <v>42489.619525462964</v>
      </c>
      <c r="T3357" s="15">
        <f t="shared" si="310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05"/>
        <v>1.014</v>
      </c>
      <c r="P3358" s="9">
        <f t="shared" si="306"/>
        <v>56.333333333333336</v>
      </c>
      <c r="Q3358" s="10" t="str">
        <f t="shared" si="307"/>
        <v>theater</v>
      </c>
      <c r="R3358" s="10" t="str">
        <f t="shared" si="308"/>
        <v>plays</v>
      </c>
      <c r="S3358" s="14">
        <f t="shared" si="309"/>
        <v>42536.815648148149</v>
      </c>
      <c r="T3358" s="15">
        <f t="shared" si="310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05"/>
        <v>1.01</v>
      </c>
      <c r="P3359" s="9">
        <f t="shared" si="306"/>
        <v>96.19047619047619</v>
      </c>
      <c r="Q3359" s="10" t="str">
        <f t="shared" si="307"/>
        <v>theater</v>
      </c>
      <c r="R3359" s="10" t="str">
        <f t="shared" si="308"/>
        <v>plays</v>
      </c>
      <c r="S3359" s="14">
        <f t="shared" si="309"/>
        <v>41822.417939814812</v>
      </c>
      <c r="T3359" s="15">
        <f t="shared" si="310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05"/>
        <v>1.0299</v>
      </c>
      <c r="P3360" s="9">
        <f t="shared" si="306"/>
        <v>63.574074074074076</v>
      </c>
      <c r="Q3360" s="10" t="str">
        <f t="shared" si="307"/>
        <v>theater</v>
      </c>
      <c r="R3360" s="10" t="str">
        <f t="shared" si="308"/>
        <v>plays</v>
      </c>
      <c r="S3360" s="14">
        <f t="shared" si="309"/>
        <v>41932.311099537037</v>
      </c>
      <c r="T3360" s="15">
        <f t="shared" si="310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05"/>
        <v>1.0625</v>
      </c>
      <c r="P3361" s="9">
        <f t="shared" si="306"/>
        <v>184.78260869565219</v>
      </c>
      <c r="Q3361" s="10" t="str">
        <f t="shared" si="307"/>
        <v>theater</v>
      </c>
      <c r="R3361" s="10" t="str">
        <f t="shared" si="308"/>
        <v>plays</v>
      </c>
      <c r="S3361" s="14">
        <f t="shared" si="309"/>
        <v>42746.057106481487</v>
      </c>
      <c r="T3361" s="15">
        <f t="shared" si="310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05"/>
        <v>1.0137777777777779</v>
      </c>
      <c r="P3362" s="9">
        <f t="shared" si="306"/>
        <v>126.72222222222223</v>
      </c>
      <c r="Q3362" s="10" t="str">
        <f t="shared" si="307"/>
        <v>theater</v>
      </c>
      <c r="R3362" s="10" t="str">
        <f t="shared" si="308"/>
        <v>plays</v>
      </c>
      <c r="S3362" s="14">
        <f t="shared" si="309"/>
        <v>42697.082673611112</v>
      </c>
      <c r="T3362" s="15">
        <f t="shared" si="310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05"/>
        <v>1.1346000000000001</v>
      </c>
      <c r="P3363" s="9">
        <f t="shared" si="306"/>
        <v>83.42647058823529</v>
      </c>
      <c r="Q3363" s="10" t="str">
        <f t="shared" si="307"/>
        <v>theater</v>
      </c>
      <c r="R3363" s="10" t="str">
        <f t="shared" si="308"/>
        <v>plays</v>
      </c>
      <c r="S3363" s="14">
        <f t="shared" si="309"/>
        <v>41866.025347222225</v>
      </c>
      <c r="T3363" s="15">
        <f t="shared" si="310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05"/>
        <v>2.1800000000000002</v>
      </c>
      <c r="P3364" s="9">
        <f t="shared" si="306"/>
        <v>54.5</v>
      </c>
      <c r="Q3364" s="10" t="str">
        <f t="shared" si="307"/>
        <v>theater</v>
      </c>
      <c r="R3364" s="10" t="str">
        <f t="shared" si="308"/>
        <v>plays</v>
      </c>
      <c r="S3364" s="14">
        <f t="shared" si="309"/>
        <v>42056.091631944444</v>
      </c>
      <c r="T3364" s="15">
        <f t="shared" si="310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05"/>
        <v>1.0141935483870967</v>
      </c>
      <c r="P3365" s="9">
        <f t="shared" si="306"/>
        <v>302.30769230769232</v>
      </c>
      <c r="Q3365" s="10" t="str">
        <f t="shared" si="307"/>
        <v>theater</v>
      </c>
      <c r="R3365" s="10" t="str">
        <f t="shared" si="308"/>
        <v>plays</v>
      </c>
      <c r="S3365" s="14">
        <f t="shared" si="309"/>
        <v>41851.771354166667</v>
      </c>
      <c r="T3365" s="15">
        <f t="shared" si="310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05"/>
        <v>1.0593333333333332</v>
      </c>
      <c r="P3366" s="9">
        <f t="shared" si="306"/>
        <v>44.138888888888886</v>
      </c>
      <c r="Q3366" s="10" t="str">
        <f t="shared" si="307"/>
        <v>theater</v>
      </c>
      <c r="R3366" s="10" t="str">
        <f t="shared" si="308"/>
        <v>plays</v>
      </c>
      <c r="S3366" s="14">
        <f t="shared" si="309"/>
        <v>42422.977418981478</v>
      </c>
      <c r="T3366" s="15">
        <f t="shared" si="310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05"/>
        <v>1.04</v>
      </c>
      <c r="P3367" s="9">
        <f t="shared" si="306"/>
        <v>866.66666666666663</v>
      </c>
      <c r="Q3367" s="10" t="str">
        <f t="shared" si="307"/>
        <v>theater</v>
      </c>
      <c r="R3367" s="10" t="str">
        <f t="shared" si="308"/>
        <v>plays</v>
      </c>
      <c r="S3367" s="14">
        <f t="shared" si="309"/>
        <v>42321.101759259262</v>
      </c>
      <c r="T3367" s="15">
        <f t="shared" si="310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05"/>
        <v>2.21</v>
      </c>
      <c r="P3368" s="9">
        <f t="shared" si="306"/>
        <v>61.388888888888886</v>
      </c>
      <c r="Q3368" s="10" t="str">
        <f t="shared" si="307"/>
        <v>theater</v>
      </c>
      <c r="R3368" s="10" t="str">
        <f t="shared" si="308"/>
        <v>plays</v>
      </c>
      <c r="S3368" s="14">
        <f t="shared" si="309"/>
        <v>42107.067557870367</v>
      </c>
      <c r="T3368" s="15">
        <f t="shared" si="310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05"/>
        <v>1.1866666666666668</v>
      </c>
      <c r="P3369" s="9">
        <f t="shared" si="306"/>
        <v>29.666666666666668</v>
      </c>
      <c r="Q3369" s="10" t="str">
        <f t="shared" si="307"/>
        <v>theater</v>
      </c>
      <c r="R3369" s="10" t="str">
        <f t="shared" si="308"/>
        <v>plays</v>
      </c>
      <c r="S3369" s="14">
        <f t="shared" si="309"/>
        <v>42192.933958333335</v>
      </c>
      <c r="T3369" s="15">
        <f t="shared" si="310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05"/>
        <v>1.046</v>
      </c>
      <c r="P3370" s="9">
        <f t="shared" si="306"/>
        <v>45.478260869565219</v>
      </c>
      <c r="Q3370" s="10" t="str">
        <f t="shared" si="307"/>
        <v>theater</v>
      </c>
      <c r="R3370" s="10" t="str">
        <f t="shared" si="308"/>
        <v>plays</v>
      </c>
      <c r="S3370" s="14">
        <f t="shared" si="309"/>
        <v>41969.199756944443</v>
      </c>
      <c r="T3370" s="15">
        <f t="shared" si="310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05"/>
        <v>1.0389999999999999</v>
      </c>
      <c r="P3371" s="9">
        <f t="shared" si="306"/>
        <v>96.203703703703709</v>
      </c>
      <c r="Q3371" s="10" t="str">
        <f t="shared" si="307"/>
        <v>theater</v>
      </c>
      <c r="R3371" s="10" t="str">
        <f t="shared" si="308"/>
        <v>plays</v>
      </c>
      <c r="S3371" s="14">
        <f t="shared" si="309"/>
        <v>42690.041435185187</v>
      </c>
      <c r="T3371" s="15">
        <f t="shared" si="310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05"/>
        <v>1.1773333333333333</v>
      </c>
      <c r="P3372" s="9">
        <f t="shared" si="306"/>
        <v>67.92307692307692</v>
      </c>
      <c r="Q3372" s="10" t="str">
        <f t="shared" si="307"/>
        <v>theater</v>
      </c>
      <c r="R3372" s="10" t="str">
        <f t="shared" si="308"/>
        <v>plays</v>
      </c>
      <c r="S3372" s="14">
        <f t="shared" si="309"/>
        <v>42690.334317129629</v>
      </c>
      <c r="T3372" s="15">
        <f t="shared" si="310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05"/>
        <v>1.385</v>
      </c>
      <c r="P3373" s="9">
        <f t="shared" si="306"/>
        <v>30.777777777777779</v>
      </c>
      <c r="Q3373" s="10" t="str">
        <f t="shared" si="307"/>
        <v>theater</v>
      </c>
      <c r="R3373" s="10" t="str">
        <f t="shared" si="308"/>
        <v>plays</v>
      </c>
      <c r="S3373" s="14">
        <f t="shared" si="309"/>
        <v>42312.874594907407</v>
      </c>
      <c r="T3373" s="15">
        <f t="shared" si="310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05"/>
        <v>1.0349999999999999</v>
      </c>
      <c r="P3374" s="9">
        <f t="shared" si="306"/>
        <v>38.333333333333336</v>
      </c>
      <c r="Q3374" s="10" t="str">
        <f t="shared" si="307"/>
        <v>theater</v>
      </c>
      <c r="R3374" s="10" t="str">
        <f t="shared" si="308"/>
        <v>plays</v>
      </c>
      <c r="S3374" s="14">
        <f t="shared" si="309"/>
        <v>41855.548101851848</v>
      </c>
      <c r="T3374" s="15">
        <f t="shared" si="310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05"/>
        <v>1.0024999999999999</v>
      </c>
      <c r="P3375" s="9">
        <f t="shared" si="306"/>
        <v>66.833333333333329</v>
      </c>
      <c r="Q3375" s="10" t="str">
        <f t="shared" si="307"/>
        <v>theater</v>
      </c>
      <c r="R3375" s="10" t="str">
        <f t="shared" si="308"/>
        <v>plays</v>
      </c>
      <c r="S3375" s="14">
        <f t="shared" si="309"/>
        <v>42179.854629629626</v>
      </c>
      <c r="T3375" s="15">
        <f t="shared" si="310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ref="O3376:O3439" si="311">E3376/D3376</f>
        <v>1.0657142857142856</v>
      </c>
      <c r="P3376" s="9">
        <f t="shared" si="306"/>
        <v>71.730769230769226</v>
      </c>
      <c r="Q3376" s="10" t="str">
        <f t="shared" si="307"/>
        <v>theater</v>
      </c>
      <c r="R3376" s="10" t="str">
        <f t="shared" si="308"/>
        <v>plays</v>
      </c>
      <c r="S3376" s="14">
        <f t="shared" si="309"/>
        <v>42275.731666666667</v>
      </c>
      <c r="T3376" s="15">
        <f t="shared" si="310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1"/>
        <v>1</v>
      </c>
      <c r="P3377" s="9">
        <f t="shared" si="306"/>
        <v>176.47058823529412</v>
      </c>
      <c r="Q3377" s="10" t="str">
        <f t="shared" si="307"/>
        <v>theater</v>
      </c>
      <c r="R3377" s="10" t="str">
        <f t="shared" si="308"/>
        <v>plays</v>
      </c>
      <c r="S3377" s="14">
        <f t="shared" si="309"/>
        <v>41765.610798611109</v>
      </c>
      <c r="T3377" s="15">
        <f t="shared" si="310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1"/>
        <v>1.0001249999999999</v>
      </c>
      <c r="P3378" s="9">
        <f t="shared" si="306"/>
        <v>421.10526315789474</v>
      </c>
      <c r="Q3378" s="10" t="str">
        <f t="shared" si="307"/>
        <v>theater</v>
      </c>
      <c r="R3378" s="10" t="str">
        <f t="shared" si="308"/>
        <v>plays</v>
      </c>
      <c r="S3378" s="14">
        <f t="shared" si="309"/>
        <v>42059.701319444444</v>
      </c>
      <c r="T3378" s="15">
        <f t="shared" si="310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1"/>
        <v>1.0105</v>
      </c>
      <c r="P3379" s="9">
        <f t="shared" si="306"/>
        <v>104.98701298701299</v>
      </c>
      <c r="Q3379" s="10" t="str">
        <f t="shared" si="307"/>
        <v>theater</v>
      </c>
      <c r="R3379" s="10" t="str">
        <f t="shared" si="308"/>
        <v>plays</v>
      </c>
      <c r="S3379" s="14">
        <f t="shared" si="309"/>
        <v>42053.732627314821</v>
      </c>
      <c r="T3379" s="15">
        <f t="shared" si="310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1"/>
        <v>1.0763636363636364</v>
      </c>
      <c r="P3380" s="9">
        <f t="shared" si="306"/>
        <v>28.19047619047619</v>
      </c>
      <c r="Q3380" s="10" t="str">
        <f t="shared" si="307"/>
        <v>theater</v>
      </c>
      <c r="R3380" s="10" t="str">
        <f t="shared" si="308"/>
        <v>plays</v>
      </c>
      <c r="S3380" s="14">
        <f t="shared" si="309"/>
        <v>41858.355393518519</v>
      </c>
      <c r="T3380" s="15">
        <f t="shared" si="310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1"/>
        <v>1.0365</v>
      </c>
      <c r="P3381" s="9">
        <f t="shared" si="306"/>
        <v>54.55263157894737</v>
      </c>
      <c r="Q3381" s="10" t="str">
        <f t="shared" si="307"/>
        <v>theater</v>
      </c>
      <c r="R3381" s="10" t="str">
        <f t="shared" si="308"/>
        <v>plays</v>
      </c>
      <c r="S3381" s="14">
        <f t="shared" si="309"/>
        <v>42225.513888888891</v>
      </c>
      <c r="T3381" s="15">
        <f t="shared" si="310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1"/>
        <v>1.0443333333333333</v>
      </c>
      <c r="P3382" s="9">
        <f t="shared" si="306"/>
        <v>111.89285714285714</v>
      </c>
      <c r="Q3382" s="10" t="str">
        <f t="shared" si="307"/>
        <v>theater</v>
      </c>
      <c r="R3382" s="10" t="str">
        <f t="shared" si="308"/>
        <v>plays</v>
      </c>
      <c r="S3382" s="14">
        <f t="shared" si="309"/>
        <v>41937.95344907407</v>
      </c>
      <c r="T3382" s="15">
        <f t="shared" si="310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1"/>
        <v>1.0225</v>
      </c>
      <c r="P3383" s="9">
        <f t="shared" si="306"/>
        <v>85.208333333333329</v>
      </c>
      <c r="Q3383" s="10" t="str">
        <f t="shared" si="307"/>
        <v>theater</v>
      </c>
      <c r="R3383" s="10" t="str">
        <f t="shared" si="308"/>
        <v>plays</v>
      </c>
      <c r="S3383" s="14">
        <f t="shared" si="309"/>
        <v>42044.184988425928</v>
      </c>
      <c r="T3383" s="15">
        <f t="shared" si="310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1"/>
        <v>1.0074285714285713</v>
      </c>
      <c r="P3384" s="9">
        <f t="shared" si="306"/>
        <v>76.652173913043484</v>
      </c>
      <c r="Q3384" s="10" t="str">
        <f t="shared" si="307"/>
        <v>theater</v>
      </c>
      <c r="R3384" s="10" t="str">
        <f t="shared" si="308"/>
        <v>plays</v>
      </c>
      <c r="S3384" s="14">
        <f t="shared" si="309"/>
        <v>42559.431203703702</v>
      </c>
      <c r="T3384" s="15">
        <f t="shared" si="310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1"/>
        <v>1.1171428571428572</v>
      </c>
      <c r="P3385" s="9">
        <f t="shared" si="306"/>
        <v>65.166666666666671</v>
      </c>
      <c r="Q3385" s="10" t="str">
        <f t="shared" si="307"/>
        <v>theater</v>
      </c>
      <c r="R3385" s="10" t="str">
        <f t="shared" si="308"/>
        <v>plays</v>
      </c>
      <c r="S3385" s="14">
        <f t="shared" si="309"/>
        <v>42524.782638888893</v>
      </c>
      <c r="T3385" s="15">
        <f t="shared" si="310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1"/>
        <v>1.0001100000000001</v>
      </c>
      <c r="P3386" s="9">
        <f t="shared" si="306"/>
        <v>93.760312499999998</v>
      </c>
      <c r="Q3386" s="10" t="str">
        <f t="shared" si="307"/>
        <v>theater</v>
      </c>
      <c r="R3386" s="10" t="str">
        <f t="shared" si="308"/>
        <v>plays</v>
      </c>
      <c r="S3386" s="14">
        <f t="shared" si="309"/>
        <v>42292.087592592594</v>
      </c>
      <c r="T3386" s="15">
        <f t="shared" si="310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1"/>
        <v>1</v>
      </c>
      <c r="P3387" s="9">
        <f t="shared" si="306"/>
        <v>133.33333333333334</v>
      </c>
      <c r="Q3387" s="10" t="str">
        <f t="shared" si="307"/>
        <v>theater</v>
      </c>
      <c r="R3387" s="10" t="str">
        <f t="shared" si="308"/>
        <v>plays</v>
      </c>
      <c r="S3387" s="14">
        <f t="shared" si="309"/>
        <v>41953.8675</v>
      </c>
      <c r="T3387" s="15">
        <f t="shared" si="310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1"/>
        <v>1.05</v>
      </c>
      <c r="P3388" s="9">
        <f t="shared" si="306"/>
        <v>51.219512195121951</v>
      </c>
      <c r="Q3388" s="10" t="str">
        <f t="shared" si="307"/>
        <v>theater</v>
      </c>
      <c r="R3388" s="10" t="str">
        <f t="shared" si="308"/>
        <v>plays</v>
      </c>
      <c r="S3388" s="14">
        <f t="shared" si="309"/>
        <v>41946.644745370373</v>
      </c>
      <c r="T3388" s="15">
        <f t="shared" si="310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1"/>
        <v>1.1686666666666667</v>
      </c>
      <c r="P3389" s="9">
        <f t="shared" si="306"/>
        <v>100.17142857142858</v>
      </c>
      <c r="Q3389" s="10" t="str">
        <f t="shared" si="307"/>
        <v>theater</v>
      </c>
      <c r="R3389" s="10" t="str">
        <f t="shared" si="308"/>
        <v>plays</v>
      </c>
      <c r="S3389" s="14">
        <f t="shared" si="309"/>
        <v>41947.762592592589</v>
      </c>
      <c r="T3389" s="15">
        <f t="shared" si="310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1"/>
        <v>1.038</v>
      </c>
      <c r="P3390" s="9">
        <f t="shared" si="306"/>
        <v>34.6</v>
      </c>
      <c r="Q3390" s="10" t="str">
        <f t="shared" si="307"/>
        <v>theater</v>
      </c>
      <c r="R3390" s="10" t="str">
        <f t="shared" si="308"/>
        <v>plays</v>
      </c>
      <c r="S3390" s="14">
        <f t="shared" si="309"/>
        <v>42143.461122685185</v>
      </c>
      <c r="T3390" s="15">
        <f t="shared" si="310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1"/>
        <v>1.145</v>
      </c>
      <c r="P3391" s="9">
        <f t="shared" si="306"/>
        <v>184.67741935483872</v>
      </c>
      <c r="Q3391" s="10" t="str">
        <f t="shared" si="307"/>
        <v>theater</v>
      </c>
      <c r="R3391" s="10" t="str">
        <f t="shared" si="308"/>
        <v>plays</v>
      </c>
      <c r="S3391" s="14">
        <f t="shared" si="309"/>
        <v>42494.563449074078</v>
      </c>
      <c r="T3391" s="15">
        <f t="shared" si="310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1"/>
        <v>1.024</v>
      </c>
      <c r="P3392" s="9">
        <f t="shared" si="306"/>
        <v>69.818181818181813</v>
      </c>
      <c r="Q3392" s="10" t="str">
        <f t="shared" si="307"/>
        <v>theater</v>
      </c>
      <c r="R3392" s="10" t="str">
        <f t="shared" si="308"/>
        <v>plays</v>
      </c>
      <c r="S3392" s="14">
        <f t="shared" si="309"/>
        <v>41815.774826388886</v>
      </c>
      <c r="T3392" s="15">
        <f t="shared" si="310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1"/>
        <v>2.23</v>
      </c>
      <c r="P3393" s="9">
        <f t="shared" si="306"/>
        <v>61.944444444444443</v>
      </c>
      <c r="Q3393" s="10" t="str">
        <f t="shared" si="307"/>
        <v>theater</v>
      </c>
      <c r="R3393" s="10" t="str">
        <f t="shared" si="308"/>
        <v>plays</v>
      </c>
      <c r="S3393" s="14">
        <f t="shared" si="309"/>
        <v>41830.545694444445</v>
      </c>
      <c r="T3393" s="15">
        <f t="shared" si="310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1"/>
        <v>1</v>
      </c>
      <c r="P3394" s="9">
        <f t="shared" si="306"/>
        <v>41.666666666666664</v>
      </c>
      <c r="Q3394" s="10" t="str">
        <f t="shared" si="307"/>
        <v>theater</v>
      </c>
      <c r="R3394" s="10" t="str">
        <f t="shared" si="308"/>
        <v>plays</v>
      </c>
      <c r="S3394" s="14">
        <f t="shared" si="309"/>
        <v>42446.845543981486</v>
      </c>
      <c r="T3394" s="15">
        <f t="shared" si="310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1"/>
        <v>1.0580000000000001</v>
      </c>
      <c r="P3395" s="9">
        <f t="shared" ref="P3395:P3458" si="312">E3395/L3395</f>
        <v>36.06818181818182</v>
      </c>
      <c r="Q3395" s="10" t="str">
        <f t="shared" ref="Q3395:Q3458" si="313">LEFT(N3395,SEARCH("/",N3395,1)-1)</f>
        <v>theater</v>
      </c>
      <c r="R3395" s="10" t="str">
        <f t="shared" ref="R3395:R3458" si="314">RIGHT(N3395,LEN(N3395)-SEARCH("/",N3395,1))</f>
        <v>plays</v>
      </c>
      <c r="S3395" s="14">
        <f t="shared" ref="S3395:S3458" si="315">(((J3395/60)/60)/24)+DATE(1970,1,1)</f>
        <v>41923.921643518523</v>
      </c>
      <c r="T3395" s="15">
        <f t="shared" si="310"/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1"/>
        <v>1.4236363636363636</v>
      </c>
      <c r="P3396" s="9">
        <f t="shared" si="312"/>
        <v>29</v>
      </c>
      <c r="Q3396" s="10" t="str">
        <f t="shared" si="313"/>
        <v>theater</v>
      </c>
      <c r="R3396" s="10" t="str">
        <f t="shared" si="314"/>
        <v>plays</v>
      </c>
      <c r="S3396" s="14">
        <f t="shared" si="315"/>
        <v>41817.59542824074</v>
      </c>
      <c r="T3396" s="15">
        <f t="shared" ref="T3396:T3459" si="316">(((I3396/60)/60)/24)+DATE(1970,1,1)</f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1"/>
        <v>1.84</v>
      </c>
      <c r="P3397" s="9">
        <f t="shared" si="312"/>
        <v>24.210526315789473</v>
      </c>
      <c r="Q3397" s="10" t="str">
        <f t="shared" si="313"/>
        <v>theater</v>
      </c>
      <c r="R3397" s="10" t="str">
        <f t="shared" si="314"/>
        <v>plays</v>
      </c>
      <c r="S3397" s="14">
        <f t="shared" si="315"/>
        <v>42140.712314814817</v>
      </c>
      <c r="T3397" s="15">
        <f t="shared" si="316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1"/>
        <v>1.0433333333333332</v>
      </c>
      <c r="P3398" s="9">
        <f t="shared" si="312"/>
        <v>55.892857142857146</v>
      </c>
      <c r="Q3398" s="10" t="str">
        <f t="shared" si="313"/>
        <v>theater</v>
      </c>
      <c r="R3398" s="10" t="str">
        <f t="shared" si="314"/>
        <v>plays</v>
      </c>
      <c r="S3398" s="14">
        <f t="shared" si="315"/>
        <v>41764.44663194444</v>
      </c>
      <c r="T3398" s="15">
        <f t="shared" si="316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1"/>
        <v>1.1200000000000001</v>
      </c>
      <c r="P3399" s="9">
        <f t="shared" si="312"/>
        <v>11.666666666666666</v>
      </c>
      <c r="Q3399" s="10" t="str">
        <f t="shared" si="313"/>
        <v>theater</v>
      </c>
      <c r="R3399" s="10" t="str">
        <f t="shared" si="314"/>
        <v>plays</v>
      </c>
      <c r="S3399" s="14">
        <f t="shared" si="315"/>
        <v>42378.478344907402</v>
      </c>
      <c r="T3399" s="15">
        <f t="shared" si="316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1"/>
        <v>1.1107499999999999</v>
      </c>
      <c r="P3400" s="9">
        <f t="shared" si="312"/>
        <v>68.353846153846149</v>
      </c>
      <c r="Q3400" s="10" t="str">
        <f t="shared" si="313"/>
        <v>theater</v>
      </c>
      <c r="R3400" s="10" t="str">
        <f t="shared" si="314"/>
        <v>plays</v>
      </c>
      <c r="S3400" s="14">
        <f t="shared" si="315"/>
        <v>41941.75203703704</v>
      </c>
      <c r="T3400" s="15">
        <f t="shared" si="316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1"/>
        <v>1.0375000000000001</v>
      </c>
      <c r="P3401" s="9">
        <f t="shared" si="312"/>
        <v>27.065217391304348</v>
      </c>
      <c r="Q3401" s="10" t="str">
        <f t="shared" si="313"/>
        <v>theater</v>
      </c>
      <c r="R3401" s="10" t="str">
        <f t="shared" si="314"/>
        <v>plays</v>
      </c>
      <c r="S3401" s="14">
        <f t="shared" si="315"/>
        <v>42026.920428240745</v>
      </c>
      <c r="T3401" s="15">
        <f t="shared" si="316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1"/>
        <v>1.0041</v>
      </c>
      <c r="P3402" s="9">
        <f t="shared" si="312"/>
        <v>118.12941176470588</v>
      </c>
      <c r="Q3402" s="10" t="str">
        <f t="shared" si="313"/>
        <v>theater</v>
      </c>
      <c r="R3402" s="10" t="str">
        <f t="shared" si="314"/>
        <v>plays</v>
      </c>
      <c r="S3402" s="14">
        <f t="shared" si="315"/>
        <v>41834.953865740739</v>
      </c>
      <c r="T3402" s="15">
        <f t="shared" si="316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1"/>
        <v>1.0186206896551724</v>
      </c>
      <c r="P3403" s="9">
        <f t="shared" si="312"/>
        <v>44.757575757575758</v>
      </c>
      <c r="Q3403" s="10" t="str">
        <f t="shared" si="313"/>
        <v>theater</v>
      </c>
      <c r="R3403" s="10" t="str">
        <f t="shared" si="314"/>
        <v>plays</v>
      </c>
      <c r="S3403" s="14">
        <f t="shared" si="315"/>
        <v>42193.723912037036</v>
      </c>
      <c r="T3403" s="15">
        <f t="shared" si="316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1"/>
        <v>1.0976666666666666</v>
      </c>
      <c r="P3404" s="9">
        <f t="shared" si="312"/>
        <v>99.787878787878782</v>
      </c>
      <c r="Q3404" s="10" t="str">
        <f t="shared" si="313"/>
        <v>theater</v>
      </c>
      <c r="R3404" s="10" t="str">
        <f t="shared" si="314"/>
        <v>plays</v>
      </c>
      <c r="S3404" s="14">
        <f t="shared" si="315"/>
        <v>42290.61855324074</v>
      </c>
      <c r="T3404" s="15">
        <f t="shared" si="316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1"/>
        <v>1</v>
      </c>
      <c r="P3405" s="9">
        <f t="shared" si="312"/>
        <v>117.64705882352941</v>
      </c>
      <c r="Q3405" s="10" t="str">
        <f t="shared" si="313"/>
        <v>theater</v>
      </c>
      <c r="R3405" s="10" t="str">
        <f t="shared" si="314"/>
        <v>plays</v>
      </c>
      <c r="S3405" s="14">
        <f t="shared" si="315"/>
        <v>42150.462083333332</v>
      </c>
      <c r="T3405" s="15">
        <f t="shared" si="316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1"/>
        <v>1.22</v>
      </c>
      <c r="P3406" s="9">
        <f t="shared" si="312"/>
        <v>203.33333333333334</v>
      </c>
      <c r="Q3406" s="10" t="str">
        <f t="shared" si="313"/>
        <v>theater</v>
      </c>
      <c r="R3406" s="10" t="str">
        <f t="shared" si="314"/>
        <v>plays</v>
      </c>
      <c r="S3406" s="14">
        <f t="shared" si="315"/>
        <v>42152.503495370373</v>
      </c>
      <c r="T3406" s="15">
        <f t="shared" si="316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1"/>
        <v>1.3757142857142857</v>
      </c>
      <c r="P3407" s="9">
        <f t="shared" si="312"/>
        <v>28.323529411764707</v>
      </c>
      <c r="Q3407" s="10" t="str">
        <f t="shared" si="313"/>
        <v>theater</v>
      </c>
      <c r="R3407" s="10" t="str">
        <f t="shared" si="314"/>
        <v>plays</v>
      </c>
      <c r="S3407" s="14">
        <f t="shared" si="315"/>
        <v>42410.017199074078</v>
      </c>
      <c r="T3407" s="15">
        <f t="shared" si="316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1"/>
        <v>1.0031000000000001</v>
      </c>
      <c r="P3408" s="9">
        <f t="shared" si="312"/>
        <v>110.23076923076923</v>
      </c>
      <c r="Q3408" s="10" t="str">
        <f t="shared" si="313"/>
        <v>theater</v>
      </c>
      <c r="R3408" s="10" t="str">
        <f t="shared" si="314"/>
        <v>plays</v>
      </c>
      <c r="S3408" s="14">
        <f t="shared" si="315"/>
        <v>41791.492777777778</v>
      </c>
      <c r="T3408" s="15">
        <f t="shared" si="316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1"/>
        <v>1.071</v>
      </c>
      <c r="P3409" s="9">
        <f t="shared" si="312"/>
        <v>31.970149253731343</v>
      </c>
      <c r="Q3409" s="10" t="str">
        <f t="shared" si="313"/>
        <v>theater</v>
      </c>
      <c r="R3409" s="10" t="str">
        <f t="shared" si="314"/>
        <v>plays</v>
      </c>
      <c r="S3409" s="14">
        <f t="shared" si="315"/>
        <v>41796.422326388885</v>
      </c>
      <c r="T3409" s="15">
        <f t="shared" si="316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1"/>
        <v>2.11</v>
      </c>
      <c r="P3410" s="9">
        <f t="shared" si="312"/>
        <v>58.611111111111114</v>
      </c>
      <c r="Q3410" s="10" t="str">
        <f t="shared" si="313"/>
        <v>theater</v>
      </c>
      <c r="R3410" s="10" t="str">
        <f t="shared" si="314"/>
        <v>plays</v>
      </c>
      <c r="S3410" s="14">
        <f t="shared" si="315"/>
        <v>41808.991944444446</v>
      </c>
      <c r="T3410" s="15">
        <f t="shared" si="316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1"/>
        <v>1.236</v>
      </c>
      <c r="P3411" s="9">
        <f t="shared" si="312"/>
        <v>29.428571428571427</v>
      </c>
      <c r="Q3411" s="10" t="str">
        <f t="shared" si="313"/>
        <v>theater</v>
      </c>
      <c r="R3411" s="10" t="str">
        <f t="shared" si="314"/>
        <v>plays</v>
      </c>
      <c r="S3411" s="14">
        <f t="shared" si="315"/>
        <v>42544.814328703709</v>
      </c>
      <c r="T3411" s="15">
        <f t="shared" si="316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1"/>
        <v>1.085</v>
      </c>
      <c r="P3412" s="9">
        <f t="shared" si="312"/>
        <v>81.375</v>
      </c>
      <c r="Q3412" s="10" t="str">
        <f t="shared" si="313"/>
        <v>theater</v>
      </c>
      <c r="R3412" s="10" t="str">
        <f t="shared" si="314"/>
        <v>plays</v>
      </c>
      <c r="S3412" s="14">
        <f t="shared" si="315"/>
        <v>42500.041550925926</v>
      </c>
      <c r="T3412" s="15">
        <f t="shared" si="316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1"/>
        <v>1.0356666666666667</v>
      </c>
      <c r="P3413" s="9">
        <f t="shared" si="312"/>
        <v>199.16666666666666</v>
      </c>
      <c r="Q3413" s="10" t="str">
        <f t="shared" si="313"/>
        <v>theater</v>
      </c>
      <c r="R3413" s="10" t="str">
        <f t="shared" si="314"/>
        <v>plays</v>
      </c>
      <c r="S3413" s="14">
        <f t="shared" si="315"/>
        <v>42265.022824074069</v>
      </c>
      <c r="T3413" s="15">
        <f t="shared" si="316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1"/>
        <v>1</v>
      </c>
      <c r="P3414" s="9">
        <f t="shared" si="312"/>
        <v>115.38461538461539</v>
      </c>
      <c r="Q3414" s="10" t="str">
        <f t="shared" si="313"/>
        <v>theater</v>
      </c>
      <c r="R3414" s="10" t="str">
        <f t="shared" si="314"/>
        <v>plays</v>
      </c>
      <c r="S3414" s="14">
        <f t="shared" si="315"/>
        <v>41879.959050925929</v>
      </c>
      <c r="T3414" s="15">
        <f t="shared" si="316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1"/>
        <v>1.3</v>
      </c>
      <c r="P3415" s="9">
        <f t="shared" si="312"/>
        <v>46.428571428571431</v>
      </c>
      <c r="Q3415" s="10" t="str">
        <f t="shared" si="313"/>
        <v>theater</v>
      </c>
      <c r="R3415" s="10" t="str">
        <f t="shared" si="314"/>
        <v>plays</v>
      </c>
      <c r="S3415" s="14">
        <f t="shared" si="315"/>
        <v>42053.733078703706</v>
      </c>
      <c r="T3415" s="15">
        <f t="shared" si="316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1"/>
        <v>1.0349999999999999</v>
      </c>
      <c r="P3416" s="9">
        <f t="shared" si="312"/>
        <v>70.568181818181813</v>
      </c>
      <c r="Q3416" s="10" t="str">
        <f t="shared" si="313"/>
        <v>theater</v>
      </c>
      <c r="R3416" s="10" t="str">
        <f t="shared" si="314"/>
        <v>plays</v>
      </c>
      <c r="S3416" s="14">
        <f t="shared" si="315"/>
        <v>42675.832465277781</v>
      </c>
      <c r="T3416" s="15">
        <f t="shared" si="316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1"/>
        <v>1</v>
      </c>
      <c r="P3417" s="9">
        <f t="shared" si="312"/>
        <v>22.222222222222221</v>
      </c>
      <c r="Q3417" s="10" t="str">
        <f t="shared" si="313"/>
        <v>theater</v>
      </c>
      <c r="R3417" s="10" t="str">
        <f t="shared" si="314"/>
        <v>plays</v>
      </c>
      <c r="S3417" s="14">
        <f t="shared" si="315"/>
        <v>42467.144166666665</v>
      </c>
      <c r="T3417" s="15">
        <f t="shared" si="316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1"/>
        <v>1.196</v>
      </c>
      <c r="P3418" s="9">
        <f t="shared" si="312"/>
        <v>159.46666666666667</v>
      </c>
      <c r="Q3418" s="10" t="str">
        <f t="shared" si="313"/>
        <v>theater</v>
      </c>
      <c r="R3418" s="10" t="str">
        <f t="shared" si="314"/>
        <v>plays</v>
      </c>
      <c r="S3418" s="14">
        <f t="shared" si="315"/>
        <v>42089.412557870368</v>
      </c>
      <c r="T3418" s="15">
        <f t="shared" si="316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1"/>
        <v>1.0000058823529412</v>
      </c>
      <c r="P3419" s="9">
        <f t="shared" si="312"/>
        <v>37.777999999999999</v>
      </c>
      <c r="Q3419" s="10" t="str">
        <f t="shared" si="313"/>
        <v>theater</v>
      </c>
      <c r="R3419" s="10" t="str">
        <f t="shared" si="314"/>
        <v>plays</v>
      </c>
      <c r="S3419" s="14">
        <f t="shared" si="315"/>
        <v>41894.91375</v>
      </c>
      <c r="T3419" s="15">
        <f t="shared" si="316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1"/>
        <v>1.00875</v>
      </c>
      <c r="P3420" s="9">
        <f t="shared" si="312"/>
        <v>72.053571428571431</v>
      </c>
      <c r="Q3420" s="10" t="str">
        <f t="shared" si="313"/>
        <v>theater</v>
      </c>
      <c r="R3420" s="10" t="str">
        <f t="shared" si="314"/>
        <v>plays</v>
      </c>
      <c r="S3420" s="14">
        <f t="shared" si="315"/>
        <v>41752.83457175926</v>
      </c>
      <c r="T3420" s="15">
        <f t="shared" si="316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1"/>
        <v>1.0654545454545454</v>
      </c>
      <c r="P3421" s="9">
        <f t="shared" si="312"/>
        <v>63.695652173913047</v>
      </c>
      <c r="Q3421" s="10" t="str">
        <f t="shared" si="313"/>
        <v>theater</v>
      </c>
      <c r="R3421" s="10" t="str">
        <f t="shared" si="314"/>
        <v>plays</v>
      </c>
      <c r="S3421" s="14">
        <f t="shared" si="315"/>
        <v>42448.821585648147</v>
      </c>
      <c r="T3421" s="15">
        <f t="shared" si="316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1"/>
        <v>1.38</v>
      </c>
      <c r="P3422" s="9">
        <f t="shared" si="312"/>
        <v>28.411764705882351</v>
      </c>
      <c r="Q3422" s="10" t="str">
        <f t="shared" si="313"/>
        <v>theater</v>
      </c>
      <c r="R3422" s="10" t="str">
        <f t="shared" si="314"/>
        <v>plays</v>
      </c>
      <c r="S3422" s="14">
        <f t="shared" si="315"/>
        <v>42405.090300925927</v>
      </c>
      <c r="T3422" s="15">
        <f t="shared" si="316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1"/>
        <v>1.0115000000000001</v>
      </c>
      <c r="P3423" s="9">
        <f t="shared" si="312"/>
        <v>103.21428571428571</v>
      </c>
      <c r="Q3423" s="10" t="str">
        <f t="shared" si="313"/>
        <v>theater</v>
      </c>
      <c r="R3423" s="10" t="str">
        <f t="shared" si="314"/>
        <v>plays</v>
      </c>
      <c r="S3423" s="14">
        <f t="shared" si="315"/>
        <v>42037.791238425925</v>
      </c>
      <c r="T3423" s="15">
        <f t="shared" si="316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1"/>
        <v>1.091</v>
      </c>
      <c r="P3424" s="9">
        <f t="shared" si="312"/>
        <v>71.152173913043484</v>
      </c>
      <c r="Q3424" s="10" t="str">
        <f t="shared" si="313"/>
        <v>theater</v>
      </c>
      <c r="R3424" s="10" t="str">
        <f t="shared" si="314"/>
        <v>plays</v>
      </c>
      <c r="S3424" s="14">
        <f t="shared" si="315"/>
        <v>42323.562222222223</v>
      </c>
      <c r="T3424" s="15">
        <f t="shared" si="316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1"/>
        <v>1.4</v>
      </c>
      <c r="P3425" s="9">
        <f t="shared" si="312"/>
        <v>35</v>
      </c>
      <c r="Q3425" s="10" t="str">
        <f t="shared" si="313"/>
        <v>theater</v>
      </c>
      <c r="R3425" s="10" t="str">
        <f t="shared" si="314"/>
        <v>plays</v>
      </c>
      <c r="S3425" s="14">
        <f t="shared" si="315"/>
        <v>42088.911354166667</v>
      </c>
      <c r="T3425" s="15">
        <f t="shared" si="316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1"/>
        <v>1.0358333333333334</v>
      </c>
      <c r="P3426" s="9">
        <f t="shared" si="312"/>
        <v>81.776315789473685</v>
      </c>
      <c r="Q3426" s="10" t="str">
        <f t="shared" si="313"/>
        <v>theater</v>
      </c>
      <c r="R3426" s="10" t="str">
        <f t="shared" si="314"/>
        <v>plays</v>
      </c>
      <c r="S3426" s="14">
        <f t="shared" si="315"/>
        <v>42018.676898148144</v>
      </c>
      <c r="T3426" s="15">
        <f t="shared" si="316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1"/>
        <v>1.0297033333333332</v>
      </c>
      <c r="P3427" s="9">
        <f t="shared" si="312"/>
        <v>297.02980769230766</v>
      </c>
      <c r="Q3427" s="10" t="str">
        <f t="shared" si="313"/>
        <v>theater</v>
      </c>
      <c r="R3427" s="10" t="str">
        <f t="shared" si="314"/>
        <v>plays</v>
      </c>
      <c r="S3427" s="14">
        <f t="shared" si="315"/>
        <v>41884.617314814815</v>
      </c>
      <c r="T3427" s="15">
        <f t="shared" si="316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1"/>
        <v>1.0813333333333333</v>
      </c>
      <c r="P3428" s="9">
        <f t="shared" si="312"/>
        <v>46.609195402298852</v>
      </c>
      <c r="Q3428" s="10" t="str">
        <f t="shared" si="313"/>
        <v>theater</v>
      </c>
      <c r="R3428" s="10" t="str">
        <f t="shared" si="314"/>
        <v>plays</v>
      </c>
      <c r="S3428" s="14">
        <f t="shared" si="315"/>
        <v>41884.056747685187</v>
      </c>
      <c r="T3428" s="15">
        <f t="shared" si="316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1"/>
        <v>1</v>
      </c>
      <c r="P3429" s="9">
        <f t="shared" si="312"/>
        <v>51.724137931034484</v>
      </c>
      <c r="Q3429" s="10" t="str">
        <f t="shared" si="313"/>
        <v>theater</v>
      </c>
      <c r="R3429" s="10" t="str">
        <f t="shared" si="314"/>
        <v>plays</v>
      </c>
      <c r="S3429" s="14">
        <f t="shared" si="315"/>
        <v>41792.645277777774</v>
      </c>
      <c r="T3429" s="15">
        <f t="shared" si="316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1"/>
        <v>1.0275000000000001</v>
      </c>
      <c r="P3430" s="9">
        <f t="shared" si="312"/>
        <v>40.294117647058826</v>
      </c>
      <c r="Q3430" s="10" t="str">
        <f t="shared" si="313"/>
        <v>theater</v>
      </c>
      <c r="R3430" s="10" t="str">
        <f t="shared" si="314"/>
        <v>plays</v>
      </c>
      <c r="S3430" s="14">
        <f t="shared" si="315"/>
        <v>42038.720451388886</v>
      </c>
      <c r="T3430" s="15">
        <f t="shared" si="316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1"/>
        <v>1.3</v>
      </c>
      <c r="P3431" s="9">
        <f t="shared" si="312"/>
        <v>16.25</v>
      </c>
      <c r="Q3431" s="10" t="str">
        <f t="shared" si="313"/>
        <v>theater</v>
      </c>
      <c r="R3431" s="10" t="str">
        <f t="shared" si="314"/>
        <v>plays</v>
      </c>
      <c r="S3431" s="14">
        <f t="shared" si="315"/>
        <v>42662.021539351852</v>
      </c>
      <c r="T3431" s="15">
        <f t="shared" si="316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1"/>
        <v>1.0854949999999999</v>
      </c>
      <c r="P3432" s="9">
        <f t="shared" si="312"/>
        <v>30.152638888888887</v>
      </c>
      <c r="Q3432" s="10" t="str">
        <f t="shared" si="313"/>
        <v>theater</v>
      </c>
      <c r="R3432" s="10" t="str">
        <f t="shared" si="314"/>
        <v>plays</v>
      </c>
      <c r="S3432" s="14">
        <f t="shared" si="315"/>
        <v>41820.945613425924</v>
      </c>
      <c r="T3432" s="15">
        <f t="shared" si="316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1"/>
        <v>1</v>
      </c>
      <c r="P3433" s="9">
        <f t="shared" si="312"/>
        <v>95.238095238095241</v>
      </c>
      <c r="Q3433" s="10" t="str">
        <f t="shared" si="313"/>
        <v>theater</v>
      </c>
      <c r="R3433" s="10" t="str">
        <f t="shared" si="314"/>
        <v>plays</v>
      </c>
      <c r="S3433" s="14">
        <f t="shared" si="315"/>
        <v>41839.730937500004</v>
      </c>
      <c r="T3433" s="15">
        <f t="shared" si="316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1"/>
        <v>1.0965</v>
      </c>
      <c r="P3434" s="9">
        <f t="shared" si="312"/>
        <v>52.214285714285715</v>
      </c>
      <c r="Q3434" s="10" t="str">
        <f t="shared" si="313"/>
        <v>theater</v>
      </c>
      <c r="R3434" s="10" t="str">
        <f t="shared" si="314"/>
        <v>plays</v>
      </c>
      <c r="S3434" s="14">
        <f t="shared" si="315"/>
        <v>42380.581180555557</v>
      </c>
      <c r="T3434" s="15">
        <f t="shared" si="316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1"/>
        <v>1.0026315789473683</v>
      </c>
      <c r="P3435" s="9">
        <f t="shared" si="312"/>
        <v>134.1549295774648</v>
      </c>
      <c r="Q3435" s="10" t="str">
        <f t="shared" si="313"/>
        <v>theater</v>
      </c>
      <c r="R3435" s="10" t="str">
        <f t="shared" si="314"/>
        <v>plays</v>
      </c>
      <c r="S3435" s="14">
        <f t="shared" si="315"/>
        <v>41776.063136574077</v>
      </c>
      <c r="T3435" s="15">
        <f t="shared" si="316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1"/>
        <v>1.0555000000000001</v>
      </c>
      <c r="P3436" s="9">
        <f t="shared" si="312"/>
        <v>62.827380952380949</v>
      </c>
      <c r="Q3436" s="10" t="str">
        <f t="shared" si="313"/>
        <v>theater</v>
      </c>
      <c r="R3436" s="10" t="str">
        <f t="shared" si="314"/>
        <v>plays</v>
      </c>
      <c r="S3436" s="14">
        <f t="shared" si="315"/>
        <v>41800.380428240744</v>
      </c>
      <c r="T3436" s="15">
        <f t="shared" si="316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1"/>
        <v>1.1200000000000001</v>
      </c>
      <c r="P3437" s="9">
        <f t="shared" si="312"/>
        <v>58.94736842105263</v>
      </c>
      <c r="Q3437" s="10" t="str">
        <f t="shared" si="313"/>
        <v>theater</v>
      </c>
      <c r="R3437" s="10" t="str">
        <f t="shared" si="314"/>
        <v>plays</v>
      </c>
      <c r="S3437" s="14">
        <f t="shared" si="315"/>
        <v>42572.61681712963</v>
      </c>
      <c r="T3437" s="15">
        <f t="shared" si="316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1"/>
        <v>1.0589999999999999</v>
      </c>
      <c r="P3438" s="9">
        <f t="shared" si="312"/>
        <v>143.1081081081081</v>
      </c>
      <c r="Q3438" s="10" t="str">
        <f t="shared" si="313"/>
        <v>theater</v>
      </c>
      <c r="R3438" s="10" t="str">
        <f t="shared" si="314"/>
        <v>plays</v>
      </c>
      <c r="S3438" s="14">
        <f t="shared" si="315"/>
        <v>41851.541585648149</v>
      </c>
      <c r="T3438" s="15">
        <f t="shared" si="316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1"/>
        <v>1.01</v>
      </c>
      <c r="P3439" s="9">
        <f t="shared" si="312"/>
        <v>84.166666666666671</v>
      </c>
      <c r="Q3439" s="10" t="str">
        <f t="shared" si="313"/>
        <v>theater</v>
      </c>
      <c r="R3439" s="10" t="str">
        <f t="shared" si="314"/>
        <v>plays</v>
      </c>
      <c r="S3439" s="14">
        <f t="shared" si="315"/>
        <v>42205.710879629631</v>
      </c>
      <c r="T3439" s="15">
        <f t="shared" si="316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ref="O3440:O3503" si="317">E3440/D3440</f>
        <v>1.042</v>
      </c>
      <c r="P3440" s="9">
        <f t="shared" si="312"/>
        <v>186.07142857142858</v>
      </c>
      <c r="Q3440" s="10" t="str">
        <f t="shared" si="313"/>
        <v>theater</v>
      </c>
      <c r="R3440" s="10" t="str">
        <f t="shared" si="314"/>
        <v>plays</v>
      </c>
      <c r="S3440" s="14">
        <f t="shared" si="315"/>
        <v>42100.927858796291</v>
      </c>
      <c r="T3440" s="15">
        <f t="shared" si="316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7"/>
        <v>1.3467833333333334</v>
      </c>
      <c r="P3441" s="9">
        <f t="shared" si="312"/>
        <v>89.785555555555561</v>
      </c>
      <c r="Q3441" s="10" t="str">
        <f t="shared" si="313"/>
        <v>theater</v>
      </c>
      <c r="R3441" s="10" t="str">
        <f t="shared" si="314"/>
        <v>plays</v>
      </c>
      <c r="S3441" s="14">
        <f t="shared" si="315"/>
        <v>42374.911226851851</v>
      </c>
      <c r="T3441" s="15">
        <f t="shared" si="316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7"/>
        <v>1.052184</v>
      </c>
      <c r="P3442" s="9">
        <f t="shared" si="312"/>
        <v>64.157560975609755</v>
      </c>
      <c r="Q3442" s="10" t="str">
        <f t="shared" si="313"/>
        <v>theater</v>
      </c>
      <c r="R3442" s="10" t="str">
        <f t="shared" si="314"/>
        <v>plays</v>
      </c>
      <c r="S3442" s="14">
        <f t="shared" si="315"/>
        <v>41809.12300925926</v>
      </c>
      <c r="T3442" s="15">
        <f t="shared" si="316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7"/>
        <v>1.026</v>
      </c>
      <c r="P3443" s="9">
        <f t="shared" si="312"/>
        <v>59.651162790697676</v>
      </c>
      <c r="Q3443" s="10" t="str">
        <f t="shared" si="313"/>
        <v>theater</v>
      </c>
      <c r="R3443" s="10" t="str">
        <f t="shared" si="314"/>
        <v>plays</v>
      </c>
      <c r="S3443" s="14">
        <f t="shared" si="315"/>
        <v>42294.429641203707</v>
      </c>
      <c r="T3443" s="15">
        <f t="shared" si="316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7"/>
        <v>1</v>
      </c>
      <c r="P3444" s="9">
        <f t="shared" si="312"/>
        <v>31.25</v>
      </c>
      <c r="Q3444" s="10" t="str">
        <f t="shared" si="313"/>
        <v>theater</v>
      </c>
      <c r="R3444" s="10" t="str">
        <f t="shared" si="314"/>
        <v>plays</v>
      </c>
      <c r="S3444" s="14">
        <f t="shared" si="315"/>
        <v>42124.841111111105</v>
      </c>
      <c r="T3444" s="15">
        <f t="shared" si="316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7"/>
        <v>1.855</v>
      </c>
      <c r="P3445" s="9">
        <f t="shared" si="312"/>
        <v>41.222222222222221</v>
      </c>
      <c r="Q3445" s="10" t="str">
        <f t="shared" si="313"/>
        <v>theater</v>
      </c>
      <c r="R3445" s="10" t="str">
        <f t="shared" si="314"/>
        <v>plays</v>
      </c>
      <c r="S3445" s="14">
        <f t="shared" si="315"/>
        <v>41861.524837962963</v>
      </c>
      <c r="T3445" s="15">
        <f t="shared" si="316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7"/>
        <v>2.89</v>
      </c>
      <c r="P3446" s="9">
        <f t="shared" si="312"/>
        <v>43.35</v>
      </c>
      <c r="Q3446" s="10" t="str">
        <f t="shared" si="313"/>
        <v>theater</v>
      </c>
      <c r="R3446" s="10" t="str">
        <f t="shared" si="314"/>
        <v>plays</v>
      </c>
      <c r="S3446" s="14">
        <f t="shared" si="315"/>
        <v>42521.291504629626</v>
      </c>
      <c r="T3446" s="15">
        <f t="shared" si="316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7"/>
        <v>1</v>
      </c>
      <c r="P3447" s="9">
        <f t="shared" si="312"/>
        <v>64.516129032258064</v>
      </c>
      <c r="Q3447" s="10" t="str">
        <f t="shared" si="313"/>
        <v>theater</v>
      </c>
      <c r="R3447" s="10" t="str">
        <f t="shared" si="314"/>
        <v>plays</v>
      </c>
      <c r="S3447" s="14">
        <f t="shared" si="315"/>
        <v>42272.530509259261</v>
      </c>
      <c r="T3447" s="15">
        <f t="shared" si="316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7"/>
        <v>1.0820000000000001</v>
      </c>
      <c r="P3448" s="9">
        <f t="shared" si="312"/>
        <v>43.28</v>
      </c>
      <c r="Q3448" s="10" t="str">
        <f t="shared" si="313"/>
        <v>theater</v>
      </c>
      <c r="R3448" s="10" t="str">
        <f t="shared" si="314"/>
        <v>plays</v>
      </c>
      <c r="S3448" s="14">
        <f t="shared" si="315"/>
        <v>42016.832465277781</v>
      </c>
      <c r="T3448" s="15">
        <f t="shared" si="316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7"/>
        <v>1.0780000000000001</v>
      </c>
      <c r="P3449" s="9">
        <f t="shared" si="312"/>
        <v>77</v>
      </c>
      <c r="Q3449" s="10" t="str">
        <f t="shared" si="313"/>
        <v>theater</v>
      </c>
      <c r="R3449" s="10" t="str">
        <f t="shared" si="314"/>
        <v>plays</v>
      </c>
      <c r="S3449" s="14">
        <f t="shared" si="315"/>
        <v>42402.889027777783</v>
      </c>
      <c r="T3449" s="15">
        <f t="shared" si="316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7"/>
        <v>1.0976190476190477</v>
      </c>
      <c r="P3450" s="9">
        <f t="shared" si="312"/>
        <v>51.222222222222221</v>
      </c>
      <c r="Q3450" s="10" t="str">
        <f t="shared" si="313"/>
        <v>theater</v>
      </c>
      <c r="R3450" s="10" t="str">
        <f t="shared" si="314"/>
        <v>plays</v>
      </c>
      <c r="S3450" s="14">
        <f t="shared" si="315"/>
        <v>41960.119085648148</v>
      </c>
      <c r="T3450" s="15">
        <f t="shared" si="316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7"/>
        <v>1.70625</v>
      </c>
      <c r="P3451" s="9">
        <f t="shared" si="312"/>
        <v>68.25</v>
      </c>
      <c r="Q3451" s="10" t="str">
        <f t="shared" si="313"/>
        <v>theater</v>
      </c>
      <c r="R3451" s="10" t="str">
        <f t="shared" si="314"/>
        <v>plays</v>
      </c>
      <c r="S3451" s="14">
        <f t="shared" si="315"/>
        <v>42532.052523148144</v>
      </c>
      <c r="T3451" s="15">
        <f t="shared" si="316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7"/>
        <v>1.52</v>
      </c>
      <c r="P3452" s="9">
        <f t="shared" si="312"/>
        <v>19.487179487179485</v>
      </c>
      <c r="Q3452" s="10" t="str">
        <f t="shared" si="313"/>
        <v>theater</v>
      </c>
      <c r="R3452" s="10" t="str">
        <f t="shared" si="314"/>
        <v>plays</v>
      </c>
      <c r="S3452" s="14">
        <f t="shared" si="315"/>
        <v>42036.704525462963</v>
      </c>
      <c r="T3452" s="15">
        <f t="shared" si="316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7"/>
        <v>1.0123076923076924</v>
      </c>
      <c r="P3453" s="9">
        <f t="shared" si="312"/>
        <v>41.125</v>
      </c>
      <c r="Q3453" s="10" t="str">
        <f t="shared" si="313"/>
        <v>theater</v>
      </c>
      <c r="R3453" s="10" t="str">
        <f t="shared" si="314"/>
        <v>plays</v>
      </c>
      <c r="S3453" s="14">
        <f t="shared" si="315"/>
        <v>42088.723692129628</v>
      </c>
      <c r="T3453" s="15">
        <f t="shared" si="316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7"/>
        <v>1.532</v>
      </c>
      <c r="P3454" s="9">
        <f t="shared" si="312"/>
        <v>41.405405405405403</v>
      </c>
      <c r="Q3454" s="10" t="str">
        <f t="shared" si="313"/>
        <v>theater</v>
      </c>
      <c r="R3454" s="10" t="str">
        <f t="shared" si="314"/>
        <v>plays</v>
      </c>
      <c r="S3454" s="14">
        <f t="shared" si="315"/>
        <v>41820.639189814814</v>
      </c>
      <c r="T3454" s="15">
        <f t="shared" si="316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7"/>
        <v>1.2833333333333334</v>
      </c>
      <c r="P3455" s="9">
        <f t="shared" si="312"/>
        <v>27.5</v>
      </c>
      <c r="Q3455" s="10" t="str">
        <f t="shared" si="313"/>
        <v>theater</v>
      </c>
      <c r="R3455" s="10" t="str">
        <f t="shared" si="314"/>
        <v>plays</v>
      </c>
      <c r="S3455" s="14">
        <f t="shared" si="315"/>
        <v>42535.97865740741</v>
      </c>
      <c r="T3455" s="15">
        <f t="shared" si="316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7"/>
        <v>1.0071428571428571</v>
      </c>
      <c r="P3456" s="9">
        <f t="shared" si="312"/>
        <v>33.571428571428569</v>
      </c>
      <c r="Q3456" s="10" t="str">
        <f t="shared" si="313"/>
        <v>theater</v>
      </c>
      <c r="R3456" s="10" t="str">
        <f t="shared" si="314"/>
        <v>plays</v>
      </c>
      <c r="S3456" s="14">
        <f t="shared" si="315"/>
        <v>41821.698599537034</v>
      </c>
      <c r="T3456" s="15">
        <f t="shared" si="316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7"/>
        <v>1.0065</v>
      </c>
      <c r="P3457" s="9">
        <f t="shared" si="312"/>
        <v>145.86956521739131</v>
      </c>
      <c r="Q3457" s="10" t="str">
        <f t="shared" si="313"/>
        <v>theater</v>
      </c>
      <c r="R3457" s="10" t="str">
        <f t="shared" si="314"/>
        <v>plays</v>
      </c>
      <c r="S3457" s="14">
        <f t="shared" si="315"/>
        <v>42626.7503125</v>
      </c>
      <c r="T3457" s="15">
        <f t="shared" si="316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7"/>
        <v>1.913</v>
      </c>
      <c r="P3458" s="9">
        <f t="shared" si="312"/>
        <v>358.6875</v>
      </c>
      <c r="Q3458" s="10" t="str">
        <f t="shared" si="313"/>
        <v>theater</v>
      </c>
      <c r="R3458" s="10" t="str">
        <f t="shared" si="314"/>
        <v>plays</v>
      </c>
      <c r="S3458" s="14">
        <f t="shared" si="315"/>
        <v>41821.205636574072</v>
      </c>
      <c r="T3458" s="15">
        <f t="shared" si="316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17"/>
        <v>1.4019999999999999</v>
      </c>
      <c r="P3459" s="9">
        <f t="shared" ref="P3459:P3522" si="318">E3459/L3459</f>
        <v>50.981818181818184</v>
      </c>
      <c r="Q3459" s="10" t="str">
        <f t="shared" ref="Q3459:Q3522" si="319">LEFT(N3459,SEARCH("/",N3459,1)-1)</f>
        <v>theater</v>
      </c>
      <c r="R3459" s="10" t="str">
        <f t="shared" ref="R3459:R3522" si="320">RIGHT(N3459,LEN(N3459)-SEARCH("/",N3459,1))</f>
        <v>plays</v>
      </c>
      <c r="S3459" s="14">
        <f t="shared" ref="S3459:S3522" si="321">(((J3459/60)/60)/24)+DATE(1970,1,1)</f>
        <v>42016.706678240742</v>
      </c>
      <c r="T3459" s="15">
        <f t="shared" si="316"/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17"/>
        <v>1.2433537832310839</v>
      </c>
      <c r="P3460" s="9">
        <f t="shared" si="318"/>
        <v>45.037037037037038</v>
      </c>
      <c r="Q3460" s="10" t="str">
        <f t="shared" si="319"/>
        <v>theater</v>
      </c>
      <c r="R3460" s="10" t="str">
        <f t="shared" si="320"/>
        <v>plays</v>
      </c>
      <c r="S3460" s="14">
        <f t="shared" si="321"/>
        <v>42011.202581018515</v>
      </c>
      <c r="T3460" s="15">
        <f t="shared" ref="T3460:T3523" si="322">(((I3460/60)/60)/24)+DATE(1970,1,1)</f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17"/>
        <v>1.262</v>
      </c>
      <c r="P3461" s="9">
        <f t="shared" si="318"/>
        <v>17.527777777777779</v>
      </c>
      <c r="Q3461" s="10" t="str">
        <f t="shared" si="319"/>
        <v>theater</v>
      </c>
      <c r="R3461" s="10" t="str">
        <f t="shared" si="320"/>
        <v>plays</v>
      </c>
      <c r="S3461" s="14">
        <f t="shared" si="321"/>
        <v>42480.479861111111</v>
      </c>
      <c r="T3461" s="15">
        <f t="shared" si="322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17"/>
        <v>1.9</v>
      </c>
      <c r="P3462" s="9">
        <f t="shared" si="318"/>
        <v>50</v>
      </c>
      <c r="Q3462" s="10" t="str">
        <f t="shared" si="319"/>
        <v>theater</v>
      </c>
      <c r="R3462" s="10" t="str">
        <f t="shared" si="320"/>
        <v>plays</v>
      </c>
      <c r="S3462" s="14">
        <f t="shared" si="321"/>
        <v>41852.527222222219</v>
      </c>
      <c r="T3462" s="15">
        <f t="shared" si="322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17"/>
        <v>1.39</v>
      </c>
      <c r="P3463" s="9">
        <f t="shared" si="318"/>
        <v>57.916666666666664</v>
      </c>
      <c r="Q3463" s="10" t="str">
        <f t="shared" si="319"/>
        <v>theater</v>
      </c>
      <c r="R3463" s="10" t="str">
        <f t="shared" si="320"/>
        <v>plays</v>
      </c>
      <c r="S3463" s="14">
        <f t="shared" si="321"/>
        <v>42643.632858796293</v>
      </c>
      <c r="T3463" s="15">
        <f t="shared" si="322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17"/>
        <v>2.02</v>
      </c>
      <c r="P3464" s="9">
        <f t="shared" si="318"/>
        <v>29.705882352941178</v>
      </c>
      <c r="Q3464" s="10" t="str">
        <f t="shared" si="319"/>
        <v>theater</v>
      </c>
      <c r="R3464" s="10" t="str">
        <f t="shared" si="320"/>
        <v>plays</v>
      </c>
      <c r="S3464" s="14">
        <f t="shared" si="321"/>
        <v>42179.898472222223</v>
      </c>
      <c r="T3464" s="15">
        <f t="shared" si="322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17"/>
        <v>1.0338000000000001</v>
      </c>
      <c r="P3465" s="9">
        <f t="shared" si="318"/>
        <v>90.684210526315795</v>
      </c>
      <c r="Q3465" s="10" t="str">
        <f t="shared" si="319"/>
        <v>theater</v>
      </c>
      <c r="R3465" s="10" t="str">
        <f t="shared" si="320"/>
        <v>plays</v>
      </c>
      <c r="S3465" s="14">
        <f t="shared" si="321"/>
        <v>42612.918807870374</v>
      </c>
      <c r="T3465" s="15">
        <f t="shared" si="322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17"/>
        <v>1.023236</v>
      </c>
      <c r="P3466" s="9">
        <f t="shared" si="318"/>
        <v>55.012688172043013</v>
      </c>
      <c r="Q3466" s="10" t="str">
        <f t="shared" si="319"/>
        <v>theater</v>
      </c>
      <c r="R3466" s="10" t="str">
        <f t="shared" si="320"/>
        <v>plays</v>
      </c>
      <c r="S3466" s="14">
        <f t="shared" si="321"/>
        <v>42575.130057870367</v>
      </c>
      <c r="T3466" s="15">
        <f t="shared" si="322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17"/>
        <v>1.03</v>
      </c>
      <c r="P3467" s="9">
        <f t="shared" si="318"/>
        <v>57.222222222222221</v>
      </c>
      <c r="Q3467" s="10" t="str">
        <f t="shared" si="319"/>
        <v>theater</v>
      </c>
      <c r="R3467" s="10" t="str">
        <f t="shared" si="320"/>
        <v>plays</v>
      </c>
      <c r="S3467" s="14">
        <f t="shared" si="321"/>
        <v>42200.625833333332</v>
      </c>
      <c r="T3467" s="15">
        <f t="shared" si="322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17"/>
        <v>1.2714285714285714</v>
      </c>
      <c r="P3468" s="9">
        <f t="shared" si="318"/>
        <v>72.950819672131146</v>
      </c>
      <c r="Q3468" s="10" t="str">
        <f t="shared" si="319"/>
        <v>theater</v>
      </c>
      <c r="R3468" s="10" t="str">
        <f t="shared" si="320"/>
        <v>plays</v>
      </c>
      <c r="S3468" s="14">
        <f t="shared" si="321"/>
        <v>42420.019097222219</v>
      </c>
      <c r="T3468" s="15">
        <f t="shared" si="322"/>
        <v>42479.977430555555</v>
      </c>
    </row>
    <row r="3469" spans="1:20" ht="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17"/>
        <v>1.01</v>
      </c>
      <c r="P3469" s="9">
        <f t="shared" si="318"/>
        <v>64.468085106382972</v>
      </c>
      <c r="Q3469" s="10" t="str">
        <f t="shared" si="319"/>
        <v>theater</v>
      </c>
      <c r="R3469" s="10" t="str">
        <f t="shared" si="320"/>
        <v>plays</v>
      </c>
      <c r="S3469" s="14">
        <f t="shared" si="321"/>
        <v>42053.671666666662</v>
      </c>
      <c r="T3469" s="15">
        <f t="shared" si="322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17"/>
        <v>1.2178</v>
      </c>
      <c r="P3470" s="9">
        <f t="shared" si="318"/>
        <v>716.35294117647061</v>
      </c>
      <c r="Q3470" s="10" t="str">
        <f t="shared" si="319"/>
        <v>theater</v>
      </c>
      <c r="R3470" s="10" t="str">
        <f t="shared" si="320"/>
        <v>plays</v>
      </c>
      <c r="S3470" s="14">
        <f t="shared" si="321"/>
        <v>42605.765381944439</v>
      </c>
      <c r="T3470" s="15">
        <f t="shared" si="322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17"/>
        <v>1.1339285714285714</v>
      </c>
      <c r="P3471" s="9">
        <f t="shared" si="318"/>
        <v>50.396825396825399</v>
      </c>
      <c r="Q3471" s="10" t="str">
        <f t="shared" si="319"/>
        <v>theater</v>
      </c>
      <c r="R3471" s="10" t="str">
        <f t="shared" si="320"/>
        <v>plays</v>
      </c>
      <c r="S3471" s="14">
        <f t="shared" si="321"/>
        <v>42458.641724537039</v>
      </c>
      <c r="T3471" s="15">
        <f t="shared" si="322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17"/>
        <v>1.5</v>
      </c>
      <c r="P3472" s="9">
        <f t="shared" si="318"/>
        <v>41.666666666666664</v>
      </c>
      <c r="Q3472" s="10" t="str">
        <f t="shared" si="319"/>
        <v>theater</v>
      </c>
      <c r="R3472" s="10" t="str">
        <f t="shared" si="320"/>
        <v>plays</v>
      </c>
      <c r="S3472" s="14">
        <f t="shared" si="321"/>
        <v>42529.022013888884</v>
      </c>
      <c r="T3472" s="15">
        <f t="shared" si="322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17"/>
        <v>2.1459999999999999</v>
      </c>
      <c r="P3473" s="9">
        <f t="shared" si="318"/>
        <v>35.766666666666666</v>
      </c>
      <c r="Q3473" s="10" t="str">
        <f t="shared" si="319"/>
        <v>theater</v>
      </c>
      <c r="R3473" s="10" t="str">
        <f t="shared" si="320"/>
        <v>plays</v>
      </c>
      <c r="S3473" s="14">
        <f t="shared" si="321"/>
        <v>41841.820486111108</v>
      </c>
      <c r="T3473" s="15">
        <f t="shared" si="322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17"/>
        <v>1.0205</v>
      </c>
      <c r="P3474" s="9">
        <f t="shared" si="318"/>
        <v>88.739130434782609</v>
      </c>
      <c r="Q3474" s="10" t="str">
        <f t="shared" si="319"/>
        <v>theater</v>
      </c>
      <c r="R3474" s="10" t="str">
        <f t="shared" si="320"/>
        <v>plays</v>
      </c>
      <c r="S3474" s="14">
        <f t="shared" si="321"/>
        <v>41928.170497685183</v>
      </c>
      <c r="T3474" s="15">
        <f t="shared" si="322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17"/>
        <v>1</v>
      </c>
      <c r="P3475" s="9">
        <f t="shared" si="318"/>
        <v>148.4848484848485</v>
      </c>
      <c r="Q3475" s="10" t="str">
        <f t="shared" si="319"/>
        <v>theater</v>
      </c>
      <c r="R3475" s="10" t="str">
        <f t="shared" si="320"/>
        <v>plays</v>
      </c>
      <c r="S3475" s="14">
        <f t="shared" si="321"/>
        <v>42062.834444444445</v>
      </c>
      <c r="T3475" s="15">
        <f t="shared" si="322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17"/>
        <v>1.01</v>
      </c>
      <c r="P3476" s="9">
        <f t="shared" si="318"/>
        <v>51.794871794871796</v>
      </c>
      <c r="Q3476" s="10" t="str">
        <f t="shared" si="319"/>
        <v>theater</v>
      </c>
      <c r="R3476" s="10" t="str">
        <f t="shared" si="320"/>
        <v>plays</v>
      </c>
      <c r="S3476" s="14">
        <f t="shared" si="321"/>
        <v>42541.501516203702</v>
      </c>
      <c r="T3476" s="15">
        <f t="shared" si="322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17"/>
        <v>1.1333333333333333</v>
      </c>
      <c r="P3477" s="9">
        <f t="shared" si="318"/>
        <v>20</v>
      </c>
      <c r="Q3477" s="10" t="str">
        <f t="shared" si="319"/>
        <v>theater</v>
      </c>
      <c r="R3477" s="10" t="str">
        <f t="shared" si="320"/>
        <v>plays</v>
      </c>
      <c r="S3477" s="14">
        <f t="shared" si="321"/>
        <v>41918.880833333329</v>
      </c>
      <c r="T3477" s="15">
        <f t="shared" si="322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17"/>
        <v>1.04</v>
      </c>
      <c r="P3478" s="9">
        <f t="shared" si="318"/>
        <v>52</v>
      </c>
      <c r="Q3478" s="10" t="str">
        <f t="shared" si="319"/>
        <v>theater</v>
      </c>
      <c r="R3478" s="10" t="str">
        <f t="shared" si="320"/>
        <v>plays</v>
      </c>
      <c r="S3478" s="14">
        <f t="shared" si="321"/>
        <v>41921.279976851853</v>
      </c>
      <c r="T3478" s="15">
        <f t="shared" si="322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17"/>
        <v>1.1533333333333333</v>
      </c>
      <c r="P3479" s="9">
        <f t="shared" si="318"/>
        <v>53.230769230769234</v>
      </c>
      <c r="Q3479" s="10" t="str">
        <f t="shared" si="319"/>
        <v>theater</v>
      </c>
      <c r="R3479" s="10" t="str">
        <f t="shared" si="320"/>
        <v>plays</v>
      </c>
      <c r="S3479" s="14">
        <f t="shared" si="321"/>
        <v>42128.736608796295</v>
      </c>
      <c r="T3479" s="15">
        <f t="shared" si="322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17"/>
        <v>1.1285000000000001</v>
      </c>
      <c r="P3480" s="9">
        <f t="shared" si="318"/>
        <v>39.596491228070178</v>
      </c>
      <c r="Q3480" s="10" t="str">
        <f t="shared" si="319"/>
        <v>theater</v>
      </c>
      <c r="R3480" s="10" t="str">
        <f t="shared" si="320"/>
        <v>plays</v>
      </c>
      <c r="S3480" s="14">
        <f t="shared" si="321"/>
        <v>42053.916921296302</v>
      </c>
      <c r="T3480" s="15">
        <f t="shared" si="322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17"/>
        <v>1.2786666666666666</v>
      </c>
      <c r="P3481" s="9">
        <f t="shared" si="318"/>
        <v>34.25</v>
      </c>
      <c r="Q3481" s="10" t="str">
        <f t="shared" si="319"/>
        <v>theater</v>
      </c>
      <c r="R3481" s="10" t="str">
        <f t="shared" si="320"/>
        <v>plays</v>
      </c>
      <c r="S3481" s="14">
        <f t="shared" si="321"/>
        <v>41781.855092592588</v>
      </c>
      <c r="T3481" s="15">
        <f t="shared" si="322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17"/>
        <v>1.4266666666666667</v>
      </c>
      <c r="P3482" s="9">
        <f t="shared" si="318"/>
        <v>164.61538461538461</v>
      </c>
      <c r="Q3482" s="10" t="str">
        <f t="shared" si="319"/>
        <v>theater</v>
      </c>
      <c r="R3482" s="10" t="str">
        <f t="shared" si="320"/>
        <v>plays</v>
      </c>
      <c r="S3482" s="14">
        <f t="shared" si="321"/>
        <v>42171.317442129628</v>
      </c>
      <c r="T3482" s="15">
        <f t="shared" si="322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17"/>
        <v>1.1879999999999999</v>
      </c>
      <c r="P3483" s="9">
        <f t="shared" si="318"/>
        <v>125.05263157894737</v>
      </c>
      <c r="Q3483" s="10" t="str">
        <f t="shared" si="319"/>
        <v>theater</v>
      </c>
      <c r="R3483" s="10" t="str">
        <f t="shared" si="320"/>
        <v>plays</v>
      </c>
      <c r="S3483" s="14">
        <f t="shared" si="321"/>
        <v>41989.24754629629</v>
      </c>
      <c r="T3483" s="15">
        <f t="shared" si="322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17"/>
        <v>1.3833333333333333</v>
      </c>
      <c r="P3484" s="9">
        <f t="shared" si="318"/>
        <v>51.875</v>
      </c>
      <c r="Q3484" s="10" t="str">
        <f t="shared" si="319"/>
        <v>theater</v>
      </c>
      <c r="R3484" s="10" t="str">
        <f t="shared" si="320"/>
        <v>plays</v>
      </c>
      <c r="S3484" s="14">
        <f t="shared" si="321"/>
        <v>41796.771597222221</v>
      </c>
      <c r="T3484" s="15">
        <f t="shared" si="322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17"/>
        <v>1.599402985074627</v>
      </c>
      <c r="P3485" s="9">
        <f t="shared" si="318"/>
        <v>40.285714285714285</v>
      </c>
      <c r="Q3485" s="10" t="str">
        <f t="shared" si="319"/>
        <v>theater</v>
      </c>
      <c r="R3485" s="10" t="str">
        <f t="shared" si="320"/>
        <v>plays</v>
      </c>
      <c r="S3485" s="14">
        <f t="shared" si="321"/>
        <v>41793.668761574074</v>
      </c>
      <c r="T3485" s="15">
        <f t="shared" si="322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17"/>
        <v>1.1424000000000001</v>
      </c>
      <c r="P3486" s="9">
        <f t="shared" si="318"/>
        <v>64.909090909090907</v>
      </c>
      <c r="Q3486" s="10" t="str">
        <f t="shared" si="319"/>
        <v>theater</v>
      </c>
      <c r="R3486" s="10" t="str">
        <f t="shared" si="320"/>
        <v>plays</v>
      </c>
      <c r="S3486" s="14">
        <f t="shared" si="321"/>
        <v>42506.760405092587</v>
      </c>
      <c r="T3486" s="15">
        <f t="shared" si="322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17"/>
        <v>1.0060606060606061</v>
      </c>
      <c r="P3487" s="9">
        <f t="shared" si="318"/>
        <v>55.333333333333336</v>
      </c>
      <c r="Q3487" s="10" t="str">
        <f t="shared" si="319"/>
        <v>theater</v>
      </c>
      <c r="R3487" s="10" t="str">
        <f t="shared" si="320"/>
        <v>plays</v>
      </c>
      <c r="S3487" s="14">
        <f t="shared" si="321"/>
        <v>42372.693055555559</v>
      </c>
      <c r="T3487" s="15">
        <f t="shared" si="322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17"/>
        <v>1.552</v>
      </c>
      <c r="P3488" s="9">
        <f t="shared" si="318"/>
        <v>83.142857142857139</v>
      </c>
      <c r="Q3488" s="10" t="str">
        <f t="shared" si="319"/>
        <v>theater</v>
      </c>
      <c r="R3488" s="10" t="str">
        <f t="shared" si="320"/>
        <v>plays</v>
      </c>
      <c r="S3488" s="14">
        <f t="shared" si="321"/>
        <v>42126.87501157407</v>
      </c>
      <c r="T3488" s="15">
        <f t="shared" si="322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17"/>
        <v>1.2775000000000001</v>
      </c>
      <c r="P3489" s="9">
        <f t="shared" si="318"/>
        <v>38.712121212121211</v>
      </c>
      <c r="Q3489" s="10" t="str">
        <f t="shared" si="319"/>
        <v>theater</v>
      </c>
      <c r="R3489" s="10" t="str">
        <f t="shared" si="320"/>
        <v>plays</v>
      </c>
      <c r="S3489" s="14">
        <f t="shared" si="321"/>
        <v>42149.940416666665</v>
      </c>
      <c r="T3489" s="15">
        <f t="shared" si="322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17"/>
        <v>1.212</v>
      </c>
      <c r="P3490" s="9">
        <f t="shared" si="318"/>
        <v>125.37931034482759</v>
      </c>
      <c r="Q3490" s="10" t="str">
        <f t="shared" si="319"/>
        <v>theater</v>
      </c>
      <c r="R3490" s="10" t="str">
        <f t="shared" si="320"/>
        <v>plays</v>
      </c>
      <c r="S3490" s="14">
        <f t="shared" si="321"/>
        <v>42087.768055555556</v>
      </c>
      <c r="T3490" s="15">
        <f t="shared" si="322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17"/>
        <v>1.127</v>
      </c>
      <c r="P3491" s="9">
        <f t="shared" si="318"/>
        <v>78.263888888888886</v>
      </c>
      <c r="Q3491" s="10" t="str">
        <f t="shared" si="319"/>
        <v>theater</v>
      </c>
      <c r="R3491" s="10" t="str">
        <f t="shared" si="320"/>
        <v>plays</v>
      </c>
      <c r="S3491" s="14">
        <f t="shared" si="321"/>
        <v>41753.635775462964</v>
      </c>
      <c r="T3491" s="15">
        <f t="shared" si="322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17"/>
        <v>1.2749999999999999</v>
      </c>
      <c r="P3492" s="9">
        <f t="shared" si="318"/>
        <v>47.222222222222221</v>
      </c>
      <c r="Q3492" s="10" t="str">
        <f t="shared" si="319"/>
        <v>theater</v>
      </c>
      <c r="R3492" s="10" t="str">
        <f t="shared" si="320"/>
        <v>plays</v>
      </c>
      <c r="S3492" s="14">
        <f t="shared" si="321"/>
        <v>42443.802361111113</v>
      </c>
      <c r="T3492" s="15">
        <f t="shared" si="322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17"/>
        <v>1.5820000000000001</v>
      </c>
      <c r="P3493" s="9">
        <f t="shared" si="318"/>
        <v>79.099999999999994</v>
      </c>
      <c r="Q3493" s="10" t="str">
        <f t="shared" si="319"/>
        <v>theater</v>
      </c>
      <c r="R3493" s="10" t="str">
        <f t="shared" si="320"/>
        <v>plays</v>
      </c>
      <c r="S3493" s="14">
        <f t="shared" si="321"/>
        <v>42121.249814814815</v>
      </c>
      <c r="T3493" s="15">
        <f t="shared" si="322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17"/>
        <v>1.0526894736842105</v>
      </c>
      <c r="P3494" s="9">
        <f t="shared" si="318"/>
        <v>114.29199999999999</v>
      </c>
      <c r="Q3494" s="10" t="str">
        <f t="shared" si="319"/>
        <v>theater</v>
      </c>
      <c r="R3494" s="10" t="str">
        <f t="shared" si="320"/>
        <v>plays</v>
      </c>
      <c r="S3494" s="14">
        <f t="shared" si="321"/>
        <v>42268.009224537032</v>
      </c>
      <c r="T3494" s="15">
        <f t="shared" si="322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17"/>
        <v>1</v>
      </c>
      <c r="P3495" s="9">
        <f t="shared" si="318"/>
        <v>51.724137931034484</v>
      </c>
      <c r="Q3495" s="10" t="str">
        <f t="shared" si="319"/>
        <v>theater</v>
      </c>
      <c r="R3495" s="10" t="str">
        <f t="shared" si="320"/>
        <v>plays</v>
      </c>
      <c r="S3495" s="14">
        <f t="shared" si="321"/>
        <v>41848.866157407407</v>
      </c>
      <c r="T3495" s="15">
        <f t="shared" si="322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17"/>
        <v>1</v>
      </c>
      <c r="P3496" s="9">
        <f t="shared" si="318"/>
        <v>30.76923076923077</v>
      </c>
      <c r="Q3496" s="10" t="str">
        <f t="shared" si="319"/>
        <v>theater</v>
      </c>
      <c r="R3496" s="10" t="str">
        <f t="shared" si="320"/>
        <v>plays</v>
      </c>
      <c r="S3496" s="14">
        <f t="shared" si="321"/>
        <v>42689.214988425927</v>
      </c>
      <c r="T3496" s="15">
        <f t="shared" si="322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17"/>
        <v>1.0686</v>
      </c>
      <c r="P3497" s="9">
        <f t="shared" si="318"/>
        <v>74.208333333333329</v>
      </c>
      <c r="Q3497" s="10" t="str">
        <f t="shared" si="319"/>
        <v>theater</v>
      </c>
      <c r="R3497" s="10" t="str">
        <f t="shared" si="320"/>
        <v>plays</v>
      </c>
      <c r="S3497" s="14">
        <f t="shared" si="321"/>
        <v>41915.762835648151</v>
      </c>
      <c r="T3497" s="15">
        <f t="shared" si="322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17"/>
        <v>1.244</v>
      </c>
      <c r="P3498" s="9">
        <f t="shared" si="318"/>
        <v>47.846153846153847</v>
      </c>
      <c r="Q3498" s="10" t="str">
        <f t="shared" si="319"/>
        <v>theater</v>
      </c>
      <c r="R3498" s="10" t="str">
        <f t="shared" si="320"/>
        <v>plays</v>
      </c>
      <c r="S3498" s="14">
        <f t="shared" si="321"/>
        <v>42584.846828703703</v>
      </c>
      <c r="T3498" s="15">
        <f t="shared" si="322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17"/>
        <v>1.0870406189555126</v>
      </c>
      <c r="P3499" s="9">
        <f t="shared" si="318"/>
        <v>34.408163265306122</v>
      </c>
      <c r="Q3499" s="10" t="str">
        <f t="shared" si="319"/>
        <v>theater</v>
      </c>
      <c r="R3499" s="10" t="str">
        <f t="shared" si="320"/>
        <v>plays</v>
      </c>
      <c r="S3499" s="14">
        <f t="shared" si="321"/>
        <v>42511.741944444439</v>
      </c>
      <c r="T3499" s="15">
        <f t="shared" si="322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17"/>
        <v>1.0242424242424242</v>
      </c>
      <c r="P3500" s="9">
        <f t="shared" si="318"/>
        <v>40.238095238095241</v>
      </c>
      <c r="Q3500" s="10" t="str">
        <f t="shared" si="319"/>
        <v>theater</v>
      </c>
      <c r="R3500" s="10" t="str">
        <f t="shared" si="320"/>
        <v>plays</v>
      </c>
      <c r="S3500" s="14">
        <f t="shared" si="321"/>
        <v>42459.15861111111</v>
      </c>
      <c r="T3500" s="15">
        <f t="shared" si="322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17"/>
        <v>1.0549999999999999</v>
      </c>
      <c r="P3501" s="9">
        <f t="shared" si="318"/>
        <v>60.285714285714285</v>
      </c>
      <c r="Q3501" s="10" t="str">
        <f t="shared" si="319"/>
        <v>theater</v>
      </c>
      <c r="R3501" s="10" t="str">
        <f t="shared" si="320"/>
        <v>plays</v>
      </c>
      <c r="S3501" s="14">
        <f t="shared" si="321"/>
        <v>42132.036168981482</v>
      </c>
      <c r="T3501" s="15">
        <f t="shared" si="322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17"/>
        <v>1.0629999999999999</v>
      </c>
      <c r="P3502" s="9">
        <f t="shared" si="318"/>
        <v>25.30952380952381</v>
      </c>
      <c r="Q3502" s="10" t="str">
        <f t="shared" si="319"/>
        <v>theater</v>
      </c>
      <c r="R3502" s="10" t="str">
        <f t="shared" si="320"/>
        <v>plays</v>
      </c>
      <c r="S3502" s="14">
        <f t="shared" si="321"/>
        <v>42419.91942129629</v>
      </c>
      <c r="T3502" s="15">
        <f t="shared" si="322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17"/>
        <v>1.0066666666666666</v>
      </c>
      <c r="P3503" s="9">
        <f t="shared" si="318"/>
        <v>35.952380952380949</v>
      </c>
      <c r="Q3503" s="10" t="str">
        <f t="shared" si="319"/>
        <v>theater</v>
      </c>
      <c r="R3503" s="10" t="str">
        <f t="shared" si="320"/>
        <v>plays</v>
      </c>
      <c r="S3503" s="14">
        <f t="shared" si="321"/>
        <v>42233.763831018514</v>
      </c>
      <c r="T3503" s="15">
        <f t="shared" si="322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ref="O3504:O3567" si="323">E3504/D3504</f>
        <v>1.054</v>
      </c>
      <c r="P3504" s="9">
        <f t="shared" si="318"/>
        <v>136</v>
      </c>
      <c r="Q3504" s="10" t="str">
        <f t="shared" si="319"/>
        <v>theater</v>
      </c>
      <c r="R3504" s="10" t="str">
        <f t="shared" si="320"/>
        <v>plays</v>
      </c>
      <c r="S3504" s="14">
        <f t="shared" si="321"/>
        <v>42430.839398148149</v>
      </c>
      <c r="T3504" s="15">
        <f t="shared" si="322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3"/>
        <v>1.0755999999999999</v>
      </c>
      <c r="P3505" s="9">
        <f t="shared" si="318"/>
        <v>70.763157894736835</v>
      </c>
      <c r="Q3505" s="10" t="str">
        <f t="shared" si="319"/>
        <v>theater</v>
      </c>
      <c r="R3505" s="10" t="str">
        <f t="shared" si="320"/>
        <v>plays</v>
      </c>
      <c r="S3505" s="14">
        <f t="shared" si="321"/>
        <v>42545.478333333333</v>
      </c>
      <c r="T3505" s="15">
        <f t="shared" si="322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3"/>
        <v>1</v>
      </c>
      <c r="P3506" s="9">
        <f t="shared" si="318"/>
        <v>125</v>
      </c>
      <c r="Q3506" s="10" t="str">
        <f t="shared" si="319"/>
        <v>theater</v>
      </c>
      <c r="R3506" s="10" t="str">
        <f t="shared" si="320"/>
        <v>plays</v>
      </c>
      <c r="S3506" s="14">
        <f t="shared" si="321"/>
        <v>42297.748738425929</v>
      </c>
      <c r="T3506" s="15">
        <f t="shared" si="322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3"/>
        <v>1.0376000000000001</v>
      </c>
      <c r="P3507" s="9">
        <f t="shared" si="318"/>
        <v>66.512820512820511</v>
      </c>
      <c r="Q3507" s="10" t="str">
        <f t="shared" si="319"/>
        <v>theater</v>
      </c>
      <c r="R3507" s="10" t="str">
        <f t="shared" si="320"/>
        <v>plays</v>
      </c>
      <c r="S3507" s="14">
        <f t="shared" si="321"/>
        <v>41760.935706018521</v>
      </c>
      <c r="T3507" s="15">
        <f t="shared" si="322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3"/>
        <v>1.0149999999999999</v>
      </c>
      <c r="P3508" s="9">
        <f t="shared" si="318"/>
        <v>105</v>
      </c>
      <c r="Q3508" s="10" t="str">
        <f t="shared" si="319"/>
        <v>theater</v>
      </c>
      <c r="R3508" s="10" t="str">
        <f t="shared" si="320"/>
        <v>plays</v>
      </c>
      <c r="S3508" s="14">
        <f t="shared" si="321"/>
        <v>41829.734259259261</v>
      </c>
      <c r="T3508" s="15">
        <f t="shared" si="322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3"/>
        <v>1.044</v>
      </c>
      <c r="P3509" s="9">
        <f t="shared" si="318"/>
        <v>145</v>
      </c>
      <c r="Q3509" s="10" t="str">
        <f t="shared" si="319"/>
        <v>theater</v>
      </c>
      <c r="R3509" s="10" t="str">
        <f t="shared" si="320"/>
        <v>plays</v>
      </c>
      <c r="S3509" s="14">
        <f t="shared" si="321"/>
        <v>42491.92288194444</v>
      </c>
      <c r="T3509" s="15">
        <f t="shared" si="322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3"/>
        <v>1.8</v>
      </c>
      <c r="P3510" s="9">
        <f t="shared" si="318"/>
        <v>12</v>
      </c>
      <c r="Q3510" s="10" t="str">
        <f t="shared" si="319"/>
        <v>theater</v>
      </c>
      <c r="R3510" s="10" t="str">
        <f t="shared" si="320"/>
        <v>plays</v>
      </c>
      <c r="S3510" s="14">
        <f t="shared" si="321"/>
        <v>42477.729780092588</v>
      </c>
      <c r="T3510" s="15">
        <f t="shared" si="322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3"/>
        <v>1.0633333333333332</v>
      </c>
      <c r="P3511" s="9">
        <f t="shared" si="318"/>
        <v>96.666666666666671</v>
      </c>
      <c r="Q3511" s="10" t="str">
        <f t="shared" si="319"/>
        <v>theater</v>
      </c>
      <c r="R3511" s="10" t="str">
        <f t="shared" si="320"/>
        <v>plays</v>
      </c>
      <c r="S3511" s="14">
        <f t="shared" si="321"/>
        <v>41950.859560185185</v>
      </c>
      <c r="T3511" s="15">
        <f t="shared" si="322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3"/>
        <v>1.0055555555555555</v>
      </c>
      <c r="P3512" s="9">
        <f t="shared" si="318"/>
        <v>60.333333333333336</v>
      </c>
      <c r="Q3512" s="10" t="str">
        <f t="shared" si="319"/>
        <v>theater</v>
      </c>
      <c r="R3512" s="10" t="str">
        <f t="shared" si="320"/>
        <v>plays</v>
      </c>
      <c r="S3512" s="14">
        <f t="shared" si="321"/>
        <v>41802.62090277778</v>
      </c>
      <c r="T3512" s="15">
        <f t="shared" si="322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3"/>
        <v>1.012</v>
      </c>
      <c r="P3513" s="9">
        <f t="shared" si="318"/>
        <v>79.89473684210526</v>
      </c>
      <c r="Q3513" s="10" t="str">
        <f t="shared" si="319"/>
        <v>theater</v>
      </c>
      <c r="R3513" s="10" t="str">
        <f t="shared" si="320"/>
        <v>plays</v>
      </c>
      <c r="S3513" s="14">
        <f t="shared" si="321"/>
        <v>41927.873784722222</v>
      </c>
      <c r="T3513" s="15">
        <f t="shared" si="322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3"/>
        <v>1</v>
      </c>
      <c r="P3514" s="9">
        <f t="shared" si="318"/>
        <v>58.823529411764703</v>
      </c>
      <c r="Q3514" s="10" t="str">
        <f t="shared" si="319"/>
        <v>theater</v>
      </c>
      <c r="R3514" s="10" t="str">
        <f t="shared" si="320"/>
        <v>plays</v>
      </c>
      <c r="S3514" s="14">
        <f t="shared" si="321"/>
        <v>42057.536944444444</v>
      </c>
      <c r="T3514" s="15">
        <f t="shared" si="322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3"/>
        <v>1.1839285714285714</v>
      </c>
      <c r="P3515" s="9">
        <f t="shared" si="318"/>
        <v>75.340909090909093</v>
      </c>
      <c r="Q3515" s="10" t="str">
        <f t="shared" si="319"/>
        <v>theater</v>
      </c>
      <c r="R3515" s="10" t="str">
        <f t="shared" si="320"/>
        <v>plays</v>
      </c>
      <c r="S3515" s="14">
        <f t="shared" si="321"/>
        <v>41781.096203703702</v>
      </c>
      <c r="T3515" s="15">
        <f t="shared" si="322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3"/>
        <v>1.1000000000000001</v>
      </c>
      <c r="P3516" s="9">
        <f t="shared" si="318"/>
        <v>55</v>
      </c>
      <c r="Q3516" s="10" t="str">
        <f t="shared" si="319"/>
        <v>theater</v>
      </c>
      <c r="R3516" s="10" t="str">
        <f t="shared" si="320"/>
        <v>plays</v>
      </c>
      <c r="S3516" s="14">
        <f t="shared" si="321"/>
        <v>42020.846666666665</v>
      </c>
      <c r="T3516" s="15">
        <f t="shared" si="322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3"/>
        <v>1.0266666666666666</v>
      </c>
      <c r="P3517" s="9">
        <f t="shared" si="318"/>
        <v>66.956521739130437</v>
      </c>
      <c r="Q3517" s="10" t="str">
        <f t="shared" si="319"/>
        <v>theater</v>
      </c>
      <c r="R3517" s="10" t="str">
        <f t="shared" si="320"/>
        <v>plays</v>
      </c>
      <c r="S3517" s="14">
        <f t="shared" si="321"/>
        <v>42125.772812499999</v>
      </c>
      <c r="T3517" s="15">
        <f t="shared" si="322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3"/>
        <v>1</v>
      </c>
      <c r="P3518" s="9">
        <f t="shared" si="318"/>
        <v>227.27272727272728</v>
      </c>
      <c r="Q3518" s="10" t="str">
        <f t="shared" si="319"/>
        <v>theater</v>
      </c>
      <c r="R3518" s="10" t="str">
        <f t="shared" si="320"/>
        <v>plays</v>
      </c>
      <c r="S3518" s="14">
        <f t="shared" si="321"/>
        <v>41856.010069444441</v>
      </c>
      <c r="T3518" s="15">
        <f t="shared" si="322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3"/>
        <v>1</v>
      </c>
      <c r="P3519" s="9">
        <f t="shared" si="318"/>
        <v>307.69230769230768</v>
      </c>
      <c r="Q3519" s="10" t="str">
        <f t="shared" si="319"/>
        <v>theater</v>
      </c>
      <c r="R3519" s="10" t="str">
        <f t="shared" si="320"/>
        <v>plays</v>
      </c>
      <c r="S3519" s="14">
        <f t="shared" si="321"/>
        <v>41794.817523148151</v>
      </c>
      <c r="T3519" s="15">
        <f t="shared" si="322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3"/>
        <v>1.10046</v>
      </c>
      <c r="P3520" s="9">
        <f t="shared" si="318"/>
        <v>50.020909090909093</v>
      </c>
      <c r="Q3520" s="10" t="str">
        <f t="shared" si="319"/>
        <v>theater</v>
      </c>
      <c r="R3520" s="10" t="str">
        <f t="shared" si="320"/>
        <v>plays</v>
      </c>
      <c r="S3520" s="14">
        <f t="shared" si="321"/>
        <v>41893.783553240741</v>
      </c>
      <c r="T3520" s="15">
        <f t="shared" si="322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3"/>
        <v>1.0135000000000001</v>
      </c>
      <c r="P3521" s="9">
        <f t="shared" si="318"/>
        <v>72.392857142857139</v>
      </c>
      <c r="Q3521" s="10" t="str">
        <f t="shared" si="319"/>
        <v>theater</v>
      </c>
      <c r="R3521" s="10" t="str">
        <f t="shared" si="320"/>
        <v>plays</v>
      </c>
      <c r="S3521" s="14">
        <f t="shared" si="321"/>
        <v>42037.598958333328</v>
      </c>
      <c r="T3521" s="15">
        <f t="shared" si="322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3"/>
        <v>1.0075000000000001</v>
      </c>
      <c r="P3522" s="9">
        <f t="shared" si="318"/>
        <v>95.952380952380949</v>
      </c>
      <c r="Q3522" s="10" t="str">
        <f t="shared" si="319"/>
        <v>theater</v>
      </c>
      <c r="R3522" s="10" t="str">
        <f t="shared" si="320"/>
        <v>plays</v>
      </c>
      <c r="S3522" s="14">
        <f t="shared" si="321"/>
        <v>42227.824212962965</v>
      </c>
      <c r="T3522" s="15">
        <f t="shared" si="322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23"/>
        <v>1.6942857142857144</v>
      </c>
      <c r="P3523" s="9">
        <f t="shared" ref="P3523:P3586" si="324">E3523/L3523</f>
        <v>45.615384615384613</v>
      </c>
      <c r="Q3523" s="10" t="str">
        <f t="shared" ref="Q3523:Q3586" si="325">LEFT(N3523,SEARCH("/",N3523,1)-1)</f>
        <v>theater</v>
      </c>
      <c r="R3523" s="10" t="str">
        <f t="shared" ref="R3523:R3586" si="326">RIGHT(N3523,LEN(N3523)-SEARCH("/",N3523,1))</f>
        <v>plays</v>
      </c>
      <c r="S3523" s="14">
        <f t="shared" ref="S3523:S3586" si="327">(((J3523/60)/60)/24)+DATE(1970,1,1)</f>
        <v>41881.361342592594</v>
      </c>
      <c r="T3523" s="15">
        <f t="shared" si="322"/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23"/>
        <v>1</v>
      </c>
      <c r="P3524" s="9">
        <f t="shared" si="324"/>
        <v>41.029411764705884</v>
      </c>
      <c r="Q3524" s="10" t="str">
        <f t="shared" si="325"/>
        <v>theater</v>
      </c>
      <c r="R3524" s="10" t="str">
        <f t="shared" si="326"/>
        <v>plays</v>
      </c>
      <c r="S3524" s="14">
        <f t="shared" si="327"/>
        <v>42234.789884259255</v>
      </c>
      <c r="T3524" s="15">
        <f t="shared" ref="T3524:T3587" si="328">(((I3524/60)/60)/24)+DATE(1970,1,1)</f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23"/>
        <v>1.1365000000000001</v>
      </c>
      <c r="P3525" s="9">
        <f t="shared" si="324"/>
        <v>56.825000000000003</v>
      </c>
      <c r="Q3525" s="10" t="str">
        <f t="shared" si="325"/>
        <v>theater</v>
      </c>
      <c r="R3525" s="10" t="str">
        <f t="shared" si="326"/>
        <v>plays</v>
      </c>
      <c r="S3525" s="14">
        <f t="shared" si="327"/>
        <v>42581.397546296299</v>
      </c>
      <c r="T3525" s="15">
        <f t="shared" si="328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23"/>
        <v>1.0156000000000001</v>
      </c>
      <c r="P3526" s="9">
        <f t="shared" si="324"/>
        <v>137.24324324324326</v>
      </c>
      <c r="Q3526" s="10" t="str">
        <f t="shared" si="325"/>
        <v>theater</v>
      </c>
      <c r="R3526" s="10" t="str">
        <f t="shared" si="326"/>
        <v>plays</v>
      </c>
      <c r="S3526" s="14">
        <f t="shared" si="327"/>
        <v>41880.76357638889</v>
      </c>
      <c r="T3526" s="15">
        <f t="shared" si="328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23"/>
        <v>1.06</v>
      </c>
      <c r="P3527" s="9">
        <f t="shared" si="324"/>
        <v>75.714285714285708</v>
      </c>
      <c r="Q3527" s="10" t="str">
        <f t="shared" si="325"/>
        <v>theater</v>
      </c>
      <c r="R3527" s="10" t="str">
        <f t="shared" si="326"/>
        <v>plays</v>
      </c>
      <c r="S3527" s="14">
        <f t="shared" si="327"/>
        <v>42214.6956712963</v>
      </c>
      <c r="T3527" s="15">
        <f t="shared" si="328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23"/>
        <v>1.02</v>
      </c>
      <c r="P3528" s="9">
        <f t="shared" si="324"/>
        <v>99</v>
      </c>
      <c r="Q3528" s="10" t="str">
        <f t="shared" si="325"/>
        <v>theater</v>
      </c>
      <c r="R3528" s="10" t="str">
        <f t="shared" si="326"/>
        <v>plays</v>
      </c>
      <c r="S3528" s="14">
        <f t="shared" si="327"/>
        <v>42460.335312499999</v>
      </c>
      <c r="T3528" s="15">
        <f t="shared" si="328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23"/>
        <v>1.1691666666666667</v>
      </c>
      <c r="P3529" s="9">
        <f t="shared" si="324"/>
        <v>81.569767441860463</v>
      </c>
      <c r="Q3529" s="10" t="str">
        <f t="shared" si="325"/>
        <v>theater</v>
      </c>
      <c r="R3529" s="10" t="str">
        <f t="shared" si="326"/>
        <v>plays</v>
      </c>
      <c r="S3529" s="14">
        <f t="shared" si="327"/>
        <v>42167.023206018523</v>
      </c>
      <c r="T3529" s="15">
        <f t="shared" si="328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23"/>
        <v>1.0115151515151515</v>
      </c>
      <c r="P3530" s="9">
        <f t="shared" si="324"/>
        <v>45.108108108108105</v>
      </c>
      <c r="Q3530" s="10" t="str">
        <f t="shared" si="325"/>
        <v>theater</v>
      </c>
      <c r="R3530" s="10" t="str">
        <f t="shared" si="326"/>
        <v>plays</v>
      </c>
      <c r="S3530" s="14">
        <f t="shared" si="327"/>
        <v>42733.50136574074</v>
      </c>
      <c r="T3530" s="15">
        <f t="shared" si="328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23"/>
        <v>1.32</v>
      </c>
      <c r="P3531" s="9">
        <f t="shared" si="324"/>
        <v>36.666666666666664</v>
      </c>
      <c r="Q3531" s="10" t="str">
        <f t="shared" si="325"/>
        <v>theater</v>
      </c>
      <c r="R3531" s="10" t="str">
        <f t="shared" si="326"/>
        <v>plays</v>
      </c>
      <c r="S3531" s="14">
        <f t="shared" si="327"/>
        <v>42177.761782407411</v>
      </c>
      <c r="T3531" s="15">
        <f t="shared" si="328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23"/>
        <v>1</v>
      </c>
      <c r="P3532" s="9">
        <f t="shared" si="324"/>
        <v>125</v>
      </c>
      <c r="Q3532" s="10" t="str">
        <f t="shared" si="325"/>
        <v>theater</v>
      </c>
      <c r="R3532" s="10" t="str">
        <f t="shared" si="326"/>
        <v>plays</v>
      </c>
      <c r="S3532" s="14">
        <f t="shared" si="327"/>
        <v>42442.623344907406</v>
      </c>
      <c r="T3532" s="15">
        <f t="shared" si="328"/>
        <v>42470.833333333328</v>
      </c>
    </row>
    <row r="3533" spans="1:20" ht="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23"/>
        <v>1.28</v>
      </c>
      <c r="P3533" s="9">
        <f t="shared" si="324"/>
        <v>49.230769230769234</v>
      </c>
      <c r="Q3533" s="10" t="str">
        <f t="shared" si="325"/>
        <v>theater</v>
      </c>
      <c r="R3533" s="10" t="str">
        <f t="shared" si="326"/>
        <v>plays</v>
      </c>
      <c r="S3533" s="14">
        <f t="shared" si="327"/>
        <v>42521.654328703706</v>
      </c>
      <c r="T3533" s="15">
        <f t="shared" si="328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23"/>
        <v>1.1895833333333334</v>
      </c>
      <c r="P3534" s="9">
        <f t="shared" si="324"/>
        <v>42.296296296296298</v>
      </c>
      <c r="Q3534" s="10" t="str">
        <f t="shared" si="325"/>
        <v>theater</v>
      </c>
      <c r="R3534" s="10" t="str">
        <f t="shared" si="326"/>
        <v>plays</v>
      </c>
      <c r="S3534" s="14">
        <f t="shared" si="327"/>
        <v>41884.599849537037</v>
      </c>
      <c r="T3534" s="15">
        <f t="shared" si="328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23"/>
        <v>1.262</v>
      </c>
      <c r="P3535" s="9">
        <f t="shared" si="324"/>
        <v>78.875</v>
      </c>
      <c r="Q3535" s="10" t="str">
        <f t="shared" si="325"/>
        <v>theater</v>
      </c>
      <c r="R3535" s="10" t="str">
        <f t="shared" si="326"/>
        <v>plays</v>
      </c>
      <c r="S3535" s="14">
        <f t="shared" si="327"/>
        <v>42289.761192129634</v>
      </c>
      <c r="T3535" s="15">
        <f t="shared" si="328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23"/>
        <v>1.5620000000000001</v>
      </c>
      <c r="P3536" s="9">
        <f t="shared" si="324"/>
        <v>38.284313725490193</v>
      </c>
      <c r="Q3536" s="10" t="str">
        <f t="shared" si="325"/>
        <v>theater</v>
      </c>
      <c r="R3536" s="10" t="str">
        <f t="shared" si="326"/>
        <v>plays</v>
      </c>
      <c r="S3536" s="14">
        <f t="shared" si="327"/>
        <v>42243.6252662037</v>
      </c>
      <c r="T3536" s="15">
        <f t="shared" si="328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23"/>
        <v>1.0315000000000001</v>
      </c>
      <c r="P3537" s="9">
        <f t="shared" si="324"/>
        <v>44.847826086956523</v>
      </c>
      <c r="Q3537" s="10" t="str">
        <f t="shared" si="325"/>
        <v>theater</v>
      </c>
      <c r="R3537" s="10" t="str">
        <f t="shared" si="326"/>
        <v>plays</v>
      </c>
      <c r="S3537" s="14">
        <f t="shared" si="327"/>
        <v>42248.640162037031</v>
      </c>
      <c r="T3537" s="15">
        <f t="shared" si="328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23"/>
        <v>1.5333333333333334</v>
      </c>
      <c r="P3538" s="9">
        <f t="shared" si="324"/>
        <v>13.529411764705882</v>
      </c>
      <c r="Q3538" s="10" t="str">
        <f t="shared" si="325"/>
        <v>theater</v>
      </c>
      <c r="R3538" s="10" t="str">
        <f t="shared" si="326"/>
        <v>plays</v>
      </c>
      <c r="S3538" s="14">
        <f t="shared" si="327"/>
        <v>42328.727141203708</v>
      </c>
      <c r="T3538" s="15">
        <f t="shared" si="328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23"/>
        <v>1.8044444444444445</v>
      </c>
      <c r="P3539" s="9">
        <f t="shared" si="324"/>
        <v>43.5</v>
      </c>
      <c r="Q3539" s="10" t="str">
        <f t="shared" si="325"/>
        <v>theater</v>
      </c>
      <c r="R3539" s="10" t="str">
        <f t="shared" si="326"/>
        <v>plays</v>
      </c>
      <c r="S3539" s="14">
        <f t="shared" si="327"/>
        <v>41923.354351851849</v>
      </c>
      <c r="T3539" s="15">
        <f t="shared" si="328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23"/>
        <v>1.2845</v>
      </c>
      <c r="P3540" s="9">
        <f t="shared" si="324"/>
        <v>30.951807228915662</v>
      </c>
      <c r="Q3540" s="10" t="str">
        <f t="shared" si="325"/>
        <v>theater</v>
      </c>
      <c r="R3540" s="10" t="str">
        <f t="shared" si="326"/>
        <v>plays</v>
      </c>
      <c r="S3540" s="14">
        <f t="shared" si="327"/>
        <v>42571.420601851853</v>
      </c>
      <c r="T3540" s="15">
        <f t="shared" si="328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23"/>
        <v>1.1966666666666668</v>
      </c>
      <c r="P3541" s="9">
        <f t="shared" si="324"/>
        <v>55.230769230769234</v>
      </c>
      <c r="Q3541" s="10" t="str">
        <f t="shared" si="325"/>
        <v>theater</v>
      </c>
      <c r="R3541" s="10" t="str">
        <f t="shared" si="326"/>
        <v>plays</v>
      </c>
      <c r="S3541" s="14">
        <f t="shared" si="327"/>
        <v>42600.756041666667</v>
      </c>
      <c r="T3541" s="15">
        <f t="shared" si="328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23"/>
        <v>1.23</v>
      </c>
      <c r="P3542" s="9">
        <f t="shared" si="324"/>
        <v>46.125</v>
      </c>
      <c r="Q3542" s="10" t="str">
        <f t="shared" si="325"/>
        <v>theater</v>
      </c>
      <c r="R3542" s="10" t="str">
        <f t="shared" si="326"/>
        <v>plays</v>
      </c>
      <c r="S3542" s="14">
        <f t="shared" si="327"/>
        <v>42517.003368055557</v>
      </c>
      <c r="T3542" s="15">
        <f t="shared" si="328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23"/>
        <v>1.05</v>
      </c>
      <c r="P3543" s="9">
        <f t="shared" si="324"/>
        <v>39.375</v>
      </c>
      <c r="Q3543" s="10" t="str">
        <f t="shared" si="325"/>
        <v>theater</v>
      </c>
      <c r="R3543" s="10" t="str">
        <f t="shared" si="326"/>
        <v>plays</v>
      </c>
      <c r="S3543" s="14">
        <f t="shared" si="327"/>
        <v>42222.730034722219</v>
      </c>
      <c r="T3543" s="15">
        <f t="shared" si="328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23"/>
        <v>1.0223636363636364</v>
      </c>
      <c r="P3544" s="9">
        <f t="shared" si="324"/>
        <v>66.152941176470591</v>
      </c>
      <c r="Q3544" s="10" t="str">
        <f t="shared" si="325"/>
        <v>theater</v>
      </c>
      <c r="R3544" s="10" t="str">
        <f t="shared" si="326"/>
        <v>plays</v>
      </c>
      <c r="S3544" s="14">
        <f t="shared" si="327"/>
        <v>41829.599791666667</v>
      </c>
      <c r="T3544" s="15">
        <f t="shared" si="328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23"/>
        <v>1.0466666666666666</v>
      </c>
      <c r="P3545" s="9">
        <f t="shared" si="324"/>
        <v>54.137931034482762</v>
      </c>
      <c r="Q3545" s="10" t="str">
        <f t="shared" si="325"/>
        <v>theater</v>
      </c>
      <c r="R3545" s="10" t="str">
        <f t="shared" si="326"/>
        <v>plays</v>
      </c>
      <c r="S3545" s="14">
        <f t="shared" si="327"/>
        <v>42150.755312499998</v>
      </c>
      <c r="T3545" s="15">
        <f t="shared" si="328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23"/>
        <v>1</v>
      </c>
      <c r="P3546" s="9">
        <f t="shared" si="324"/>
        <v>104.16666666666667</v>
      </c>
      <c r="Q3546" s="10" t="str">
        <f t="shared" si="325"/>
        <v>theater</v>
      </c>
      <c r="R3546" s="10" t="str">
        <f t="shared" si="326"/>
        <v>plays</v>
      </c>
      <c r="S3546" s="14">
        <f t="shared" si="327"/>
        <v>42040.831678240742</v>
      </c>
      <c r="T3546" s="15">
        <f t="shared" si="328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23"/>
        <v>1.004</v>
      </c>
      <c r="P3547" s="9">
        <f t="shared" si="324"/>
        <v>31.375</v>
      </c>
      <c r="Q3547" s="10" t="str">
        <f t="shared" si="325"/>
        <v>theater</v>
      </c>
      <c r="R3547" s="10" t="str">
        <f t="shared" si="326"/>
        <v>plays</v>
      </c>
      <c r="S3547" s="14">
        <f t="shared" si="327"/>
        <v>42075.807395833333</v>
      </c>
      <c r="T3547" s="15">
        <f t="shared" si="328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23"/>
        <v>1.0227272727272727</v>
      </c>
      <c r="P3548" s="9">
        <f t="shared" si="324"/>
        <v>59.210526315789473</v>
      </c>
      <c r="Q3548" s="10" t="str">
        <f t="shared" si="325"/>
        <v>theater</v>
      </c>
      <c r="R3548" s="10" t="str">
        <f t="shared" si="326"/>
        <v>plays</v>
      </c>
      <c r="S3548" s="14">
        <f t="shared" si="327"/>
        <v>42073.660694444443</v>
      </c>
      <c r="T3548" s="15">
        <f t="shared" si="328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23"/>
        <v>1.1440928571428572</v>
      </c>
      <c r="P3549" s="9">
        <f t="shared" si="324"/>
        <v>119.17633928571429</v>
      </c>
      <c r="Q3549" s="10" t="str">
        <f t="shared" si="325"/>
        <v>theater</v>
      </c>
      <c r="R3549" s="10" t="str">
        <f t="shared" si="326"/>
        <v>plays</v>
      </c>
      <c r="S3549" s="14">
        <f t="shared" si="327"/>
        <v>42480.078715277778</v>
      </c>
      <c r="T3549" s="15">
        <f t="shared" si="328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23"/>
        <v>1.019047619047619</v>
      </c>
      <c r="P3550" s="9">
        <f t="shared" si="324"/>
        <v>164.61538461538461</v>
      </c>
      <c r="Q3550" s="10" t="str">
        <f t="shared" si="325"/>
        <v>theater</v>
      </c>
      <c r="R3550" s="10" t="str">
        <f t="shared" si="326"/>
        <v>plays</v>
      </c>
      <c r="S3550" s="14">
        <f t="shared" si="327"/>
        <v>42411.942291666666</v>
      </c>
      <c r="T3550" s="15">
        <f t="shared" si="328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23"/>
        <v>1.02</v>
      </c>
      <c r="P3551" s="9">
        <f t="shared" si="324"/>
        <v>24.285714285714285</v>
      </c>
      <c r="Q3551" s="10" t="str">
        <f t="shared" si="325"/>
        <v>theater</v>
      </c>
      <c r="R3551" s="10" t="str">
        <f t="shared" si="326"/>
        <v>plays</v>
      </c>
      <c r="S3551" s="14">
        <f t="shared" si="327"/>
        <v>42223.394363425927</v>
      </c>
      <c r="T3551" s="15">
        <f t="shared" si="328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23"/>
        <v>1.048</v>
      </c>
      <c r="P3552" s="9">
        <f t="shared" si="324"/>
        <v>40.9375</v>
      </c>
      <c r="Q3552" s="10" t="str">
        <f t="shared" si="325"/>
        <v>theater</v>
      </c>
      <c r="R3552" s="10" t="str">
        <f t="shared" si="326"/>
        <v>plays</v>
      </c>
      <c r="S3552" s="14">
        <f t="shared" si="327"/>
        <v>42462.893495370372</v>
      </c>
      <c r="T3552" s="15">
        <f t="shared" si="328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23"/>
        <v>1.0183333333333333</v>
      </c>
      <c r="P3553" s="9">
        <f t="shared" si="324"/>
        <v>61.1</v>
      </c>
      <c r="Q3553" s="10" t="str">
        <f t="shared" si="325"/>
        <v>theater</v>
      </c>
      <c r="R3553" s="10" t="str">
        <f t="shared" si="326"/>
        <v>plays</v>
      </c>
      <c r="S3553" s="14">
        <f t="shared" si="327"/>
        <v>41753.515856481477</v>
      </c>
      <c r="T3553" s="15">
        <f t="shared" si="328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23"/>
        <v>1</v>
      </c>
      <c r="P3554" s="9">
        <f t="shared" si="324"/>
        <v>38.65</v>
      </c>
      <c r="Q3554" s="10" t="str">
        <f t="shared" si="325"/>
        <v>theater</v>
      </c>
      <c r="R3554" s="10" t="str">
        <f t="shared" si="326"/>
        <v>plays</v>
      </c>
      <c r="S3554" s="14">
        <f t="shared" si="327"/>
        <v>41788.587083333332</v>
      </c>
      <c r="T3554" s="15">
        <f t="shared" si="328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23"/>
        <v>1.0627272727272727</v>
      </c>
      <c r="P3555" s="9">
        <f t="shared" si="324"/>
        <v>56.20192307692308</v>
      </c>
      <c r="Q3555" s="10" t="str">
        <f t="shared" si="325"/>
        <v>theater</v>
      </c>
      <c r="R3555" s="10" t="str">
        <f t="shared" si="326"/>
        <v>plays</v>
      </c>
      <c r="S3555" s="14">
        <f t="shared" si="327"/>
        <v>42196.028703703705</v>
      </c>
      <c r="T3555" s="15">
        <f t="shared" si="328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23"/>
        <v>1.1342219999999998</v>
      </c>
      <c r="P3556" s="9">
        <f t="shared" si="324"/>
        <v>107.00207547169811</v>
      </c>
      <c r="Q3556" s="10" t="str">
        <f t="shared" si="325"/>
        <v>theater</v>
      </c>
      <c r="R3556" s="10" t="str">
        <f t="shared" si="326"/>
        <v>plays</v>
      </c>
      <c r="S3556" s="14">
        <f t="shared" si="327"/>
        <v>42016.050451388888</v>
      </c>
      <c r="T3556" s="15">
        <f t="shared" si="328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23"/>
        <v>1</v>
      </c>
      <c r="P3557" s="9">
        <f t="shared" si="324"/>
        <v>171.42857142857142</v>
      </c>
      <c r="Q3557" s="10" t="str">
        <f t="shared" si="325"/>
        <v>theater</v>
      </c>
      <c r="R3557" s="10" t="str">
        <f t="shared" si="326"/>
        <v>plays</v>
      </c>
      <c r="S3557" s="14">
        <f t="shared" si="327"/>
        <v>42661.442060185189</v>
      </c>
      <c r="T3557" s="15">
        <f t="shared" si="328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23"/>
        <v>1.0045454545454546</v>
      </c>
      <c r="P3558" s="9">
        <f t="shared" si="324"/>
        <v>110.5</v>
      </c>
      <c r="Q3558" s="10" t="str">
        <f t="shared" si="325"/>
        <v>theater</v>
      </c>
      <c r="R3558" s="10" t="str">
        <f t="shared" si="326"/>
        <v>plays</v>
      </c>
      <c r="S3558" s="14">
        <f t="shared" si="327"/>
        <v>41808.649583333332</v>
      </c>
      <c r="T3558" s="15">
        <f t="shared" si="328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23"/>
        <v>1.0003599999999999</v>
      </c>
      <c r="P3559" s="9">
        <f t="shared" si="324"/>
        <v>179.27598566308242</v>
      </c>
      <c r="Q3559" s="10" t="str">
        <f t="shared" si="325"/>
        <v>theater</v>
      </c>
      <c r="R3559" s="10" t="str">
        <f t="shared" si="326"/>
        <v>plays</v>
      </c>
      <c r="S3559" s="14">
        <f t="shared" si="327"/>
        <v>41730.276747685188</v>
      </c>
      <c r="T3559" s="15">
        <f t="shared" si="328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23"/>
        <v>1.44</v>
      </c>
      <c r="P3560" s="9">
        <f t="shared" si="324"/>
        <v>22.90909090909091</v>
      </c>
      <c r="Q3560" s="10" t="str">
        <f t="shared" si="325"/>
        <v>theater</v>
      </c>
      <c r="R3560" s="10" t="str">
        <f t="shared" si="326"/>
        <v>plays</v>
      </c>
      <c r="S3560" s="14">
        <f t="shared" si="327"/>
        <v>42139.816840277781</v>
      </c>
      <c r="T3560" s="15">
        <f t="shared" si="328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23"/>
        <v>1.0349999999999999</v>
      </c>
      <c r="P3561" s="9">
        <f t="shared" si="324"/>
        <v>43.125</v>
      </c>
      <c r="Q3561" s="10" t="str">
        <f t="shared" si="325"/>
        <v>theater</v>
      </c>
      <c r="R3561" s="10" t="str">
        <f t="shared" si="326"/>
        <v>plays</v>
      </c>
      <c r="S3561" s="14">
        <f t="shared" si="327"/>
        <v>42194.096157407403</v>
      </c>
      <c r="T3561" s="15">
        <f t="shared" si="328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23"/>
        <v>1.0843750000000001</v>
      </c>
      <c r="P3562" s="9">
        <f t="shared" si="324"/>
        <v>46.891891891891895</v>
      </c>
      <c r="Q3562" s="10" t="str">
        <f t="shared" si="325"/>
        <v>theater</v>
      </c>
      <c r="R3562" s="10" t="str">
        <f t="shared" si="326"/>
        <v>plays</v>
      </c>
      <c r="S3562" s="14">
        <f t="shared" si="327"/>
        <v>42115.889652777783</v>
      </c>
      <c r="T3562" s="15">
        <f t="shared" si="328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23"/>
        <v>1.024</v>
      </c>
      <c r="P3563" s="9">
        <f t="shared" si="324"/>
        <v>47.407407407407405</v>
      </c>
      <c r="Q3563" s="10" t="str">
        <f t="shared" si="325"/>
        <v>theater</v>
      </c>
      <c r="R3563" s="10" t="str">
        <f t="shared" si="326"/>
        <v>plays</v>
      </c>
      <c r="S3563" s="14">
        <f t="shared" si="327"/>
        <v>42203.680300925931</v>
      </c>
      <c r="T3563" s="15">
        <f t="shared" si="328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23"/>
        <v>1.4888888888888889</v>
      </c>
      <c r="P3564" s="9">
        <f t="shared" si="324"/>
        <v>15.129032258064516</v>
      </c>
      <c r="Q3564" s="10" t="str">
        <f t="shared" si="325"/>
        <v>theater</v>
      </c>
      <c r="R3564" s="10" t="str">
        <f t="shared" si="326"/>
        <v>plays</v>
      </c>
      <c r="S3564" s="14">
        <f t="shared" si="327"/>
        <v>42433.761886574073</v>
      </c>
      <c r="T3564" s="15">
        <f t="shared" si="328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23"/>
        <v>1.0549000000000002</v>
      </c>
      <c r="P3565" s="9">
        <f t="shared" si="324"/>
        <v>21.098000000000003</v>
      </c>
      <c r="Q3565" s="10" t="str">
        <f t="shared" si="325"/>
        <v>theater</v>
      </c>
      <c r="R3565" s="10" t="str">
        <f t="shared" si="326"/>
        <v>plays</v>
      </c>
      <c r="S3565" s="14">
        <f t="shared" si="327"/>
        <v>42555.671944444446</v>
      </c>
      <c r="T3565" s="15">
        <f t="shared" si="328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23"/>
        <v>1.0049999999999999</v>
      </c>
      <c r="P3566" s="9">
        <f t="shared" si="324"/>
        <v>59.117647058823529</v>
      </c>
      <c r="Q3566" s="10" t="str">
        <f t="shared" si="325"/>
        <v>theater</v>
      </c>
      <c r="R3566" s="10" t="str">
        <f t="shared" si="326"/>
        <v>plays</v>
      </c>
      <c r="S3566" s="14">
        <f t="shared" si="327"/>
        <v>42236.623252314821</v>
      </c>
      <c r="T3566" s="15">
        <f t="shared" si="328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23"/>
        <v>1.3055555555555556</v>
      </c>
      <c r="P3567" s="9">
        <f t="shared" si="324"/>
        <v>97.916666666666671</v>
      </c>
      <c r="Q3567" s="10" t="str">
        <f t="shared" si="325"/>
        <v>theater</v>
      </c>
      <c r="R3567" s="10" t="str">
        <f t="shared" si="326"/>
        <v>plays</v>
      </c>
      <c r="S3567" s="14">
        <f t="shared" si="327"/>
        <v>41974.743148148147</v>
      </c>
      <c r="T3567" s="15">
        <f t="shared" si="328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ref="O3568:O3631" si="329">E3568/D3568</f>
        <v>1.0475000000000001</v>
      </c>
      <c r="P3568" s="9">
        <f t="shared" si="324"/>
        <v>55.131578947368418</v>
      </c>
      <c r="Q3568" s="10" t="str">
        <f t="shared" si="325"/>
        <v>theater</v>
      </c>
      <c r="R3568" s="10" t="str">
        <f t="shared" si="326"/>
        <v>plays</v>
      </c>
      <c r="S3568" s="14">
        <f t="shared" si="327"/>
        <v>41997.507905092592</v>
      </c>
      <c r="T3568" s="15">
        <f t="shared" si="328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29"/>
        <v>1.0880000000000001</v>
      </c>
      <c r="P3569" s="9">
        <f t="shared" si="324"/>
        <v>26.536585365853657</v>
      </c>
      <c r="Q3569" s="10" t="str">
        <f t="shared" si="325"/>
        <v>theater</v>
      </c>
      <c r="R3569" s="10" t="str">
        <f t="shared" si="326"/>
        <v>plays</v>
      </c>
      <c r="S3569" s="14">
        <f t="shared" si="327"/>
        <v>42135.810694444444</v>
      </c>
      <c r="T3569" s="15">
        <f t="shared" si="328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29"/>
        <v>1.1100000000000001</v>
      </c>
      <c r="P3570" s="9">
        <f t="shared" si="324"/>
        <v>58.421052631578945</v>
      </c>
      <c r="Q3570" s="10" t="str">
        <f t="shared" si="325"/>
        <v>theater</v>
      </c>
      <c r="R3570" s="10" t="str">
        <f t="shared" si="326"/>
        <v>plays</v>
      </c>
      <c r="S3570" s="14">
        <f t="shared" si="327"/>
        <v>41869.740671296298</v>
      </c>
      <c r="T3570" s="15">
        <f t="shared" si="328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29"/>
        <v>1.0047999999999999</v>
      </c>
      <c r="P3571" s="9">
        <f t="shared" si="324"/>
        <v>122.53658536585365</v>
      </c>
      <c r="Q3571" s="10" t="str">
        <f t="shared" si="325"/>
        <v>theater</v>
      </c>
      <c r="R3571" s="10" t="str">
        <f t="shared" si="326"/>
        <v>plays</v>
      </c>
      <c r="S3571" s="14">
        <f t="shared" si="327"/>
        <v>41982.688611111109</v>
      </c>
      <c r="T3571" s="15">
        <f t="shared" si="328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29"/>
        <v>1.1435</v>
      </c>
      <c r="P3572" s="9">
        <f t="shared" si="324"/>
        <v>87.961538461538467</v>
      </c>
      <c r="Q3572" s="10" t="str">
        <f t="shared" si="325"/>
        <v>theater</v>
      </c>
      <c r="R3572" s="10" t="str">
        <f t="shared" si="326"/>
        <v>plays</v>
      </c>
      <c r="S3572" s="14">
        <f t="shared" si="327"/>
        <v>41976.331979166673</v>
      </c>
      <c r="T3572" s="15">
        <f t="shared" si="328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29"/>
        <v>1.2206666666666666</v>
      </c>
      <c r="P3573" s="9">
        <f t="shared" si="324"/>
        <v>73.239999999999995</v>
      </c>
      <c r="Q3573" s="10" t="str">
        <f t="shared" si="325"/>
        <v>theater</v>
      </c>
      <c r="R3573" s="10" t="str">
        <f t="shared" si="326"/>
        <v>plays</v>
      </c>
      <c r="S3573" s="14">
        <f t="shared" si="327"/>
        <v>41912.858946759261</v>
      </c>
      <c r="T3573" s="15">
        <f t="shared" si="328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29"/>
        <v>1</v>
      </c>
      <c r="P3574" s="9">
        <f t="shared" si="324"/>
        <v>55.555555555555557</v>
      </c>
      <c r="Q3574" s="10" t="str">
        <f t="shared" si="325"/>
        <v>theater</v>
      </c>
      <c r="R3574" s="10" t="str">
        <f t="shared" si="326"/>
        <v>plays</v>
      </c>
      <c r="S3574" s="14">
        <f t="shared" si="327"/>
        <v>42146.570393518516</v>
      </c>
      <c r="T3574" s="15">
        <f t="shared" si="328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29"/>
        <v>1.028</v>
      </c>
      <c r="P3575" s="9">
        <f t="shared" si="324"/>
        <v>39.53846153846154</v>
      </c>
      <c r="Q3575" s="10" t="str">
        <f t="shared" si="325"/>
        <v>theater</v>
      </c>
      <c r="R3575" s="10" t="str">
        <f t="shared" si="326"/>
        <v>plays</v>
      </c>
      <c r="S3575" s="14">
        <f t="shared" si="327"/>
        <v>41921.375532407408</v>
      </c>
      <c r="T3575" s="15">
        <f t="shared" si="328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29"/>
        <v>1.0612068965517241</v>
      </c>
      <c r="P3576" s="9">
        <f t="shared" si="324"/>
        <v>136.77777777777777</v>
      </c>
      <c r="Q3576" s="10" t="str">
        <f t="shared" si="325"/>
        <v>theater</v>
      </c>
      <c r="R3576" s="10" t="str">
        <f t="shared" si="326"/>
        <v>plays</v>
      </c>
      <c r="S3576" s="14">
        <f t="shared" si="327"/>
        <v>41926.942685185182</v>
      </c>
      <c r="T3576" s="15">
        <f t="shared" si="328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29"/>
        <v>1.0133000000000001</v>
      </c>
      <c r="P3577" s="9">
        <f t="shared" si="324"/>
        <v>99.343137254901961</v>
      </c>
      <c r="Q3577" s="10" t="str">
        <f t="shared" si="325"/>
        <v>theater</v>
      </c>
      <c r="R3577" s="10" t="str">
        <f t="shared" si="326"/>
        <v>plays</v>
      </c>
      <c r="S3577" s="14">
        <f t="shared" si="327"/>
        <v>42561.783877314811</v>
      </c>
      <c r="T3577" s="15">
        <f t="shared" si="328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29"/>
        <v>1</v>
      </c>
      <c r="P3578" s="9">
        <f t="shared" si="324"/>
        <v>20</v>
      </c>
      <c r="Q3578" s="10" t="str">
        <f t="shared" si="325"/>
        <v>theater</v>
      </c>
      <c r="R3578" s="10" t="str">
        <f t="shared" si="326"/>
        <v>plays</v>
      </c>
      <c r="S3578" s="14">
        <f t="shared" si="327"/>
        <v>42649.54923611111</v>
      </c>
      <c r="T3578" s="15">
        <f t="shared" si="328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29"/>
        <v>1.3</v>
      </c>
      <c r="P3579" s="9">
        <f t="shared" si="324"/>
        <v>28.888888888888889</v>
      </c>
      <c r="Q3579" s="10" t="str">
        <f t="shared" si="325"/>
        <v>theater</v>
      </c>
      <c r="R3579" s="10" t="str">
        <f t="shared" si="326"/>
        <v>plays</v>
      </c>
      <c r="S3579" s="14">
        <f t="shared" si="327"/>
        <v>42093.786840277782</v>
      </c>
      <c r="T3579" s="15">
        <f t="shared" si="328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29"/>
        <v>1.0001333333333333</v>
      </c>
      <c r="P3580" s="9">
        <f t="shared" si="324"/>
        <v>40.545945945945945</v>
      </c>
      <c r="Q3580" s="10" t="str">
        <f t="shared" si="325"/>
        <v>theater</v>
      </c>
      <c r="R3580" s="10" t="str">
        <f t="shared" si="326"/>
        <v>plays</v>
      </c>
      <c r="S3580" s="14">
        <f t="shared" si="327"/>
        <v>42460.733530092592</v>
      </c>
      <c r="T3580" s="15">
        <f t="shared" si="328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29"/>
        <v>1</v>
      </c>
      <c r="P3581" s="9">
        <f t="shared" si="324"/>
        <v>35.714285714285715</v>
      </c>
      <c r="Q3581" s="10" t="str">
        <f t="shared" si="325"/>
        <v>theater</v>
      </c>
      <c r="R3581" s="10" t="str">
        <f t="shared" si="326"/>
        <v>plays</v>
      </c>
      <c r="S3581" s="14">
        <f t="shared" si="327"/>
        <v>42430.762222222227</v>
      </c>
      <c r="T3581" s="15">
        <f t="shared" si="328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29"/>
        <v>1.1388888888888888</v>
      </c>
      <c r="P3582" s="9">
        <f t="shared" si="324"/>
        <v>37.962962962962962</v>
      </c>
      <c r="Q3582" s="10" t="str">
        <f t="shared" si="325"/>
        <v>theater</v>
      </c>
      <c r="R3582" s="10" t="str">
        <f t="shared" si="326"/>
        <v>plays</v>
      </c>
      <c r="S3582" s="14">
        <f t="shared" si="327"/>
        <v>42026.176180555558</v>
      </c>
      <c r="T3582" s="15">
        <f t="shared" si="328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29"/>
        <v>1</v>
      </c>
      <c r="P3583" s="9">
        <f t="shared" si="324"/>
        <v>33.333333333333336</v>
      </c>
      <c r="Q3583" s="10" t="str">
        <f t="shared" si="325"/>
        <v>theater</v>
      </c>
      <c r="R3583" s="10" t="str">
        <f t="shared" si="326"/>
        <v>plays</v>
      </c>
      <c r="S3583" s="14">
        <f t="shared" si="327"/>
        <v>41836.471180555556</v>
      </c>
      <c r="T3583" s="15">
        <f t="shared" si="328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29"/>
        <v>2.87</v>
      </c>
      <c r="P3584" s="9">
        <f t="shared" si="324"/>
        <v>58.571428571428569</v>
      </c>
      <c r="Q3584" s="10" t="str">
        <f t="shared" si="325"/>
        <v>theater</v>
      </c>
      <c r="R3584" s="10" t="str">
        <f t="shared" si="326"/>
        <v>plays</v>
      </c>
      <c r="S3584" s="14">
        <f t="shared" si="327"/>
        <v>42451.095856481479</v>
      </c>
      <c r="T3584" s="15">
        <f t="shared" si="328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29"/>
        <v>1.085</v>
      </c>
      <c r="P3585" s="9">
        <f t="shared" si="324"/>
        <v>135.625</v>
      </c>
      <c r="Q3585" s="10" t="str">
        <f t="shared" si="325"/>
        <v>theater</v>
      </c>
      <c r="R3585" s="10" t="str">
        <f t="shared" si="326"/>
        <v>plays</v>
      </c>
      <c r="S3585" s="14">
        <f t="shared" si="327"/>
        <v>42418.425983796296</v>
      </c>
      <c r="T3585" s="15">
        <f t="shared" si="328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29"/>
        <v>1.155</v>
      </c>
      <c r="P3586" s="9">
        <f t="shared" si="324"/>
        <v>30.9375</v>
      </c>
      <c r="Q3586" s="10" t="str">
        <f t="shared" si="325"/>
        <v>theater</v>
      </c>
      <c r="R3586" s="10" t="str">
        <f t="shared" si="326"/>
        <v>plays</v>
      </c>
      <c r="S3586" s="14">
        <f t="shared" si="327"/>
        <v>42168.316481481481</v>
      </c>
      <c r="T3586" s="15">
        <f t="shared" si="328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29"/>
        <v>1.1911764705882353</v>
      </c>
      <c r="P3587" s="9">
        <f t="shared" ref="P3587:P3650" si="330">E3587/L3587</f>
        <v>176.08695652173913</v>
      </c>
      <c r="Q3587" s="10" t="str">
        <f t="shared" ref="Q3587:Q3650" si="331">LEFT(N3587,SEARCH("/",N3587,1)-1)</f>
        <v>theater</v>
      </c>
      <c r="R3587" s="10" t="str">
        <f t="shared" ref="R3587:R3650" si="332">RIGHT(N3587,LEN(N3587)-SEARCH("/",N3587,1))</f>
        <v>plays</v>
      </c>
      <c r="S3587" s="14">
        <f t="shared" ref="S3587:S3650" si="333">(((J3587/60)/60)/24)+DATE(1970,1,1)</f>
        <v>41964.716319444444</v>
      </c>
      <c r="T3587" s="15">
        <f t="shared" si="328"/>
        <v>41994.716319444444</v>
      </c>
    </row>
    <row r="3588" spans="1:20" ht="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29"/>
        <v>1.0942666666666667</v>
      </c>
      <c r="P3588" s="9">
        <f t="shared" si="330"/>
        <v>151.9814814814815</v>
      </c>
      <c r="Q3588" s="10" t="str">
        <f t="shared" si="331"/>
        <v>theater</v>
      </c>
      <c r="R3588" s="10" t="str">
        <f t="shared" si="332"/>
        <v>plays</v>
      </c>
      <c r="S3588" s="14">
        <f t="shared" si="333"/>
        <v>42576.697569444441</v>
      </c>
      <c r="T3588" s="15">
        <f t="shared" ref="T3588:T3651" si="334">(((I3588/60)/60)/24)+DATE(1970,1,1)</f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29"/>
        <v>1.266</v>
      </c>
      <c r="P3589" s="9">
        <f t="shared" si="330"/>
        <v>22.607142857142858</v>
      </c>
      <c r="Q3589" s="10" t="str">
        <f t="shared" si="331"/>
        <v>theater</v>
      </c>
      <c r="R3589" s="10" t="str">
        <f t="shared" si="332"/>
        <v>plays</v>
      </c>
      <c r="S3589" s="14">
        <f t="shared" si="333"/>
        <v>42503.539976851855</v>
      </c>
      <c r="T3589" s="15">
        <f t="shared" si="334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29"/>
        <v>1.0049999999999999</v>
      </c>
      <c r="P3590" s="9">
        <f t="shared" si="330"/>
        <v>18.272727272727273</v>
      </c>
      <c r="Q3590" s="10" t="str">
        <f t="shared" si="331"/>
        <v>theater</v>
      </c>
      <c r="R3590" s="10" t="str">
        <f t="shared" si="332"/>
        <v>plays</v>
      </c>
      <c r="S3590" s="14">
        <f t="shared" si="333"/>
        <v>42101.828819444447</v>
      </c>
      <c r="T3590" s="15">
        <f t="shared" si="334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29"/>
        <v>1.2749999999999999</v>
      </c>
      <c r="P3591" s="9">
        <f t="shared" si="330"/>
        <v>82.258064516129039</v>
      </c>
      <c r="Q3591" s="10" t="str">
        <f t="shared" si="331"/>
        <v>theater</v>
      </c>
      <c r="R3591" s="10" t="str">
        <f t="shared" si="332"/>
        <v>plays</v>
      </c>
      <c r="S3591" s="14">
        <f t="shared" si="333"/>
        <v>42125.647534722222</v>
      </c>
      <c r="T3591" s="15">
        <f t="shared" si="334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29"/>
        <v>1.0005999999999999</v>
      </c>
      <c r="P3592" s="9">
        <f t="shared" si="330"/>
        <v>68.534246575342465</v>
      </c>
      <c r="Q3592" s="10" t="str">
        <f t="shared" si="331"/>
        <v>theater</v>
      </c>
      <c r="R3592" s="10" t="str">
        <f t="shared" si="332"/>
        <v>plays</v>
      </c>
      <c r="S3592" s="14">
        <f t="shared" si="333"/>
        <v>41902.333726851852</v>
      </c>
      <c r="T3592" s="15">
        <f t="shared" si="334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29"/>
        <v>1.75</v>
      </c>
      <c r="P3593" s="9">
        <f t="shared" si="330"/>
        <v>68.055555555555557</v>
      </c>
      <c r="Q3593" s="10" t="str">
        <f t="shared" si="331"/>
        <v>theater</v>
      </c>
      <c r="R3593" s="10" t="str">
        <f t="shared" si="332"/>
        <v>plays</v>
      </c>
      <c r="S3593" s="14">
        <f t="shared" si="333"/>
        <v>42003.948425925926</v>
      </c>
      <c r="T3593" s="15">
        <f t="shared" si="334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29"/>
        <v>1.2725</v>
      </c>
      <c r="P3594" s="9">
        <f t="shared" si="330"/>
        <v>72.714285714285708</v>
      </c>
      <c r="Q3594" s="10" t="str">
        <f t="shared" si="331"/>
        <v>theater</v>
      </c>
      <c r="R3594" s="10" t="str">
        <f t="shared" si="332"/>
        <v>plays</v>
      </c>
      <c r="S3594" s="14">
        <f t="shared" si="333"/>
        <v>41988.829942129625</v>
      </c>
      <c r="T3594" s="15">
        <f t="shared" si="334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29"/>
        <v>1.1063333333333334</v>
      </c>
      <c r="P3595" s="9">
        <f t="shared" si="330"/>
        <v>77.186046511627907</v>
      </c>
      <c r="Q3595" s="10" t="str">
        <f t="shared" si="331"/>
        <v>theater</v>
      </c>
      <c r="R3595" s="10" t="str">
        <f t="shared" si="332"/>
        <v>plays</v>
      </c>
      <c r="S3595" s="14">
        <f t="shared" si="333"/>
        <v>41974.898599537039</v>
      </c>
      <c r="T3595" s="15">
        <f t="shared" si="334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29"/>
        <v>1.2593749999999999</v>
      </c>
      <c r="P3596" s="9">
        <f t="shared" si="330"/>
        <v>55.972222222222221</v>
      </c>
      <c r="Q3596" s="10" t="str">
        <f t="shared" si="331"/>
        <v>theater</v>
      </c>
      <c r="R3596" s="10" t="str">
        <f t="shared" si="332"/>
        <v>plays</v>
      </c>
      <c r="S3596" s="14">
        <f t="shared" si="333"/>
        <v>42592.066921296297</v>
      </c>
      <c r="T3596" s="15">
        <f t="shared" si="334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29"/>
        <v>1.1850000000000001</v>
      </c>
      <c r="P3597" s="9">
        <f t="shared" si="330"/>
        <v>49.693548387096776</v>
      </c>
      <c r="Q3597" s="10" t="str">
        <f t="shared" si="331"/>
        <v>theater</v>
      </c>
      <c r="R3597" s="10" t="str">
        <f t="shared" si="332"/>
        <v>plays</v>
      </c>
      <c r="S3597" s="14">
        <f t="shared" si="333"/>
        <v>42050.008368055554</v>
      </c>
      <c r="T3597" s="15">
        <f t="shared" si="334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29"/>
        <v>1.0772727272727274</v>
      </c>
      <c r="P3598" s="9">
        <f t="shared" si="330"/>
        <v>79</v>
      </c>
      <c r="Q3598" s="10" t="str">
        <f t="shared" si="331"/>
        <v>theater</v>
      </c>
      <c r="R3598" s="10" t="str">
        <f t="shared" si="332"/>
        <v>plays</v>
      </c>
      <c r="S3598" s="14">
        <f t="shared" si="333"/>
        <v>41856.715069444443</v>
      </c>
      <c r="T3598" s="15">
        <f t="shared" si="334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29"/>
        <v>1.026</v>
      </c>
      <c r="P3599" s="9">
        <f t="shared" si="330"/>
        <v>77.727272727272734</v>
      </c>
      <c r="Q3599" s="10" t="str">
        <f t="shared" si="331"/>
        <v>theater</v>
      </c>
      <c r="R3599" s="10" t="str">
        <f t="shared" si="332"/>
        <v>plays</v>
      </c>
      <c r="S3599" s="14">
        <f t="shared" si="333"/>
        <v>42417.585532407407</v>
      </c>
      <c r="T3599" s="15">
        <f t="shared" si="334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29"/>
        <v>1.101</v>
      </c>
      <c r="P3600" s="9">
        <f t="shared" si="330"/>
        <v>40.777777777777779</v>
      </c>
      <c r="Q3600" s="10" t="str">
        <f t="shared" si="331"/>
        <v>theater</v>
      </c>
      <c r="R3600" s="10" t="str">
        <f t="shared" si="332"/>
        <v>plays</v>
      </c>
      <c r="S3600" s="14">
        <f t="shared" si="333"/>
        <v>41866.79886574074</v>
      </c>
      <c r="T3600" s="15">
        <f t="shared" si="334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29"/>
        <v>2.02</v>
      </c>
      <c r="P3601" s="9">
        <f t="shared" si="330"/>
        <v>59.411764705882355</v>
      </c>
      <c r="Q3601" s="10" t="str">
        <f t="shared" si="331"/>
        <v>theater</v>
      </c>
      <c r="R3601" s="10" t="str">
        <f t="shared" si="332"/>
        <v>plays</v>
      </c>
      <c r="S3601" s="14">
        <f t="shared" si="333"/>
        <v>42220.79487268519</v>
      </c>
      <c r="T3601" s="15">
        <f t="shared" si="334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29"/>
        <v>1.3</v>
      </c>
      <c r="P3602" s="9">
        <f t="shared" si="330"/>
        <v>3.25</v>
      </c>
      <c r="Q3602" s="10" t="str">
        <f t="shared" si="331"/>
        <v>theater</v>
      </c>
      <c r="R3602" s="10" t="str">
        <f t="shared" si="332"/>
        <v>plays</v>
      </c>
      <c r="S3602" s="14">
        <f t="shared" si="333"/>
        <v>42628.849120370374</v>
      </c>
      <c r="T3602" s="15">
        <f t="shared" si="334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29"/>
        <v>1.0435000000000001</v>
      </c>
      <c r="P3603" s="9">
        <f t="shared" si="330"/>
        <v>39.377358490566039</v>
      </c>
      <c r="Q3603" s="10" t="str">
        <f t="shared" si="331"/>
        <v>theater</v>
      </c>
      <c r="R3603" s="10" t="str">
        <f t="shared" si="332"/>
        <v>plays</v>
      </c>
      <c r="S3603" s="14">
        <f t="shared" si="333"/>
        <v>41990.99863425926</v>
      </c>
      <c r="T3603" s="15">
        <f t="shared" si="334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29"/>
        <v>1.0004999999999999</v>
      </c>
      <c r="P3604" s="9">
        <f t="shared" si="330"/>
        <v>81.673469387755105</v>
      </c>
      <c r="Q3604" s="10" t="str">
        <f t="shared" si="331"/>
        <v>theater</v>
      </c>
      <c r="R3604" s="10" t="str">
        <f t="shared" si="332"/>
        <v>plays</v>
      </c>
      <c r="S3604" s="14">
        <f t="shared" si="333"/>
        <v>42447.894432870366</v>
      </c>
      <c r="T3604" s="15">
        <f t="shared" si="334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29"/>
        <v>1.7066666666666668</v>
      </c>
      <c r="P3605" s="9">
        <f t="shared" si="330"/>
        <v>44.912280701754383</v>
      </c>
      <c r="Q3605" s="10" t="str">
        <f t="shared" si="331"/>
        <v>theater</v>
      </c>
      <c r="R3605" s="10" t="str">
        <f t="shared" si="332"/>
        <v>plays</v>
      </c>
      <c r="S3605" s="14">
        <f t="shared" si="333"/>
        <v>42283.864351851851</v>
      </c>
      <c r="T3605" s="15">
        <f t="shared" si="334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29"/>
        <v>1.1283333333333334</v>
      </c>
      <c r="P3606" s="9">
        <f t="shared" si="330"/>
        <v>49.05797101449275</v>
      </c>
      <c r="Q3606" s="10" t="str">
        <f t="shared" si="331"/>
        <v>theater</v>
      </c>
      <c r="R3606" s="10" t="str">
        <f t="shared" si="332"/>
        <v>plays</v>
      </c>
      <c r="S3606" s="14">
        <f t="shared" si="333"/>
        <v>42483.015694444446</v>
      </c>
      <c r="T3606" s="15">
        <f t="shared" si="334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29"/>
        <v>1.84</v>
      </c>
      <c r="P3607" s="9">
        <f t="shared" si="330"/>
        <v>30.666666666666668</v>
      </c>
      <c r="Q3607" s="10" t="str">
        <f t="shared" si="331"/>
        <v>theater</v>
      </c>
      <c r="R3607" s="10" t="str">
        <f t="shared" si="332"/>
        <v>plays</v>
      </c>
      <c r="S3607" s="14">
        <f t="shared" si="333"/>
        <v>42383.793124999997</v>
      </c>
      <c r="T3607" s="15">
        <f t="shared" si="334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29"/>
        <v>1.3026666666666666</v>
      </c>
      <c r="P3608" s="9">
        <f t="shared" si="330"/>
        <v>61.0625</v>
      </c>
      <c r="Q3608" s="10" t="str">
        <f t="shared" si="331"/>
        <v>theater</v>
      </c>
      <c r="R3608" s="10" t="str">
        <f t="shared" si="332"/>
        <v>plays</v>
      </c>
      <c r="S3608" s="14">
        <f t="shared" si="333"/>
        <v>42566.604826388888</v>
      </c>
      <c r="T3608" s="15">
        <f t="shared" si="334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29"/>
        <v>1.0545454545454545</v>
      </c>
      <c r="P3609" s="9">
        <f t="shared" si="330"/>
        <v>29</v>
      </c>
      <c r="Q3609" s="10" t="str">
        <f t="shared" si="331"/>
        <v>theater</v>
      </c>
      <c r="R3609" s="10" t="str">
        <f t="shared" si="332"/>
        <v>plays</v>
      </c>
      <c r="S3609" s="14">
        <f t="shared" si="333"/>
        <v>42338.963912037041</v>
      </c>
      <c r="T3609" s="15">
        <f t="shared" si="334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29"/>
        <v>1</v>
      </c>
      <c r="P3610" s="9">
        <f t="shared" si="330"/>
        <v>29.62962962962963</v>
      </c>
      <c r="Q3610" s="10" t="str">
        <f t="shared" si="331"/>
        <v>theater</v>
      </c>
      <c r="R3610" s="10" t="str">
        <f t="shared" si="332"/>
        <v>plays</v>
      </c>
      <c r="S3610" s="14">
        <f t="shared" si="333"/>
        <v>42506.709375000006</v>
      </c>
      <c r="T3610" s="15">
        <f t="shared" si="334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29"/>
        <v>1.5331632653061225</v>
      </c>
      <c r="P3611" s="9">
        <f t="shared" si="330"/>
        <v>143.0952380952381</v>
      </c>
      <c r="Q3611" s="10" t="str">
        <f t="shared" si="331"/>
        <v>theater</v>
      </c>
      <c r="R3611" s="10" t="str">
        <f t="shared" si="332"/>
        <v>plays</v>
      </c>
      <c r="S3611" s="14">
        <f t="shared" si="333"/>
        <v>42429.991724537031</v>
      </c>
      <c r="T3611" s="15">
        <f t="shared" si="334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29"/>
        <v>1.623</v>
      </c>
      <c r="P3612" s="9">
        <f t="shared" si="330"/>
        <v>52.354838709677416</v>
      </c>
      <c r="Q3612" s="10" t="str">
        <f t="shared" si="331"/>
        <v>theater</v>
      </c>
      <c r="R3612" s="10" t="str">
        <f t="shared" si="332"/>
        <v>plays</v>
      </c>
      <c r="S3612" s="14">
        <f t="shared" si="333"/>
        <v>42203.432129629626</v>
      </c>
      <c r="T3612" s="15">
        <f t="shared" si="334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29"/>
        <v>1.36</v>
      </c>
      <c r="P3613" s="9">
        <f t="shared" si="330"/>
        <v>66.666666666666671</v>
      </c>
      <c r="Q3613" s="10" t="str">
        <f t="shared" si="331"/>
        <v>theater</v>
      </c>
      <c r="R3613" s="10" t="str">
        <f t="shared" si="332"/>
        <v>plays</v>
      </c>
      <c r="S3613" s="14">
        <f t="shared" si="333"/>
        <v>42072.370381944449</v>
      </c>
      <c r="T3613" s="15">
        <f t="shared" si="334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29"/>
        <v>1.444</v>
      </c>
      <c r="P3614" s="9">
        <f t="shared" si="330"/>
        <v>126.66666666666667</v>
      </c>
      <c r="Q3614" s="10" t="str">
        <f t="shared" si="331"/>
        <v>theater</v>
      </c>
      <c r="R3614" s="10" t="str">
        <f t="shared" si="332"/>
        <v>plays</v>
      </c>
      <c r="S3614" s="14">
        <f t="shared" si="333"/>
        <v>41789.726979166669</v>
      </c>
      <c r="T3614" s="15">
        <f t="shared" si="334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29"/>
        <v>1</v>
      </c>
      <c r="P3615" s="9">
        <f t="shared" si="330"/>
        <v>62.5</v>
      </c>
      <c r="Q3615" s="10" t="str">
        <f t="shared" si="331"/>
        <v>theater</v>
      </c>
      <c r="R3615" s="10" t="str">
        <f t="shared" si="332"/>
        <v>plays</v>
      </c>
      <c r="S3615" s="14">
        <f t="shared" si="333"/>
        <v>41788.58997685185</v>
      </c>
      <c r="T3615" s="15">
        <f t="shared" si="334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29"/>
        <v>1.008</v>
      </c>
      <c r="P3616" s="9">
        <f t="shared" si="330"/>
        <v>35.492957746478872</v>
      </c>
      <c r="Q3616" s="10" t="str">
        <f t="shared" si="331"/>
        <v>theater</v>
      </c>
      <c r="R3616" s="10" t="str">
        <f t="shared" si="332"/>
        <v>plays</v>
      </c>
      <c r="S3616" s="14">
        <f t="shared" si="333"/>
        <v>42144.041851851856</v>
      </c>
      <c r="T3616" s="15">
        <f t="shared" si="334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29"/>
        <v>1.0680000000000001</v>
      </c>
      <c r="P3617" s="9">
        <f t="shared" si="330"/>
        <v>37.083333333333336</v>
      </c>
      <c r="Q3617" s="10" t="str">
        <f t="shared" si="331"/>
        <v>theater</v>
      </c>
      <c r="R3617" s="10" t="str">
        <f t="shared" si="332"/>
        <v>plays</v>
      </c>
      <c r="S3617" s="14">
        <f t="shared" si="333"/>
        <v>42318.593703703707</v>
      </c>
      <c r="T3617" s="15">
        <f t="shared" si="334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29"/>
        <v>1.248</v>
      </c>
      <c r="P3618" s="9">
        <f t="shared" si="330"/>
        <v>69.333333333333329</v>
      </c>
      <c r="Q3618" s="10" t="str">
        <f t="shared" si="331"/>
        <v>theater</v>
      </c>
      <c r="R3618" s="10" t="str">
        <f t="shared" si="332"/>
        <v>plays</v>
      </c>
      <c r="S3618" s="14">
        <f t="shared" si="333"/>
        <v>42052.949814814812</v>
      </c>
      <c r="T3618" s="15">
        <f t="shared" si="334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29"/>
        <v>1.1891891891891893</v>
      </c>
      <c r="P3619" s="9">
        <f t="shared" si="330"/>
        <v>17.254901960784313</v>
      </c>
      <c r="Q3619" s="10" t="str">
        <f t="shared" si="331"/>
        <v>theater</v>
      </c>
      <c r="R3619" s="10" t="str">
        <f t="shared" si="332"/>
        <v>plays</v>
      </c>
      <c r="S3619" s="14">
        <f t="shared" si="333"/>
        <v>42779.610289351855</v>
      </c>
      <c r="T3619" s="15">
        <f t="shared" si="334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29"/>
        <v>1.01</v>
      </c>
      <c r="P3620" s="9">
        <f t="shared" si="330"/>
        <v>36.071428571428569</v>
      </c>
      <c r="Q3620" s="10" t="str">
        <f t="shared" si="331"/>
        <v>theater</v>
      </c>
      <c r="R3620" s="10" t="str">
        <f t="shared" si="332"/>
        <v>plays</v>
      </c>
      <c r="S3620" s="14">
        <f t="shared" si="333"/>
        <v>42128.627893518518</v>
      </c>
      <c r="T3620" s="15">
        <f t="shared" si="334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29"/>
        <v>1.1299999999999999</v>
      </c>
      <c r="P3621" s="9">
        <f t="shared" si="330"/>
        <v>66.470588235294116</v>
      </c>
      <c r="Q3621" s="10" t="str">
        <f t="shared" si="331"/>
        <v>theater</v>
      </c>
      <c r="R3621" s="10" t="str">
        <f t="shared" si="332"/>
        <v>plays</v>
      </c>
      <c r="S3621" s="14">
        <f t="shared" si="333"/>
        <v>42661.132245370376</v>
      </c>
      <c r="T3621" s="15">
        <f t="shared" si="334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29"/>
        <v>1.0519047619047619</v>
      </c>
      <c r="P3622" s="9">
        <f t="shared" si="330"/>
        <v>56.065989847715734</v>
      </c>
      <c r="Q3622" s="10" t="str">
        <f t="shared" si="331"/>
        <v>theater</v>
      </c>
      <c r="R3622" s="10" t="str">
        <f t="shared" si="332"/>
        <v>plays</v>
      </c>
      <c r="S3622" s="14">
        <f t="shared" si="333"/>
        <v>42037.938206018516</v>
      </c>
      <c r="T3622" s="15">
        <f t="shared" si="334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29"/>
        <v>1.0973333333333333</v>
      </c>
      <c r="P3623" s="9">
        <f t="shared" si="330"/>
        <v>47.028571428571432</v>
      </c>
      <c r="Q3623" s="10" t="str">
        <f t="shared" si="331"/>
        <v>theater</v>
      </c>
      <c r="R3623" s="10" t="str">
        <f t="shared" si="332"/>
        <v>plays</v>
      </c>
      <c r="S3623" s="14">
        <f t="shared" si="333"/>
        <v>42619.935694444444</v>
      </c>
      <c r="T3623" s="15">
        <f t="shared" si="334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29"/>
        <v>1.00099</v>
      </c>
      <c r="P3624" s="9">
        <f t="shared" si="330"/>
        <v>47.666190476190479</v>
      </c>
      <c r="Q3624" s="10" t="str">
        <f t="shared" si="331"/>
        <v>theater</v>
      </c>
      <c r="R3624" s="10" t="str">
        <f t="shared" si="332"/>
        <v>plays</v>
      </c>
      <c r="S3624" s="14">
        <f t="shared" si="333"/>
        <v>41877.221886574072</v>
      </c>
      <c r="T3624" s="15">
        <f t="shared" si="334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29"/>
        <v>1.2</v>
      </c>
      <c r="P3625" s="9">
        <f t="shared" si="330"/>
        <v>88.235294117647058</v>
      </c>
      <c r="Q3625" s="10" t="str">
        <f t="shared" si="331"/>
        <v>theater</v>
      </c>
      <c r="R3625" s="10" t="str">
        <f t="shared" si="332"/>
        <v>plays</v>
      </c>
      <c r="S3625" s="14">
        <f t="shared" si="333"/>
        <v>41828.736921296295</v>
      </c>
      <c r="T3625" s="15">
        <f t="shared" si="334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29"/>
        <v>1.0493333333333332</v>
      </c>
      <c r="P3626" s="9">
        <f t="shared" si="330"/>
        <v>80.717948717948715</v>
      </c>
      <c r="Q3626" s="10" t="str">
        <f t="shared" si="331"/>
        <v>theater</v>
      </c>
      <c r="R3626" s="10" t="str">
        <f t="shared" si="332"/>
        <v>plays</v>
      </c>
      <c r="S3626" s="14">
        <f t="shared" si="333"/>
        <v>42545.774189814809</v>
      </c>
      <c r="T3626" s="15">
        <f t="shared" si="334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29"/>
        <v>1.0266666666666666</v>
      </c>
      <c r="P3627" s="9">
        <f t="shared" si="330"/>
        <v>39.487179487179489</v>
      </c>
      <c r="Q3627" s="10" t="str">
        <f t="shared" si="331"/>
        <v>theater</v>
      </c>
      <c r="R3627" s="10" t="str">
        <f t="shared" si="332"/>
        <v>plays</v>
      </c>
      <c r="S3627" s="14">
        <f t="shared" si="333"/>
        <v>42157.652511574073</v>
      </c>
      <c r="T3627" s="15">
        <f t="shared" si="334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29"/>
        <v>1.0182500000000001</v>
      </c>
      <c r="P3628" s="9">
        <f t="shared" si="330"/>
        <v>84.854166666666671</v>
      </c>
      <c r="Q3628" s="10" t="str">
        <f t="shared" si="331"/>
        <v>theater</v>
      </c>
      <c r="R3628" s="10" t="str">
        <f t="shared" si="332"/>
        <v>plays</v>
      </c>
      <c r="S3628" s="14">
        <f t="shared" si="333"/>
        <v>41846.667326388888</v>
      </c>
      <c r="T3628" s="15">
        <f t="shared" si="334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29"/>
        <v>1</v>
      </c>
      <c r="P3629" s="9">
        <f t="shared" si="330"/>
        <v>68.965517241379317</v>
      </c>
      <c r="Q3629" s="10" t="str">
        <f t="shared" si="331"/>
        <v>theater</v>
      </c>
      <c r="R3629" s="10" t="str">
        <f t="shared" si="332"/>
        <v>plays</v>
      </c>
      <c r="S3629" s="14">
        <f t="shared" si="333"/>
        <v>42460.741747685184</v>
      </c>
      <c r="T3629" s="15">
        <f t="shared" si="334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29"/>
        <v>0</v>
      </c>
      <c r="P3630" s="9" t="e">
        <f t="shared" si="330"/>
        <v>#DIV/0!</v>
      </c>
      <c r="Q3630" s="10" t="str">
        <f t="shared" si="331"/>
        <v>theater</v>
      </c>
      <c r="R3630" s="10" t="str">
        <f t="shared" si="332"/>
        <v>musical</v>
      </c>
      <c r="S3630" s="14">
        <f t="shared" si="333"/>
        <v>42291.833287037036</v>
      </c>
      <c r="T3630" s="15">
        <f t="shared" si="334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29"/>
        <v>1.9999999999999999E-6</v>
      </c>
      <c r="P3631" s="9">
        <f t="shared" si="330"/>
        <v>1</v>
      </c>
      <c r="Q3631" s="10" t="str">
        <f t="shared" si="331"/>
        <v>theater</v>
      </c>
      <c r="R3631" s="10" t="str">
        <f t="shared" si="332"/>
        <v>musical</v>
      </c>
      <c r="S3631" s="14">
        <f t="shared" si="333"/>
        <v>42437.094490740739</v>
      </c>
      <c r="T3631" s="15">
        <f t="shared" si="334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ref="O3632:O3695" si="335">E3632/D3632</f>
        <v>3.3333333333333332E-4</v>
      </c>
      <c r="P3632" s="9">
        <f t="shared" si="330"/>
        <v>1</v>
      </c>
      <c r="Q3632" s="10" t="str">
        <f t="shared" si="331"/>
        <v>theater</v>
      </c>
      <c r="R3632" s="10" t="str">
        <f t="shared" si="332"/>
        <v>musical</v>
      </c>
      <c r="S3632" s="14">
        <f t="shared" si="333"/>
        <v>41942.84710648148</v>
      </c>
      <c r="T3632" s="15">
        <f t="shared" si="334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5"/>
        <v>0.51023391812865493</v>
      </c>
      <c r="P3633" s="9">
        <f t="shared" si="330"/>
        <v>147.88135593220338</v>
      </c>
      <c r="Q3633" s="10" t="str">
        <f t="shared" si="331"/>
        <v>theater</v>
      </c>
      <c r="R3633" s="10" t="str">
        <f t="shared" si="332"/>
        <v>musical</v>
      </c>
      <c r="S3633" s="14">
        <f t="shared" si="333"/>
        <v>41880.753437499996</v>
      </c>
      <c r="T3633" s="15">
        <f t="shared" si="334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5"/>
        <v>0.2</v>
      </c>
      <c r="P3634" s="9">
        <f t="shared" si="330"/>
        <v>100</v>
      </c>
      <c r="Q3634" s="10" t="str">
        <f t="shared" si="331"/>
        <v>theater</v>
      </c>
      <c r="R3634" s="10" t="str">
        <f t="shared" si="332"/>
        <v>musical</v>
      </c>
      <c r="S3634" s="14">
        <f t="shared" si="333"/>
        <v>41946.936909722222</v>
      </c>
      <c r="T3634" s="15">
        <f t="shared" si="334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5"/>
        <v>0.35239999999999999</v>
      </c>
      <c r="P3635" s="9">
        <f t="shared" si="330"/>
        <v>56.838709677419352</v>
      </c>
      <c r="Q3635" s="10" t="str">
        <f t="shared" si="331"/>
        <v>theater</v>
      </c>
      <c r="R3635" s="10" t="str">
        <f t="shared" si="332"/>
        <v>musical</v>
      </c>
      <c r="S3635" s="14">
        <f t="shared" si="333"/>
        <v>42649.623460648145</v>
      </c>
      <c r="T3635" s="15">
        <f t="shared" si="334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5"/>
        <v>4.2466666666666666E-2</v>
      </c>
      <c r="P3636" s="9">
        <f t="shared" si="330"/>
        <v>176.94444444444446</v>
      </c>
      <c r="Q3636" s="10" t="str">
        <f t="shared" si="331"/>
        <v>theater</v>
      </c>
      <c r="R3636" s="10" t="str">
        <f t="shared" si="332"/>
        <v>musical</v>
      </c>
      <c r="S3636" s="14">
        <f t="shared" si="333"/>
        <v>42701.166365740741</v>
      </c>
      <c r="T3636" s="15">
        <f t="shared" si="334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5"/>
        <v>0.36457142857142855</v>
      </c>
      <c r="P3637" s="9">
        <f t="shared" si="330"/>
        <v>127.6</v>
      </c>
      <c r="Q3637" s="10" t="str">
        <f t="shared" si="331"/>
        <v>theater</v>
      </c>
      <c r="R3637" s="10" t="str">
        <f t="shared" si="332"/>
        <v>musical</v>
      </c>
      <c r="S3637" s="14">
        <f t="shared" si="333"/>
        <v>42450.88282407407</v>
      </c>
      <c r="T3637" s="15">
        <f t="shared" si="334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5"/>
        <v>0</v>
      </c>
      <c r="P3638" s="9" t="e">
        <f t="shared" si="330"/>
        <v>#DIV/0!</v>
      </c>
      <c r="Q3638" s="10" t="str">
        <f t="shared" si="331"/>
        <v>theater</v>
      </c>
      <c r="R3638" s="10" t="str">
        <f t="shared" si="332"/>
        <v>musical</v>
      </c>
      <c r="S3638" s="14">
        <f t="shared" si="333"/>
        <v>42226.694780092599</v>
      </c>
      <c r="T3638" s="15">
        <f t="shared" si="334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5"/>
        <v>0.30866666666666664</v>
      </c>
      <c r="P3639" s="9">
        <f t="shared" si="330"/>
        <v>66.142857142857139</v>
      </c>
      <c r="Q3639" s="10" t="str">
        <f t="shared" si="331"/>
        <v>theater</v>
      </c>
      <c r="R3639" s="10" t="str">
        <f t="shared" si="332"/>
        <v>musical</v>
      </c>
      <c r="S3639" s="14">
        <f t="shared" si="333"/>
        <v>41975.700636574074</v>
      </c>
      <c r="T3639" s="15">
        <f t="shared" si="334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5"/>
        <v>6.545454545454546E-2</v>
      </c>
      <c r="P3640" s="9">
        <f t="shared" si="330"/>
        <v>108</v>
      </c>
      <c r="Q3640" s="10" t="str">
        <f t="shared" si="331"/>
        <v>theater</v>
      </c>
      <c r="R3640" s="10" t="str">
        <f t="shared" si="332"/>
        <v>musical</v>
      </c>
      <c r="S3640" s="14">
        <f t="shared" si="333"/>
        <v>42053.672824074078</v>
      </c>
      <c r="T3640" s="15">
        <f t="shared" si="334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5"/>
        <v>4.0000000000000003E-5</v>
      </c>
      <c r="P3641" s="9">
        <f t="shared" si="330"/>
        <v>1</v>
      </c>
      <c r="Q3641" s="10" t="str">
        <f t="shared" si="331"/>
        <v>theater</v>
      </c>
      <c r="R3641" s="10" t="str">
        <f t="shared" si="332"/>
        <v>musical</v>
      </c>
      <c r="S3641" s="14">
        <f t="shared" si="333"/>
        <v>42590.677152777775</v>
      </c>
      <c r="T3641" s="15">
        <f t="shared" si="334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5"/>
        <v>5.5E-2</v>
      </c>
      <c r="P3642" s="9">
        <f t="shared" si="330"/>
        <v>18.333333333333332</v>
      </c>
      <c r="Q3642" s="10" t="str">
        <f t="shared" si="331"/>
        <v>theater</v>
      </c>
      <c r="R3642" s="10" t="str">
        <f t="shared" si="332"/>
        <v>musical</v>
      </c>
      <c r="S3642" s="14">
        <f t="shared" si="333"/>
        <v>42104.781597222223</v>
      </c>
      <c r="T3642" s="15">
        <f t="shared" si="334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5"/>
        <v>0</v>
      </c>
      <c r="P3643" s="9" t="e">
        <f t="shared" si="330"/>
        <v>#DIV/0!</v>
      </c>
      <c r="Q3643" s="10" t="str">
        <f t="shared" si="331"/>
        <v>theater</v>
      </c>
      <c r="R3643" s="10" t="str">
        <f t="shared" si="332"/>
        <v>musical</v>
      </c>
      <c r="S3643" s="14">
        <f t="shared" si="333"/>
        <v>41899.627071759263</v>
      </c>
      <c r="T3643" s="15">
        <f t="shared" si="334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5"/>
        <v>2.1428571428571429E-2</v>
      </c>
      <c r="P3644" s="9">
        <f t="shared" si="330"/>
        <v>7.5</v>
      </c>
      <c r="Q3644" s="10" t="str">
        <f t="shared" si="331"/>
        <v>theater</v>
      </c>
      <c r="R3644" s="10" t="str">
        <f t="shared" si="332"/>
        <v>musical</v>
      </c>
      <c r="S3644" s="14">
        <f t="shared" si="333"/>
        <v>42297.816284722227</v>
      </c>
      <c r="T3644" s="15">
        <f t="shared" si="334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5"/>
        <v>0</v>
      </c>
      <c r="P3645" s="9" t="e">
        <f t="shared" si="330"/>
        <v>#DIV/0!</v>
      </c>
      <c r="Q3645" s="10" t="str">
        <f t="shared" si="331"/>
        <v>theater</v>
      </c>
      <c r="R3645" s="10" t="str">
        <f t="shared" si="332"/>
        <v>musical</v>
      </c>
      <c r="S3645" s="14">
        <f t="shared" si="333"/>
        <v>42285.143969907411</v>
      </c>
      <c r="T3645" s="15">
        <f t="shared" si="334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5"/>
        <v>0.16420000000000001</v>
      </c>
      <c r="P3646" s="9">
        <f t="shared" si="330"/>
        <v>68.416666666666671</v>
      </c>
      <c r="Q3646" s="10" t="str">
        <f t="shared" si="331"/>
        <v>theater</v>
      </c>
      <c r="R3646" s="10" t="str">
        <f t="shared" si="332"/>
        <v>musical</v>
      </c>
      <c r="S3646" s="14">
        <f t="shared" si="333"/>
        <v>42409.241747685184</v>
      </c>
      <c r="T3646" s="15">
        <f t="shared" si="334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5"/>
        <v>1E-3</v>
      </c>
      <c r="P3647" s="9">
        <f t="shared" si="330"/>
        <v>1</v>
      </c>
      <c r="Q3647" s="10" t="str">
        <f t="shared" si="331"/>
        <v>theater</v>
      </c>
      <c r="R3647" s="10" t="str">
        <f t="shared" si="332"/>
        <v>musical</v>
      </c>
      <c r="S3647" s="14">
        <f t="shared" si="333"/>
        <v>42665.970347222217</v>
      </c>
      <c r="T3647" s="15">
        <f t="shared" si="334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5"/>
        <v>4.8099999999999997E-2</v>
      </c>
      <c r="P3648" s="9">
        <f t="shared" si="330"/>
        <v>60.125</v>
      </c>
      <c r="Q3648" s="10" t="str">
        <f t="shared" si="331"/>
        <v>theater</v>
      </c>
      <c r="R3648" s="10" t="str">
        <f t="shared" si="332"/>
        <v>musical</v>
      </c>
      <c r="S3648" s="14">
        <f t="shared" si="333"/>
        <v>42140.421319444446</v>
      </c>
      <c r="T3648" s="15">
        <f t="shared" si="334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5"/>
        <v>0.06</v>
      </c>
      <c r="P3649" s="9">
        <f t="shared" si="330"/>
        <v>15</v>
      </c>
      <c r="Q3649" s="10" t="str">
        <f t="shared" si="331"/>
        <v>theater</v>
      </c>
      <c r="R3649" s="10" t="str">
        <f t="shared" si="332"/>
        <v>musical</v>
      </c>
      <c r="S3649" s="14">
        <f t="shared" si="333"/>
        <v>42598.749155092592</v>
      </c>
      <c r="T3649" s="15">
        <f t="shared" si="334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5"/>
        <v>1.003825</v>
      </c>
      <c r="P3650" s="9">
        <f t="shared" si="330"/>
        <v>550.04109589041093</v>
      </c>
      <c r="Q3650" s="10" t="str">
        <f t="shared" si="331"/>
        <v>theater</v>
      </c>
      <c r="R3650" s="10" t="str">
        <f t="shared" si="332"/>
        <v>plays</v>
      </c>
      <c r="S3650" s="14">
        <f t="shared" si="333"/>
        <v>41887.292187500003</v>
      </c>
      <c r="T3650" s="15">
        <f t="shared" si="334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35"/>
        <v>1.04</v>
      </c>
      <c r="P3651" s="9">
        <f t="shared" ref="P3651:P3714" si="336">E3651/L3651</f>
        <v>97.5</v>
      </c>
      <c r="Q3651" s="10" t="str">
        <f t="shared" ref="Q3651:Q3714" si="337">LEFT(N3651,SEARCH("/",N3651,1)-1)</f>
        <v>theater</v>
      </c>
      <c r="R3651" s="10" t="str">
        <f t="shared" ref="R3651:R3714" si="338">RIGHT(N3651,LEN(N3651)-SEARCH("/",N3651,1))</f>
        <v>plays</v>
      </c>
      <c r="S3651" s="14">
        <f t="shared" ref="S3651:S3714" si="339">(((J3651/60)/60)/24)+DATE(1970,1,1)</f>
        <v>41780.712893518517</v>
      </c>
      <c r="T3651" s="15">
        <f t="shared" si="334"/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35"/>
        <v>1</v>
      </c>
      <c r="P3652" s="9">
        <f t="shared" si="336"/>
        <v>29.411764705882351</v>
      </c>
      <c r="Q3652" s="10" t="str">
        <f t="shared" si="337"/>
        <v>theater</v>
      </c>
      <c r="R3652" s="10" t="str">
        <f t="shared" si="338"/>
        <v>plays</v>
      </c>
      <c r="S3652" s="14">
        <f t="shared" si="339"/>
        <v>42381.478981481487</v>
      </c>
      <c r="T3652" s="15">
        <f t="shared" ref="T3652:T3715" si="340">(((I3652/60)/60)/24)+DATE(1970,1,1)</f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35"/>
        <v>1.04</v>
      </c>
      <c r="P3653" s="9">
        <f t="shared" si="336"/>
        <v>57.777777777777779</v>
      </c>
      <c r="Q3653" s="10" t="str">
        <f t="shared" si="337"/>
        <v>theater</v>
      </c>
      <c r="R3653" s="10" t="str">
        <f t="shared" si="338"/>
        <v>plays</v>
      </c>
      <c r="S3653" s="14">
        <f t="shared" si="339"/>
        <v>41828.646319444444</v>
      </c>
      <c r="T3653" s="15">
        <f t="shared" si="340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35"/>
        <v>2.5066666666666668</v>
      </c>
      <c r="P3654" s="9">
        <f t="shared" si="336"/>
        <v>44.235294117647058</v>
      </c>
      <c r="Q3654" s="10" t="str">
        <f t="shared" si="337"/>
        <v>theater</v>
      </c>
      <c r="R3654" s="10" t="str">
        <f t="shared" si="338"/>
        <v>plays</v>
      </c>
      <c r="S3654" s="14">
        <f t="shared" si="339"/>
        <v>42596.644699074073</v>
      </c>
      <c r="T3654" s="15">
        <f t="shared" si="340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35"/>
        <v>1.0049999999999999</v>
      </c>
      <c r="P3655" s="9">
        <f t="shared" si="336"/>
        <v>60.909090909090907</v>
      </c>
      <c r="Q3655" s="10" t="str">
        <f t="shared" si="337"/>
        <v>theater</v>
      </c>
      <c r="R3655" s="10" t="str">
        <f t="shared" si="338"/>
        <v>plays</v>
      </c>
      <c r="S3655" s="14">
        <f t="shared" si="339"/>
        <v>42191.363506944443</v>
      </c>
      <c r="T3655" s="15">
        <f t="shared" si="340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35"/>
        <v>1.744</v>
      </c>
      <c r="P3656" s="9">
        <f t="shared" si="336"/>
        <v>68.84210526315789</v>
      </c>
      <c r="Q3656" s="10" t="str">
        <f t="shared" si="337"/>
        <v>theater</v>
      </c>
      <c r="R3656" s="10" t="str">
        <f t="shared" si="338"/>
        <v>plays</v>
      </c>
      <c r="S3656" s="14">
        <f t="shared" si="339"/>
        <v>42440.416504629626</v>
      </c>
      <c r="T3656" s="15">
        <f t="shared" si="340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35"/>
        <v>1.1626000000000001</v>
      </c>
      <c r="P3657" s="9">
        <f t="shared" si="336"/>
        <v>73.582278481012665</v>
      </c>
      <c r="Q3657" s="10" t="str">
        <f t="shared" si="337"/>
        <v>theater</v>
      </c>
      <c r="R3657" s="10" t="str">
        <f t="shared" si="338"/>
        <v>plays</v>
      </c>
      <c r="S3657" s="14">
        <f t="shared" si="339"/>
        <v>42173.803217592591</v>
      </c>
      <c r="T3657" s="15">
        <f t="shared" si="340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35"/>
        <v>1.0582</v>
      </c>
      <c r="P3658" s="9">
        <f t="shared" si="336"/>
        <v>115.02173913043478</v>
      </c>
      <c r="Q3658" s="10" t="str">
        <f t="shared" si="337"/>
        <v>theater</v>
      </c>
      <c r="R3658" s="10" t="str">
        <f t="shared" si="338"/>
        <v>plays</v>
      </c>
      <c r="S3658" s="14">
        <f t="shared" si="339"/>
        <v>42737.910138888896</v>
      </c>
      <c r="T3658" s="15">
        <f t="shared" si="340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35"/>
        <v>1.1074999999999999</v>
      </c>
      <c r="P3659" s="9">
        <f t="shared" si="336"/>
        <v>110.75</v>
      </c>
      <c r="Q3659" s="10" t="str">
        <f t="shared" si="337"/>
        <v>theater</v>
      </c>
      <c r="R3659" s="10" t="str">
        <f t="shared" si="338"/>
        <v>plays</v>
      </c>
      <c r="S3659" s="14">
        <f t="shared" si="339"/>
        <v>42499.629849537043</v>
      </c>
      <c r="T3659" s="15">
        <f t="shared" si="340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35"/>
        <v>1.0066666666666666</v>
      </c>
      <c r="P3660" s="9">
        <f t="shared" si="336"/>
        <v>75.5</v>
      </c>
      <c r="Q3660" s="10" t="str">
        <f t="shared" si="337"/>
        <v>theater</v>
      </c>
      <c r="R3660" s="10" t="str">
        <f t="shared" si="338"/>
        <v>plays</v>
      </c>
      <c r="S3660" s="14">
        <f t="shared" si="339"/>
        <v>41775.858564814815</v>
      </c>
      <c r="T3660" s="15">
        <f t="shared" si="340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35"/>
        <v>1.0203333333333333</v>
      </c>
      <c r="P3661" s="9">
        <f t="shared" si="336"/>
        <v>235.46153846153845</v>
      </c>
      <c r="Q3661" s="10" t="str">
        <f t="shared" si="337"/>
        <v>theater</v>
      </c>
      <c r="R3661" s="10" t="str">
        <f t="shared" si="338"/>
        <v>plays</v>
      </c>
      <c r="S3661" s="14">
        <f t="shared" si="339"/>
        <v>42055.277199074073</v>
      </c>
      <c r="T3661" s="15">
        <f t="shared" si="340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35"/>
        <v>1</v>
      </c>
      <c r="P3662" s="9">
        <f t="shared" si="336"/>
        <v>11.363636363636363</v>
      </c>
      <c r="Q3662" s="10" t="str">
        <f t="shared" si="337"/>
        <v>theater</v>
      </c>
      <c r="R3662" s="10" t="str">
        <f t="shared" si="338"/>
        <v>plays</v>
      </c>
      <c r="S3662" s="14">
        <f t="shared" si="339"/>
        <v>41971.881076388891</v>
      </c>
      <c r="T3662" s="15">
        <f t="shared" si="340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35"/>
        <v>1.1100000000000001</v>
      </c>
      <c r="P3663" s="9">
        <f t="shared" si="336"/>
        <v>92.5</v>
      </c>
      <c r="Q3663" s="10" t="str">
        <f t="shared" si="337"/>
        <v>theater</v>
      </c>
      <c r="R3663" s="10" t="str">
        <f t="shared" si="338"/>
        <v>plays</v>
      </c>
      <c r="S3663" s="14">
        <f t="shared" si="339"/>
        <v>42447.896666666667</v>
      </c>
      <c r="T3663" s="15">
        <f t="shared" si="340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35"/>
        <v>1.0142500000000001</v>
      </c>
      <c r="P3664" s="9">
        <f t="shared" si="336"/>
        <v>202.85</v>
      </c>
      <c r="Q3664" s="10" t="str">
        <f t="shared" si="337"/>
        <v>theater</v>
      </c>
      <c r="R3664" s="10" t="str">
        <f t="shared" si="338"/>
        <v>plays</v>
      </c>
      <c r="S3664" s="14">
        <f t="shared" si="339"/>
        <v>42064.220069444447</v>
      </c>
      <c r="T3664" s="15">
        <f t="shared" si="340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35"/>
        <v>1.04</v>
      </c>
      <c r="P3665" s="9">
        <f t="shared" si="336"/>
        <v>26</v>
      </c>
      <c r="Q3665" s="10" t="str">
        <f t="shared" si="337"/>
        <v>theater</v>
      </c>
      <c r="R3665" s="10" t="str">
        <f t="shared" si="338"/>
        <v>plays</v>
      </c>
      <c r="S3665" s="14">
        <f t="shared" si="339"/>
        <v>42665.451736111107</v>
      </c>
      <c r="T3665" s="15">
        <f t="shared" si="340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35"/>
        <v>1.09375</v>
      </c>
      <c r="P3666" s="9">
        <f t="shared" si="336"/>
        <v>46.05263157894737</v>
      </c>
      <c r="Q3666" s="10" t="str">
        <f t="shared" si="337"/>
        <v>theater</v>
      </c>
      <c r="R3666" s="10" t="str">
        <f t="shared" si="338"/>
        <v>plays</v>
      </c>
      <c r="S3666" s="14">
        <f t="shared" si="339"/>
        <v>42523.248715277776</v>
      </c>
      <c r="T3666" s="15">
        <f t="shared" si="340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35"/>
        <v>1.1516129032258065</v>
      </c>
      <c r="P3667" s="9">
        <f t="shared" si="336"/>
        <v>51</v>
      </c>
      <c r="Q3667" s="10" t="str">
        <f t="shared" si="337"/>
        <v>theater</v>
      </c>
      <c r="R3667" s="10" t="str">
        <f t="shared" si="338"/>
        <v>plays</v>
      </c>
      <c r="S3667" s="14">
        <f t="shared" si="339"/>
        <v>42294.808124999996</v>
      </c>
      <c r="T3667" s="15">
        <f t="shared" si="340"/>
        <v>42305.829166666663</v>
      </c>
    </row>
    <row r="3668" spans="1:20" ht="20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35"/>
        <v>1</v>
      </c>
      <c r="P3668" s="9">
        <f t="shared" si="336"/>
        <v>31.578947368421051</v>
      </c>
      <c r="Q3668" s="10" t="str">
        <f t="shared" si="337"/>
        <v>theater</v>
      </c>
      <c r="R3668" s="10" t="str">
        <f t="shared" si="338"/>
        <v>plays</v>
      </c>
      <c r="S3668" s="14">
        <f t="shared" si="339"/>
        <v>41822.90488425926</v>
      </c>
      <c r="T3668" s="15">
        <f t="shared" si="340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35"/>
        <v>1.0317033333333334</v>
      </c>
      <c r="P3669" s="9">
        <f t="shared" si="336"/>
        <v>53.363965517241382</v>
      </c>
      <c r="Q3669" s="10" t="str">
        <f t="shared" si="337"/>
        <v>theater</v>
      </c>
      <c r="R3669" s="10" t="str">
        <f t="shared" si="338"/>
        <v>plays</v>
      </c>
      <c r="S3669" s="14">
        <f t="shared" si="339"/>
        <v>42173.970127314817</v>
      </c>
      <c r="T3669" s="15">
        <f t="shared" si="340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35"/>
        <v>1.0349999999999999</v>
      </c>
      <c r="P3670" s="9">
        <f t="shared" si="336"/>
        <v>36.964285714285715</v>
      </c>
      <c r="Q3670" s="10" t="str">
        <f t="shared" si="337"/>
        <v>theater</v>
      </c>
      <c r="R3670" s="10" t="str">
        <f t="shared" si="338"/>
        <v>plays</v>
      </c>
      <c r="S3670" s="14">
        <f t="shared" si="339"/>
        <v>42185.556157407409</v>
      </c>
      <c r="T3670" s="15">
        <f t="shared" si="340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35"/>
        <v>1.3819999999999999</v>
      </c>
      <c r="P3671" s="9">
        <f t="shared" si="336"/>
        <v>81.294117647058826</v>
      </c>
      <c r="Q3671" s="10" t="str">
        <f t="shared" si="337"/>
        <v>theater</v>
      </c>
      <c r="R3671" s="10" t="str">
        <f t="shared" si="338"/>
        <v>plays</v>
      </c>
      <c r="S3671" s="14">
        <f t="shared" si="339"/>
        <v>42136.675196759257</v>
      </c>
      <c r="T3671" s="15">
        <f t="shared" si="340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35"/>
        <v>1.0954545454545455</v>
      </c>
      <c r="P3672" s="9">
        <f t="shared" si="336"/>
        <v>20.083333333333332</v>
      </c>
      <c r="Q3672" s="10" t="str">
        <f t="shared" si="337"/>
        <v>theater</v>
      </c>
      <c r="R3672" s="10" t="str">
        <f t="shared" si="338"/>
        <v>plays</v>
      </c>
      <c r="S3672" s="14">
        <f t="shared" si="339"/>
        <v>42142.514016203699</v>
      </c>
      <c r="T3672" s="15">
        <f t="shared" si="340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35"/>
        <v>1.0085714285714287</v>
      </c>
      <c r="P3673" s="9">
        <f t="shared" si="336"/>
        <v>88.25</v>
      </c>
      <c r="Q3673" s="10" t="str">
        <f t="shared" si="337"/>
        <v>theater</v>
      </c>
      <c r="R3673" s="10" t="str">
        <f t="shared" si="338"/>
        <v>plays</v>
      </c>
      <c r="S3673" s="14">
        <f t="shared" si="339"/>
        <v>41820.62809027778</v>
      </c>
      <c r="T3673" s="15">
        <f t="shared" si="340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35"/>
        <v>1.0153333333333334</v>
      </c>
      <c r="P3674" s="9">
        <f t="shared" si="336"/>
        <v>53.438596491228068</v>
      </c>
      <c r="Q3674" s="10" t="str">
        <f t="shared" si="337"/>
        <v>theater</v>
      </c>
      <c r="R3674" s="10" t="str">
        <f t="shared" si="338"/>
        <v>plays</v>
      </c>
      <c r="S3674" s="14">
        <f t="shared" si="339"/>
        <v>41878.946574074071</v>
      </c>
      <c r="T3674" s="15">
        <f t="shared" si="340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35"/>
        <v>1.13625</v>
      </c>
      <c r="P3675" s="9">
        <f t="shared" si="336"/>
        <v>39.868421052631582</v>
      </c>
      <c r="Q3675" s="10" t="str">
        <f t="shared" si="337"/>
        <v>theater</v>
      </c>
      <c r="R3675" s="10" t="str">
        <f t="shared" si="338"/>
        <v>plays</v>
      </c>
      <c r="S3675" s="14">
        <f t="shared" si="339"/>
        <v>41914.295104166667</v>
      </c>
      <c r="T3675" s="15">
        <f t="shared" si="340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35"/>
        <v>1</v>
      </c>
      <c r="P3676" s="9">
        <f t="shared" si="336"/>
        <v>145.16129032258064</v>
      </c>
      <c r="Q3676" s="10" t="str">
        <f t="shared" si="337"/>
        <v>theater</v>
      </c>
      <c r="R3676" s="10" t="str">
        <f t="shared" si="338"/>
        <v>plays</v>
      </c>
      <c r="S3676" s="14">
        <f t="shared" si="339"/>
        <v>42556.873020833329</v>
      </c>
      <c r="T3676" s="15">
        <f t="shared" si="340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35"/>
        <v>1.4</v>
      </c>
      <c r="P3677" s="9">
        <f t="shared" si="336"/>
        <v>23.333333333333332</v>
      </c>
      <c r="Q3677" s="10" t="str">
        <f t="shared" si="337"/>
        <v>theater</v>
      </c>
      <c r="R3677" s="10" t="str">
        <f t="shared" si="338"/>
        <v>plays</v>
      </c>
      <c r="S3677" s="14">
        <f t="shared" si="339"/>
        <v>42493.597013888888</v>
      </c>
      <c r="T3677" s="15">
        <f t="shared" si="340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35"/>
        <v>1.2875000000000001</v>
      </c>
      <c r="P3678" s="9">
        <f t="shared" si="336"/>
        <v>64.375</v>
      </c>
      <c r="Q3678" s="10" t="str">
        <f t="shared" si="337"/>
        <v>theater</v>
      </c>
      <c r="R3678" s="10" t="str">
        <f t="shared" si="338"/>
        <v>plays</v>
      </c>
      <c r="S3678" s="14">
        <f t="shared" si="339"/>
        <v>41876.815787037034</v>
      </c>
      <c r="T3678" s="15">
        <f t="shared" si="340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35"/>
        <v>1.0290416666666666</v>
      </c>
      <c r="P3679" s="9">
        <f t="shared" si="336"/>
        <v>62.052763819095475</v>
      </c>
      <c r="Q3679" s="10" t="str">
        <f t="shared" si="337"/>
        <v>theater</v>
      </c>
      <c r="R3679" s="10" t="str">
        <f t="shared" si="338"/>
        <v>plays</v>
      </c>
      <c r="S3679" s="14">
        <f t="shared" si="339"/>
        <v>41802.574282407404</v>
      </c>
      <c r="T3679" s="15">
        <f t="shared" si="340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35"/>
        <v>1.0249999999999999</v>
      </c>
      <c r="P3680" s="9">
        <f t="shared" si="336"/>
        <v>66.129032258064512</v>
      </c>
      <c r="Q3680" s="10" t="str">
        <f t="shared" si="337"/>
        <v>theater</v>
      </c>
      <c r="R3680" s="10" t="str">
        <f t="shared" si="338"/>
        <v>plays</v>
      </c>
      <c r="S3680" s="14">
        <f t="shared" si="339"/>
        <v>42120.531226851846</v>
      </c>
      <c r="T3680" s="15">
        <f t="shared" si="340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35"/>
        <v>1.101</v>
      </c>
      <c r="P3681" s="9">
        <f t="shared" si="336"/>
        <v>73.400000000000006</v>
      </c>
      <c r="Q3681" s="10" t="str">
        <f t="shared" si="337"/>
        <v>theater</v>
      </c>
      <c r="R3681" s="10" t="str">
        <f t="shared" si="338"/>
        <v>plays</v>
      </c>
      <c r="S3681" s="14">
        <f t="shared" si="339"/>
        <v>41786.761354166665</v>
      </c>
      <c r="T3681" s="15">
        <f t="shared" si="340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35"/>
        <v>1.1276666666666666</v>
      </c>
      <c r="P3682" s="9">
        <f t="shared" si="336"/>
        <v>99.5</v>
      </c>
      <c r="Q3682" s="10" t="str">
        <f t="shared" si="337"/>
        <v>theater</v>
      </c>
      <c r="R3682" s="10" t="str">
        <f t="shared" si="338"/>
        <v>plays</v>
      </c>
      <c r="S3682" s="14">
        <f t="shared" si="339"/>
        <v>42627.454097222217</v>
      </c>
      <c r="T3682" s="15">
        <f t="shared" si="340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35"/>
        <v>1.119</v>
      </c>
      <c r="P3683" s="9">
        <f t="shared" si="336"/>
        <v>62.166666666666664</v>
      </c>
      <c r="Q3683" s="10" t="str">
        <f t="shared" si="337"/>
        <v>theater</v>
      </c>
      <c r="R3683" s="10" t="str">
        <f t="shared" si="338"/>
        <v>plays</v>
      </c>
      <c r="S3683" s="14">
        <f t="shared" si="339"/>
        <v>42374.651504629626</v>
      </c>
      <c r="T3683" s="15">
        <f t="shared" si="340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35"/>
        <v>1.3919999999999999</v>
      </c>
      <c r="P3684" s="9">
        <f t="shared" si="336"/>
        <v>62.328358208955223</v>
      </c>
      <c r="Q3684" s="10" t="str">
        <f t="shared" si="337"/>
        <v>theater</v>
      </c>
      <c r="R3684" s="10" t="str">
        <f t="shared" si="338"/>
        <v>plays</v>
      </c>
      <c r="S3684" s="14">
        <f t="shared" si="339"/>
        <v>41772.685393518521</v>
      </c>
      <c r="T3684" s="15">
        <f t="shared" si="340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35"/>
        <v>1.1085714285714285</v>
      </c>
      <c r="P3685" s="9">
        <f t="shared" si="336"/>
        <v>58.787878787878789</v>
      </c>
      <c r="Q3685" s="10" t="str">
        <f t="shared" si="337"/>
        <v>theater</v>
      </c>
      <c r="R3685" s="10" t="str">
        <f t="shared" si="338"/>
        <v>plays</v>
      </c>
      <c r="S3685" s="14">
        <f t="shared" si="339"/>
        <v>42633.116851851853</v>
      </c>
      <c r="T3685" s="15">
        <f t="shared" si="340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35"/>
        <v>1.3906666666666667</v>
      </c>
      <c r="P3686" s="9">
        <f t="shared" si="336"/>
        <v>45.347826086956523</v>
      </c>
      <c r="Q3686" s="10" t="str">
        <f t="shared" si="337"/>
        <v>theater</v>
      </c>
      <c r="R3686" s="10" t="str">
        <f t="shared" si="338"/>
        <v>plays</v>
      </c>
      <c r="S3686" s="14">
        <f t="shared" si="339"/>
        <v>42219.180393518516</v>
      </c>
      <c r="T3686" s="15">
        <f t="shared" si="340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35"/>
        <v>1.0569999999999999</v>
      </c>
      <c r="P3687" s="9">
        <f t="shared" si="336"/>
        <v>41.944444444444443</v>
      </c>
      <c r="Q3687" s="10" t="str">
        <f t="shared" si="337"/>
        <v>theater</v>
      </c>
      <c r="R3687" s="10" t="str">
        <f t="shared" si="338"/>
        <v>plays</v>
      </c>
      <c r="S3687" s="14">
        <f t="shared" si="339"/>
        <v>41753.593275462961</v>
      </c>
      <c r="T3687" s="15">
        <f t="shared" si="340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35"/>
        <v>1.0142857142857142</v>
      </c>
      <c r="P3688" s="9">
        <f t="shared" si="336"/>
        <v>59.166666666666664</v>
      </c>
      <c r="Q3688" s="10" t="str">
        <f t="shared" si="337"/>
        <v>theater</v>
      </c>
      <c r="R3688" s="10" t="str">
        <f t="shared" si="338"/>
        <v>plays</v>
      </c>
      <c r="S3688" s="14">
        <f t="shared" si="339"/>
        <v>42230.662731481483</v>
      </c>
      <c r="T3688" s="15">
        <f t="shared" si="340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35"/>
        <v>1.0024500000000001</v>
      </c>
      <c r="P3689" s="9">
        <f t="shared" si="336"/>
        <v>200.49</v>
      </c>
      <c r="Q3689" s="10" t="str">
        <f t="shared" si="337"/>
        <v>theater</v>
      </c>
      <c r="R3689" s="10" t="str">
        <f t="shared" si="338"/>
        <v>plays</v>
      </c>
      <c r="S3689" s="14">
        <f t="shared" si="339"/>
        <v>41787.218229166669</v>
      </c>
      <c r="T3689" s="15">
        <f t="shared" si="340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35"/>
        <v>1.0916666666666666</v>
      </c>
      <c r="P3690" s="9">
        <f t="shared" si="336"/>
        <v>83.974358974358978</v>
      </c>
      <c r="Q3690" s="10" t="str">
        <f t="shared" si="337"/>
        <v>theater</v>
      </c>
      <c r="R3690" s="10" t="str">
        <f t="shared" si="338"/>
        <v>plays</v>
      </c>
      <c r="S3690" s="14">
        <f t="shared" si="339"/>
        <v>41829.787083333329</v>
      </c>
      <c r="T3690" s="15">
        <f t="shared" si="340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35"/>
        <v>1.1833333333333333</v>
      </c>
      <c r="P3691" s="9">
        <f t="shared" si="336"/>
        <v>57.258064516129032</v>
      </c>
      <c r="Q3691" s="10" t="str">
        <f t="shared" si="337"/>
        <v>theater</v>
      </c>
      <c r="R3691" s="10" t="str">
        <f t="shared" si="338"/>
        <v>plays</v>
      </c>
      <c r="S3691" s="14">
        <f t="shared" si="339"/>
        <v>42147.826840277776</v>
      </c>
      <c r="T3691" s="15">
        <f t="shared" si="340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35"/>
        <v>1.2</v>
      </c>
      <c r="P3692" s="9">
        <f t="shared" si="336"/>
        <v>58.064516129032256</v>
      </c>
      <c r="Q3692" s="10" t="str">
        <f t="shared" si="337"/>
        <v>theater</v>
      </c>
      <c r="R3692" s="10" t="str">
        <f t="shared" si="338"/>
        <v>plays</v>
      </c>
      <c r="S3692" s="14">
        <f t="shared" si="339"/>
        <v>41940.598182870373</v>
      </c>
      <c r="T3692" s="15">
        <f t="shared" si="340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35"/>
        <v>1.2796000000000001</v>
      </c>
      <c r="P3693" s="9">
        <f t="shared" si="336"/>
        <v>186.80291970802921</v>
      </c>
      <c r="Q3693" s="10" t="str">
        <f t="shared" si="337"/>
        <v>theater</v>
      </c>
      <c r="R3693" s="10" t="str">
        <f t="shared" si="338"/>
        <v>plays</v>
      </c>
      <c r="S3693" s="14">
        <f t="shared" si="339"/>
        <v>42020.700567129628</v>
      </c>
      <c r="T3693" s="15">
        <f t="shared" si="340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35"/>
        <v>1.26</v>
      </c>
      <c r="P3694" s="9">
        <f t="shared" si="336"/>
        <v>74.117647058823536</v>
      </c>
      <c r="Q3694" s="10" t="str">
        <f t="shared" si="337"/>
        <v>theater</v>
      </c>
      <c r="R3694" s="10" t="str">
        <f t="shared" si="338"/>
        <v>plays</v>
      </c>
      <c r="S3694" s="14">
        <f t="shared" si="339"/>
        <v>41891.96503472222</v>
      </c>
      <c r="T3694" s="15">
        <f t="shared" si="340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35"/>
        <v>1.2912912912912913</v>
      </c>
      <c r="P3695" s="9">
        <f t="shared" si="336"/>
        <v>30.714285714285715</v>
      </c>
      <c r="Q3695" s="10" t="str">
        <f t="shared" si="337"/>
        <v>theater</v>
      </c>
      <c r="R3695" s="10" t="str">
        <f t="shared" si="338"/>
        <v>plays</v>
      </c>
      <c r="S3695" s="14">
        <f t="shared" si="339"/>
        <v>42309.191307870366</v>
      </c>
      <c r="T3695" s="15">
        <f t="shared" si="340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ref="O3696:O3759" si="341">E3696/D3696</f>
        <v>1.0742857142857143</v>
      </c>
      <c r="P3696" s="9">
        <f t="shared" si="336"/>
        <v>62.666666666666664</v>
      </c>
      <c r="Q3696" s="10" t="str">
        <f t="shared" si="337"/>
        <v>theater</v>
      </c>
      <c r="R3696" s="10" t="str">
        <f t="shared" si="338"/>
        <v>plays</v>
      </c>
      <c r="S3696" s="14">
        <f t="shared" si="339"/>
        <v>42490.133877314816</v>
      </c>
      <c r="T3696" s="15">
        <f t="shared" si="340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1"/>
        <v>1.00125</v>
      </c>
      <c r="P3697" s="9">
        <f t="shared" si="336"/>
        <v>121.36363636363636</v>
      </c>
      <c r="Q3697" s="10" t="str">
        <f t="shared" si="337"/>
        <v>theater</v>
      </c>
      <c r="R3697" s="10" t="str">
        <f t="shared" si="338"/>
        <v>plays</v>
      </c>
      <c r="S3697" s="14">
        <f t="shared" si="339"/>
        <v>41995.870486111111</v>
      </c>
      <c r="T3697" s="15">
        <f t="shared" si="340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1"/>
        <v>1.55</v>
      </c>
      <c r="P3698" s="9">
        <f t="shared" si="336"/>
        <v>39.743589743589745</v>
      </c>
      <c r="Q3698" s="10" t="str">
        <f t="shared" si="337"/>
        <v>theater</v>
      </c>
      <c r="R3698" s="10" t="str">
        <f t="shared" si="338"/>
        <v>plays</v>
      </c>
      <c r="S3698" s="14">
        <f t="shared" si="339"/>
        <v>41988.617083333331</v>
      </c>
      <c r="T3698" s="15">
        <f t="shared" si="340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1"/>
        <v>1.08</v>
      </c>
      <c r="P3699" s="9">
        <f t="shared" si="336"/>
        <v>72</v>
      </c>
      <c r="Q3699" s="10" t="str">
        <f t="shared" si="337"/>
        <v>theater</v>
      </c>
      <c r="R3699" s="10" t="str">
        <f t="shared" si="338"/>
        <v>plays</v>
      </c>
      <c r="S3699" s="14">
        <f t="shared" si="339"/>
        <v>42479.465833333335</v>
      </c>
      <c r="T3699" s="15">
        <f t="shared" si="340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1"/>
        <v>1.1052</v>
      </c>
      <c r="P3700" s="9">
        <f t="shared" si="336"/>
        <v>40.632352941176471</v>
      </c>
      <c r="Q3700" s="10" t="str">
        <f t="shared" si="337"/>
        <v>theater</v>
      </c>
      <c r="R3700" s="10" t="str">
        <f t="shared" si="338"/>
        <v>plays</v>
      </c>
      <c r="S3700" s="14">
        <f t="shared" si="339"/>
        <v>42401.806562500002</v>
      </c>
      <c r="T3700" s="15">
        <f t="shared" si="340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1"/>
        <v>1.008</v>
      </c>
      <c r="P3701" s="9">
        <f t="shared" si="336"/>
        <v>63</v>
      </c>
      <c r="Q3701" s="10" t="str">
        <f t="shared" si="337"/>
        <v>theater</v>
      </c>
      <c r="R3701" s="10" t="str">
        <f t="shared" si="338"/>
        <v>plays</v>
      </c>
      <c r="S3701" s="14">
        <f t="shared" si="339"/>
        <v>41897.602037037039</v>
      </c>
      <c r="T3701" s="15">
        <f t="shared" si="340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1"/>
        <v>1.212</v>
      </c>
      <c r="P3702" s="9">
        <f t="shared" si="336"/>
        <v>33.666666666666664</v>
      </c>
      <c r="Q3702" s="10" t="str">
        <f t="shared" si="337"/>
        <v>theater</v>
      </c>
      <c r="R3702" s="10" t="str">
        <f t="shared" si="338"/>
        <v>plays</v>
      </c>
      <c r="S3702" s="14">
        <f t="shared" si="339"/>
        <v>41882.585648148146</v>
      </c>
      <c r="T3702" s="15">
        <f t="shared" si="340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1"/>
        <v>1.0033333333333334</v>
      </c>
      <c r="P3703" s="9">
        <f t="shared" si="336"/>
        <v>38.589743589743591</v>
      </c>
      <c r="Q3703" s="10" t="str">
        <f t="shared" si="337"/>
        <v>theater</v>
      </c>
      <c r="R3703" s="10" t="str">
        <f t="shared" si="338"/>
        <v>plays</v>
      </c>
      <c r="S3703" s="14">
        <f t="shared" si="339"/>
        <v>42129.541585648149</v>
      </c>
      <c r="T3703" s="15">
        <f t="shared" si="340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1"/>
        <v>1.0916666666666666</v>
      </c>
      <c r="P3704" s="9">
        <f t="shared" si="336"/>
        <v>155.95238095238096</v>
      </c>
      <c r="Q3704" s="10" t="str">
        <f t="shared" si="337"/>
        <v>theater</v>
      </c>
      <c r="R3704" s="10" t="str">
        <f t="shared" si="338"/>
        <v>plays</v>
      </c>
      <c r="S3704" s="14">
        <f t="shared" si="339"/>
        <v>42524.53800925926</v>
      </c>
      <c r="T3704" s="15">
        <f t="shared" si="340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1"/>
        <v>1.2342857142857142</v>
      </c>
      <c r="P3705" s="9">
        <f t="shared" si="336"/>
        <v>43.2</v>
      </c>
      <c r="Q3705" s="10" t="str">
        <f t="shared" si="337"/>
        <v>theater</v>
      </c>
      <c r="R3705" s="10" t="str">
        <f t="shared" si="338"/>
        <v>plays</v>
      </c>
      <c r="S3705" s="14">
        <f t="shared" si="339"/>
        <v>42556.504490740743</v>
      </c>
      <c r="T3705" s="15">
        <f t="shared" si="340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1"/>
        <v>1.3633666666666666</v>
      </c>
      <c r="P3706" s="9">
        <f t="shared" si="336"/>
        <v>15.148518518518518</v>
      </c>
      <c r="Q3706" s="10" t="str">
        <f t="shared" si="337"/>
        <v>theater</v>
      </c>
      <c r="R3706" s="10" t="str">
        <f t="shared" si="338"/>
        <v>plays</v>
      </c>
      <c r="S3706" s="14">
        <f t="shared" si="339"/>
        <v>42461.689745370371</v>
      </c>
      <c r="T3706" s="15">
        <f t="shared" si="340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1"/>
        <v>1.0346657233816767</v>
      </c>
      <c r="P3707" s="9">
        <f t="shared" si="336"/>
        <v>83.571428571428569</v>
      </c>
      <c r="Q3707" s="10" t="str">
        <f t="shared" si="337"/>
        <v>theater</v>
      </c>
      <c r="R3707" s="10" t="str">
        <f t="shared" si="338"/>
        <v>plays</v>
      </c>
      <c r="S3707" s="14">
        <f t="shared" si="339"/>
        <v>41792.542986111112</v>
      </c>
      <c r="T3707" s="15">
        <f t="shared" si="340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1"/>
        <v>1.2133333333333334</v>
      </c>
      <c r="P3708" s="9">
        <f t="shared" si="336"/>
        <v>140</v>
      </c>
      <c r="Q3708" s="10" t="str">
        <f t="shared" si="337"/>
        <v>theater</v>
      </c>
      <c r="R3708" s="10" t="str">
        <f t="shared" si="338"/>
        <v>plays</v>
      </c>
      <c r="S3708" s="14">
        <f t="shared" si="339"/>
        <v>41879.913761574076</v>
      </c>
      <c r="T3708" s="15">
        <f t="shared" si="340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1"/>
        <v>1.86</v>
      </c>
      <c r="P3709" s="9">
        <f t="shared" si="336"/>
        <v>80.869565217391298</v>
      </c>
      <c r="Q3709" s="10" t="str">
        <f t="shared" si="337"/>
        <v>theater</v>
      </c>
      <c r="R3709" s="10" t="str">
        <f t="shared" si="338"/>
        <v>plays</v>
      </c>
      <c r="S3709" s="14">
        <f t="shared" si="339"/>
        <v>42552.048356481479</v>
      </c>
      <c r="T3709" s="15">
        <f t="shared" si="340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1"/>
        <v>3</v>
      </c>
      <c r="P3710" s="9">
        <f t="shared" si="336"/>
        <v>53.846153846153847</v>
      </c>
      <c r="Q3710" s="10" t="str">
        <f t="shared" si="337"/>
        <v>theater</v>
      </c>
      <c r="R3710" s="10" t="str">
        <f t="shared" si="338"/>
        <v>plays</v>
      </c>
      <c r="S3710" s="14">
        <f t="shared" si="339"/>
        <v>41810.142199074071</v>
      </c>
      <c r="T3710" s="15">
        <f t="shared" si="340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1"/>
        <v>1.0825</v>
      </c>
      <c r="P3711" s="9">
        <f t="shared" si="336"/>
        <v>30.928571428571427</v>
      </c>
      <c r="Q3711" s="10" t="str">
        <f t="shared" si="337"/>
        <v>theater</v>
      </c>
      <c r="R3711" s="10" t="str">
        <f t="shared" si="338"/>
        <v>plays</v>
      </c>
      <c r="S3711" s="14">
        <f t="shared" si="339"/>
        <v>41785.707708333335</v>
      </c>
      <c r="T3711" s="15">
        <f t="shared" si="340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1"/>
        <v>1.4115384615384616</v>
      </c>
      <c r="P3712" s="9">
        <f t="shared" si="336"/>
        <v>67.962962962962962</v>
      </c>
      <c r="Q3712" s="10" t="str">
        <f t="shared" si="337"/>
        <v>theater</v>
      </c>
      <c r="R3712" s="10" t="str">
        <f t="shared" si="338"/>
        <v>plays</v>
      </c>
      <c r="S3712" s="14">
        <f t="shared" si="339"/>
        <v>42072.576249999998</v>
      </c>
      <c r="T3712" s="15">
        <f t="shared" si="340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1"/>
        <v>1.1399999999999999</v>
      </c>
      <c r="P3713" s="9">
        <f t="shared" si="336"/>
        <v>27.142857142857142</v>
      </c>
      <c r="Q3713" s="10" t="str">
        <f t="shared" si="337"/>
        <v>theater</v>
      </c>
      <c r="R3713" s="10" t="str">
        <f t="shared" si="338"/>
        <v>plays</v>
      </c>
      <c r="S3713" s="14">
        <f t="shared" si="339"/>
        <v>41779.724224537036</v>
      </c>
      <c r="T3713" s="15">
        <f t="shared" si="340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1"/>
        <v>1.5373333333333334</v>
      </c>
      <c r="P3714" s="9">
        <f t="shared" si="336"/>
        <v>110.86538461538461</v>
      </c>
      <c r="Q3714" s="10" t="str">
        <f t="shared" si="337"/>
        <v>theater</v>
      </c>
      <c r="R3714" s="10" t="str">
        <f t="shared" si="338"/>
        <v>plays</v>
      </c>
      <c r="S3714" s="14">
        <f t="shared" si="339"/>
        <v>42134.172071759262</v>
      </c>
      <c r="T3714" s="15">
        <f t="shared" si="340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1"/>
        <v>1.0149999999999999</v>
      </c>
      <c r="P3715" s="9">
        <f t="shared" ref="P3715:P3778" si="342">E3715/L3715</f>
        <v>106.84210526315789</v>
      </c>
      <c r="Q3715" s="10" t="str">
        <f t="shared" ref="Q3715:Q3778" si="343">LEFT(N3715,SEARCH("/",N3715,1)-1)</f>
        <v>theater</v>
      </c>
      <c r="R3715" s="10" t="str">
        <f t="shared" ref="R3715:R3778" si="344">RIGHT(N3715,LEN(N3715)-SEARCH("/",N3715,1))</f>
        <v>plays</v>
      </c>
      <c r="S3715" s="14">
        <f t="shared" ref="S3715:S3778" si="345">(((J3715/60)/60)/24)+DATE(1970,1,1)</f>
        <v>42505.738032407404</v>
      </c>
      <c r="T3715" s="15">
        <f t="shared" si="340"/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1"/>
        <v>1.0235000000000001</v>
      </c>
      <c r="P3716" s="9">
        <f t="shared" si="342"/>
        <v>105.51546391752578</v>
      </c>
      <c r="Q3716" s="10" t="str">
        <f t="shared" si="343"/>
        <v>theater</v>
      </c>
      <c r="R3716" s="10" t="str">
        <f t="shared" si="344"/>
        <v>plays</v>
      </c>
      <c r="S3716" s="14">
        <f t="shared" si="345"/>
        <v>42118.556331018524</v>
      </c>
      <c r="T3716" s="15">
        <f t="shared" ref="T3716:T3779" si="346">(((I3716/60)/60)/24)+DATE(1970,1,1)</f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1"/>
        <v>1.0257142857142858</v>
      </c>
      <c r="P3717" s="9">
        <f t="shared" si="342"/>
        <v>132.96296296296296</v>
      </c>
      <c r="Q3717" s="10" t="str">
        <f t="shared" si="343"/>
        <v>theater</v>
      </c>
      <c r="R3717" s="10" t="str">
        <f t="shared" si="344"/>
        <v>plays</v>
      </c>
      <c r="S3717" s="14">
        <f t="shared" si="345"/>
        <v>42036.995590277773</v>
      </c>
      <c r="T3717" s="15">
        <f t="shared" si="346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1"/>
        <v>1.5575000000000001</v>
      </c>
      <c r="P3718" s="9">
        <f t="shared" si="342"/>
        <v>51.916666666666664</v>
      </c>
      <c r="Q3718" s="10" t="str">
        <f t="shared" si="343"/>
        <v>theater</v>
      </c>
      <c r="R3718" s="10" t="str">
        <f t="shared" si="344"/>
        <v>plays</v>
      </c>
      <c r="S3718" s="14">
        <f t="shared" si="345"/>
        <v>42360.887835648144</v>
      </c>
      <c r="T3718" s="15">
        <f t="shared" si="346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1"/>
        <v>1.0075000000000001</v>
      </c>
      <c r="P3719" s="9">
        <f t="shared" si="342"/>
        <v>310</v>
      </c>
      <c r="Q3719" s="10" t="str">
        <f t="shared" si="343"/>
        <v>theater</v>
      </c>
      <c r="R3719" s="10" t="str">
        <f t="shared" si="344"/>
        <v>plays</v>
      </c>
      <c r="S3719" s="14">
        <f t="shared" si="345"/>
        <v>42102.866307870368</v>
      </c>
      <c r="T3719" s="15">
        <f t="shared" si="346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1"/>
        <v>2.3940000000000001</v>
      </c>
      <c r="P3720" s="9">
        <f t="shared" si="342"/>
        <v>26.021739130434781</v>
      </c>
      <c r="Q3720" s="10" t="str">
        <f t="shared" si="343"/>
        <v>theater</v>
      </c>
      <c r="R3720" s="10" t="str">
        <f t="shared" si="344"/>
        <v>plays</v>
      </c>
      <c r="S3720" s="14">
        <f t="shared" si="345"/>
        <v>42032.716145833328</v>
      </c>
      <c r="T3720" s="15">
        <f t="shared" si="346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1"/>
        <v>2.1</v>
      </c>
      <c r="P3721" s="9">
        <f t="shared" si="342"/>
        <v>105</v>
      </c>
      <c r="Q3721" s="10" t="str">
        <f t="shared" si="343"/>
        <v>theater</v>
      </c>
      <c r="R3721" s="10" t="str">
        <f t="shared" si="344"/>
        <v>plays</v>
      </c>
      <c r="S3721" s="14">
        <f t="shared" si="345"/>
        <v>42147.729930555557</v>
      </c>
      <c r="T3721" s="15">
        <f t="shared" si="346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1"/>
        <v>1.0451515151515152</v>
      </c>
      <c r="P3722" s="9">
        <f t="shared" si="342"/>
        <v>86.224999999999994</v>
      </c>
      <c r="Q3722" s="10" t="str">
        <f t="shared" si="343"/>
        <v>theater</v>
      </c>
      <c r="R3722" s="10" t="str">
        <f t="shared" si="344"/>
        <v>plays</v>
      </c>
      <c r="S3722" s="14">
        <f t="shared" si="345"/>
        <v>42165.993125000001</v>
      </c>
      <c r="T3722" s="15">
        <f t="shared" si="346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1"/>
        <v>1.008</v>
      </c>
      <c r="P3723" s="9">
        <f t="shared" si="342"/>
        <v>114.54545454545455</v>
      </c>
      <c r="Q3723" s="10" t="str">
        <f t="shared" si="343"/>
        <v>theater</v>
      </c>
      <c r="R3723" s="10" t="str">
        <f t="shared" si="344"/>
        <v>plays</v>
      </c>
      <c r="S3723" s="14">
        <f t="shared" si="345"/>
        <v>41927.936157407406</v>
      </c>
      <c r="T3723" s="15">
        <f t="shared" si="346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1"/>
        <v>1.1120000000000001</v>
      </c>
      <c r="P3724" s="9">
        <f t="shared" si="342"/>
        <v>47.657142857142858</v>
      </c>
      <c r="Q3724" s="10" t="str">
        <f t="shared" si="343"/>
        <v>theater</v>
      </c>
      <c r="R3724" s="10" t="str">
        <f t="shared" si="344"/>
        <v>plays</v>
      </c>
      <c r="S3724" s="14">
        <f t="shared" si="345"/>
        <v>42381.671840277777</v>
      </c>
      <c r="T3724" s="15">
        <f t="shared" si="346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1"/>
        <v>1.0204444444444445</v>
      </c>
      <c r="P3725" s="9">
        <f t="shared" si="342"/>
        <v>72.888888888888886</v>
      </c>
      <c r="Q3725" s="10" t="str">
        <f t="shared" si="343"/>
        <v>theater</v>
      </c>
      <c r="R3725" s="10" t="str">
        <f t="shared" si="344"/>
        <v>plays</v>
      </c>
      <c r="S3725" s="14">
        <f t="shared" si="345"/>
        <v>41943.753032407411</v>
      </c>
      <c r="T3725" s="15">
        <f t="shared" si="346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1"/>
        <v>1.0254767441860466</v>
      </c>
      <c r="P3726" s="9">
        <f t="shared" si="342"/>
        <v>49.545505617977533</v>
      </c>
      <c r="Q3726" s="10" t="str">
        <f t="shared" si="343"/>
        <v>theater</v>
      </c>
      <c r="R3726" s="10" t="str">
        <f t="shared" si="344"/>
        <v>plays</v>
      </c>
      <c r="S3726" s="14">
        <f t="shared" si="345"/>
        <v>42465.491435185191</v>
      </c>
      <c r="T3726" s="15">
        <f t="shared" si="346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1"/>
        <v>1.27</v>
      </c>
      <c r="P3727" s="9">
        <f t="shared" si="342"/>
        <v>25.4</v>
      </c>
      <c r="Q3727" s="10" t="str">
        <f t="shared" si="343"/>
        <v>theater</v>
      </c>
      <c r="R3727" s="10" t="str">
        <f t="shared" si="344"/>
        <v>plays</v>
      </c>
      <c r="S3727" s="14">
        <f t="shared" si="345"/>
        <v>42401.945219907408</v>
      </c>
      <c r="T3727" s="15">
        <f t="shared" si="346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1"/>
        <v>3.3870588235294119</v>
      </c>
      <c r="P3728" s="9">
        <f t="shared" si="342"/>
        <v>62.586956521739133</v>
      </c>
      <c r="Q3728" s="10" t="str">
        <f t="shared" si="343"/>
        <v>theater</v>
      </c>
      <c r="R3728" s="10" t="str">
        <f t="shared" si="344"/>
        <v>plays</v>
      </c>
      <c r="S3728" s="14">
        <f t="shared" si="345"/>
        <v>42462.140868055561</v>
      </c>
      <c r="T3728" s="15">
        <f t="shared" si="346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1"/>
        <v>1.0075000000000001</v>
      </c>
      <c r="P3729" s="9">
        <f t="shared" si="342"/>
        <v>61.060606060606062</v>
      </c>
      <c r="Q3729" s="10" t="str">
        <f t="shared" si="343"/>
        <v>theater</v>
      </c>
      <c r="R3729" s="10" t="str">
        <f t="shared" si="344"/>
        <v>plays</v>
      </c>
      <c r="S3729" s="14">
        <f t="shared" si="345"/>
        <v>42632.348310185189</v>
      </c>
      <c r="T3729" s="15">
        <f t="shared" si="346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1"/>
        <v>9.3100000000000002E-2</v>
      </c>
      <c r="P3730" s="9">
        <f t="shared" si="342"/>
        <v>60.064516129032256</v>
      </c>
      <c r="Q3730" s="10" t="str">
        <f t="shared" si="343"/>
        <v>theater</v>
      </c>
      <c r="R3730" s="10" t="str">
        <f t="shared" si="344"/>
        <v>plays</v>
      </c>
      <c r="S3730" s="14">
        <f t="shared" si="345"/>
        <v>42205.171018518522</v>
      </c>
      <c r="T3730" s="15">
        <f t="shared" si="346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1"/>
        <v>7.2400000000000006E-2</v>
      </c>
      <c r="P3731" s="9">
        <f t="shared" si="342"/>
        <v>72.400000000000006</v>
      </c>
      <c r="Q3731" s="10" t="str">
        <f t="shared" si="343"/>
        <v>theater</v>
      </c>
      <c r="R3731" s="10" t="str">
        <f t="shared" si="344"/>
        <v>plays</v>
      </c>
      <c r="S3731" s="14">
        <f t="shared" si="345"/>
        <v>42041.205000000002</v>
      </c>
      <c r="T3731" s="15">
        <f t="shared" si="346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1"/>
        <v>0.1</v>
      </c>
      <c r="P3732" s="9">
        <f t="shared" si="342"/>
        <v>100</v>
      </c>
      <c r="Q3732" s="10" t="str">
        <f t="shared" si="343"/>
        <v>theater</v>
      </c>
      <c r="R3732" s="10" t="str">
        <f t="shared" si="344"/>
        <v>plays</v>
      </c>
      <c r="S3732" s="14">
        <f t="shared" si="345"/>
        <v>42203.677766203706</v>
      </c>
      <c r="T3732" s="15">
        <f t="shared" si="346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1"/>
        <v>0.11272727272727273</v>
      </c>
      <c r="P3733" s="9">
        <f t="shared" si="342"/>
        <v>51.666666666666664</v>
      </c>
      <c r="Q3733" s="10" t="str">
        <f t="shared" si="343"/>
        <v>theater</v>
      </c>
      <c r="R3733" s="10" t="str">
        <f t="shared" si="344"/>
        <v>plays</v>
      </c>
      <c r="S3733" s="14">
        <f t="shared" si="345"/>
        <v>41983.752847222218</v>
      </c>
      <c r="T3733" s="15">
        <f t="shared" si="346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1"/>
        <v>0.15411764705882353</v>
      </c>
      <c r="P3734" s="9">
        <f t="shared" si="342"/>
        <v>32.75</v>
      </c>
      <c r="Q3734" s="10" t="str">
        <f t="shared" si="343"/>
        <v>theater</v>
      </c>
      <c r="R3734" s="10" t="str">
        <f t="shared" si="344"/>
        <v>plays</v>
      </c>
      <c r="S3734" s="14">
        <f t="shared" si="345"/>
        <v>41968.677465277782</v>
      </c>
      <c r="T3734" s="15">
        <f t="shared" si="346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1"/>
        <v>0</v>
      </c>
      <c r="P3735" s="9" t="e">
        <f t="shared" si="342"/>
        <v>#DIV/0!</v>
      </c>
      <c r="Q3735" s="10" t="str">
        <f t="shared" si="343"/>
        <v>theater</v>
      </c>
      <c r="R3735" s="10" t="str">
        <f t="shared" si="344"/>
        <v>plays</v>
      </c>
      <c r="S3735" s="14">
        <f t="shared" si="345"/>
        <v>42103.024398148147</v>
      </c>
      <c r="T3735" s="15">
        <f t="shared" si="346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1"/>
        <v>0.28466666666666668</v>
      </c>
      <c r="P3736" s="9">
        <f t="shared" si="342"/>
        <v>61</v>
      </c>
      <c r="Q3736" s="10" t="str">
        <f t="shared" si="343"/>
        <v>theater</v>
      </c>
      <c r="R3736" s="10" t="str">
        <f t="shared" si="344"/>
        <v>plays</v>
      </c>
      <c r="S3736" s="14">
        <f t="shared" si="345"/>
        <v>42089.901574074072</v>
      </c>
      <c r="T3736" s="15">
        <f t="shared" si="346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1"/>
        <v>0.13333333333333333</v>
      </c>
      <c r="P3737" s="9">
        <f t="shared" si="342"/>
        <v>10</v>
      </c>
      <c r="Q3737" s="10" t="str">
        <f t="shared" si="343"/>
        <v>theater</v>
      </c>
      <c r="R3737" s="10" t="str">
        <f t="shared" si="344"/>
        <v>plays</v>
      </c>
      <c r="S3737" s="14">
        <f t="shared" si="345"/>
        <v>42122.693159722221</v>
      </c>
      <c r="T3737" s="15">
        <f t="shared" si="346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1"/>
        <v>6.6666666666666671E-3</v>
      </c>
      <c r="P3738" s="9">
        <f t="shared" si="342"/>
        <v>10</v>
      </c>
      <c r="Q3738" s="10" t="str">
        <f t="shared" si="343"/>
        <v>theater</v>
      </c>
      <c r="R3738" s="10" t="str">
        <f t="shared" si="344"/>
        <v>plays</v>
      </c>
      <c r="S3738" s="14">
        <f t="shared" si="345"/>
        <v>42048.711724537032</v>
      </c>
      <c r="T3738" s="15">
        <f t="shared" si="346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1"/>
        <v>0.21428571428571427</v>
      </c>
      <c r="P3739" s="9">
        <f t="shared" si="342"/>
        <v>37.5</v>
      </c>
      <c r="Q3739" s="10" t="str">
        <f t="shared" si="343"/>
        <v>theater</v>
      </c>
      <c r="R3739" s="10" t="str">
        <f t="shared" si="344"/>
        <v>plays</v>
      </c>
      <c r="S3739" s="14">
        <f t="shared" si="345"/>
        <v>42297.691006944442</v>
      </c>
      <c r="T3739" s="15">
        <f t="shared" si="346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1"/>
        <v>0.18</v>
      </c>
      <c r="P3740" s="9">
        <f t="shared" si="342"/>
        <v>45</v>
      </c>
      <c r="Q3740" s="10" t="str">
        <f t="shared" si="343"/>
        <v>theater</v>
      </c>
      <c r="R3740" s="10" t="str">
        <f t="shared" si="344"/>
        <v>plays</v>
      </c>
      <c r="S3740" s="14">
        <f t="shared" si="345"/>
        <v>41813.938715277778</v>
      </c>
      <c r="T3740" s="15">
        <f t="shared" si="346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1"/>
        <v>0.20125000000000001</v>
      </c>
      <c r="P3741" s="9">
        <f t="shared" si="342"/>
        <v>100.625</v>
      </c>
      <c r="Q3741" s="10" t="str">
        <f t="shared" si="343"/>
        <v>theater</v>
      </c>
      <c r="R3741" s="10" t="str">
        <f t="shared" si="344"/>
        <v>plays</v>
      </c>
      <c r="S3741" s="14">
        <f t="shared" si="345"/>
        <v>42548.449861111112</v>
      </c>
      <c r="T3741" s="15">
        <f t="shared" si="346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1"/>
        <v>0.17899999999999999</v>
      </c>
      <c r="P3742" s="9">
        <f t="shared" si="342"/>
        <v>25.571428571428573</v>
      </c>
      <c r="Q3742" s="10" t="str">
        <f t="shared" si="343"/>
        <v>theater</v>
      </c>
      <c r="R3742" s="10" t="str">
        <f t="shared" si="344"/>
        <v>plays</v>
      </c>
      <c r="S3742" s="14">
        <f t="shared" si="345"/>
        <v>41833.089756944442</v>
      </c>
      <c r="T3742" s="15">
        <f t="shared" si="346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1"/>
        <v>0</v>
      </c>
      <c r="P3743" s="9" t="e">
        <f t="shared" si="342"/>
        <v>#DIV/0!</v>
      </c>
      <c r="Q3743" s="10" t="str">
        <f t="shared" si="343"/>
        <v>theater</v>
      </c>
      <c r="R3743" s="10" t="str">
        <f t="shared" si="344"/>
        <v>plays</v>
      </c>
      <c r="S3743" s="14">
        <f t="shared" si="345"/>
        <v>42325.920717592591</v>
      </c>
      <c r="T3743" s="15">
        <f t="shared" si="346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1"/>
        <v>0.02</v>
      </c>
      <c r="P3744" s="9">
        <f t="shared" si="342"/>
        <v>25</v>
      </c>
      <c r="Q3744" s="10" t="str">
        <f t="shared" si="343"/>
        <v>theater</v>
      </c>
      <c r="R3744" s="10" t="str">
        <f t="shared" si="344"/>
        <v>plays</v>
      </c>
      <c r="S3744" s="14">
        <f t="shared" si="345"/>
        <v>41858.214629629627</v>
      </c>
      <c r="T3744" s="15">
        <f t="shared" si="346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1"/>
        <v>0</v>
      </c>
      <c r="P3745" s="9" t="e">
        <f t="shared" si="342"/>
        <v>#DIV/0!</v>
      </c>
      <c r="Q3745" s="10" t="str">
        <f t="shared" si="343"/>
        <v>theater</v>
      </c>
      <c r="R3745" s="10" t="str">
        <f t="shared" si="344"/>
        <v>plays</v>
      </c>
      <c r="S3745" s="14">
        <f t="shared" si="345"/>
        <v>41793.710231481484</v>
      </c>
      <c r="T3745" s="15">
        <f t="shared" si="346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1"/>
        <v>0</v>
      </c>
      <c r="P3746" s="9" t="e">
        <f t="shared" si="342"/>
        <v>#DIV/0!</v>
      </c>
      <c r="Q3746" s="10" t="str">
        <f t="shared" si="343"/>
        <v>theater</v>
      </c>
      <c r="R3746" s="10" t="str">
        <f t="shared" si="344"/>
        <v>plays</v>
      </c>
      <c r="S3746" s="14">
        <f t="shared" si="345"/>
        <v>41793.814259259263</v>
      </c>
      <c r="T3746" s="15">
        <f t="shared" si="346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1"/>
        <v>0.1</v>
      </c>
      <c r="P3747" s="9">
        <f t="shared" si="342"/>
        <v>10</v>
      </c>
      <c r="Q3747" s="10" t="str">
        <f t="shared" si="343"/>
        <v>theater</v>
      </c>
      <c r="R3747" s="10" t="str">
        <f t="shared" si="344"/>
        <v>plays</v>
      </c>
      <c r="S3747" s="14">
        <f t="shared" si="345"/>
        <v>41831.697939814818</v>
      </c>
      <c r="T3747" s="15">
        <f t="shared" si="346"/>
        <v>41861.697939814818</v>
      </c>
    </row>
    <row r="3748" spans="1:20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1"/>
        <v>2.3764705882352941E-2</v>
      </c>
      <c r="P3748" s="9">
        <f t="shared" si="342"/>
        <v>202</v>
      </c>
      <c r="Q3748" s="10" t="str">
        <f t="shared" si="343"/>
        <v>theater</v>
      </c>
      <c r="R3748" s="10" t="str">
        <f t="shared" si="344"/>
        <v>plays</v>
      </c>
      <c r="S3748" s="14">
        <f t="shared" si="345"/>
        <v>42621.389340277776</v>
      </c>
      <c r="T3748" s="15">
        <f t="shared" si="346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1"/>
        <v>0.01</v>
      </c>
      <c r="P3749" s="9">
        <f t="shared" si="342"/>
        <v>25</v>
      </c>
      <c r="Q3749" s="10" t="str">
        <f t="shared" si="343"/>
        <v>theater</v>
      </c>
      <c r="R3749" s="10" t="str">
        <f t="shared" si="344"/>
        <v>plays</v>
      </c>
      <c r="S3749" s="14">
        <f t="shared" si="345"/>
        <v>42164.299722222218</v>
      </c>
      <c r="T3749" s="15">
        <f t="shared" si="346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1"/>
        <v>1.0351999999999999</v>
      </c>
      <c r="P3750" s="9">
        <f t="shared" si="342"/>
        <v>99.538461538461533</v>
      </c>
      <c r="Q3750" s="10" t="str">
        <f t="shared" si="343"/>
        <v>theater</v>
      </c>
      <c r="R3750" s="10" t="str">
        <f t="shared" si="344"/>
        <v>musical</v>
      </c>
      <c r="S3750" s="14">
        <f t="shared" si="345"/>
        <v>42395.706435185188</v>
      </c>
      <c r="T3750" s="15">
        <f t="shared" si="346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1"/>
        <v>1.05</v>
      </c>
      <c r="P3751" s="9">
        <f t="shared" si="342"/>
        <v>75</v>
      </c>
      <c r="Q3751" s="10" t="str">
        <f t="shared" si="343"/>
        <v>theater</v>
      </c>
      <c r="R3751" s="10" t="str">
        <f t="shared" si="344"/>
        <v>musical</v>
      </c>
      <c r="S3751" s="14">
        <f t="shared" si="345"/>
        <v>42458.127175925925</v>
      </c>
      <c r="T3751" s="15">
        <f t="shared" si="346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1"/>
        <v>1.0044999999999999</v>
      </c>
      <c r="P3752" s="9">
        <f t="shared" si="342"/>
        <v>215.25</v>
      </c>
      <c r="Q3752" s="10" t="str">
        <f t="shared" si="343"/>
        <v>theater</v>
      </c>
      <c r="R3752" s="10" t="str">
        <f t="shared" si="344"/>
        <v>musical</v>
      </c>
      <c r="S3752" s="14">
        <f t="shared" si="345"/>
        <v>42016.981574074074</v>
      </c>
      <c r="T3752" s="15">
        <f t="shared" si="346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1"/>
        <v>1.3260000000000001</v>
      </c>
      <c r="P3753" s="9">
        <f t="shared" si="342"/>
        <v>120.54545454545455</v>
      </c>
      <c r="Q3753" s="10" t="str">
        <f t="shared" si="343"/>
        <v>theater</v>
      </c>
      <c r="R3753" s="10" t="str">
        <f t="shared" si="344"/>
        <v>musical</v>
      </c>
      <c r="S3753" s="14">
        <f t="shared" si="345"/>
        <v>42403.035567129627</v>
      </c>
      <c r="T3753" s="15">
        <f t="shared" si="346"/>
        <v>42462.993900462956</v>
      </c>
    </row>
    <row r="3754" spans="1:20" ht="64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1"/>
        <v>1.1299999999999999</v>
      </c>
      <c r="P3754" s="9">
        <f t="shared" si="342"/>
        <v>37.666666666666664</v>
      </c>
      <c r="Q3754" s="10" t="str">
        <f t="shared" si="343"/>
        <v>theater</v>
      </c>
      <c r="R3754" s="10" t="str">
        <f t="shared" si="344"/>
        <v>musical</v>
      </c>
      <c r="S3754" s="14">
        <f t="shared" si="345"/>
        <v>42619.802488425921</v>
      </c>
      <c r="T3754" s="15">
        <f t="shared" si="346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1"/>
        <v>1.0334000000000001</v>
      </c>
      <c r="P3755" s="9">
        <f t="shared" si="342"/>
        <v>172.23333333333332</v>
      </c>
      <c r="Q3755" s="10" t="str">
        <f t="shared" si="343"/>
        <v>theater</v>
      </c>
      <c r="R3755" s="10" t="str">
        <f t="shared" si="344"/>
        <v>musical</v>
      </c>
      <c r="S3755" s="14">
        <f t="shared" si="345"/>
        <v>42128.824074074073</v>
      </c>
      <c r="T3755" s="15">
        <f t="shared" si="346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1"/>
        <v>1.2</v>
      </c>
      <c r="P3756" s="9">
        <f t="shared" si="342"/>
        <v>111.11111111111111</v>
      </c>
      <c r="Q3756" s="10" t="str">
        <f t="shared" si="343"/>
        <v>theater</v>
      </c>
      <c r="R3756" s="10" t="str">
        <f t="shared" si="344"/>
        <v>musical</v>
      </c>
      <c r="S3756" s="14">
        <f t="shared" si="345"/>
        <v>41808.881215277775</v>
      </c>
      <c r="T3756" s="15">
        <f t="shared" si="346"/>
        <v>41846.207638888889</v>
      </c>
    </row>
    <row r="3757" spans="1:20" ht="48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1"/>
        <v>1.2963636363636364</v>
      </c>
      <c r="P3757" s="9">
        <f t="shared" si="342"/>
        <v>25.464285714285715</v>
      </c>
      <c r="Q3757" s="10" t="str">
        <f t="shared" si="343"/>
        <v>theater</v>
      </c>
      <c r="R3757" s="10" t="str">
        <f t="shared" si="344"/>
        <v>musical</v>
      </c>
      <c r="S3757" s="14">
        <f t="shared" si="345"/>
        <v>42445.866979166662</v>
      </c>
      <c r="T3757" s="15">
        <f t="shared" si="346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1"/>
        <v>1.0111111111111111</v>
      </c>
      <c r="P3758" s="9">
        <f t="shared" si="342"/>
        <v>267.64705882352939</v>
      </c>
      <c r="Q3758" s="10" t="str">
        <f t="shared" si="343"/>
        <v>theater</v>
      </c>
      <c r="R3758" s="10" t="str">
        <f t="shared" si="344"/>
        <v>musical</v>
      </c>
      <c r="S3758" s="14">
        <f t="shared" si="345"/>
        <v>41771.814791666664</v>
      </c>
      <c r="T3758" s="15">
        <f t="shared" si="346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1"/>
        <v>1.0851428571428572</v>
      </c>
      <c r="P3759" s="9">
        <f t="shared" si="342"/>
        <v>75.959999999999994</v>
      </c>
      <c r="Q3759" s="10" t="str">
        <f t="shared" si="343"/>
        <v>theater</v>
      </c>
      <c r="R3759" s="10" t="str">
        <f t="shared" si="344"/>
        <v>musical</v>
      </c>
      <c r="S3759" s="14">
        <f t="shared" si="345"/>
        <v>41954.850868055553</v>
      </c>
      <c r="T3759" s="15">
        <f t="shared" si="346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ref="O3760:O3823" si="347">E3760/D3760</f>
        <v>1.0233333333333334</v>
      </c>
      <c r="P3760" s="9">
        <f t="shared" si="342"/>
        <v>59.03846153846154</v>
      </c>
      <c r="Q3760" s="10" t="str">
        <f t="shared" si="343"/>
        <v>theater</v>
      </c>
      <c r="R3760" s="10" t="str">
        <f t="shared" si="344"/>
        <v>musical</v>
      </c>
      <c r="S3760" s="14">
        <f t="shared" si="345"/>
        <v>41747.471504629626</v>
      </c>
      <c r="T3760" s="15">
        <f t="shared" si="346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7"/>
        <v>1.1024425000000002</v>
      </c>
      <c r="P3761" s="9">
        <f t="shared" si="342"/>
        <v>50.111022727272733</v>
      </c>
      <c r="Q3761" s="10" t="str">
        <f t="shared" si="343"/>
        <v>theater</v>
      </c>
      <c r="R3761" s="10" t="str">
        <f t="shared" si="344"/>
        <v>musical</v>
      </c>
      <c r="S3761" s="14">
        <f t="shared" si="345"/>
        <v>42182.108252314814</v>
      </c>
      <c r="T3761" s="15">
        <f t="shared" si="346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7"/>
        <v>1.010154</v>
      </c>
      <c r="P3762" s="9">
        <f t="shared" si="342"/>
        <v>55.502967032967035</v>
      </c>
      <c r="Q3762" s="10" t="str">
        <f t="shared" si="343"/>
        <v>theater</v>
      </c>
      <c r="R3762" s="10" t="str">
        <f t="shared" si="344"/>
        <v>musical</v>
      </c>
      <c r="S3762" s="14">
        <f t="shared" si="345"/>
        <v>41739.525300925925</v>
      </c>
      <c r="T3762" s="15">
        <f t="shared" si="346"/>
        <v>41764.525300925925</v>
      </c>
    </row>
    <row r="3763" spans="1:20" ht="4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7"/>
        <v>1</v>
      </c>
      <c r="P3763" s="9">
        <f t="shared" si="342"/>
        <v>166.66666666666666</v>
      </c>
      <c r="Q3763" s="10" t="str">
        <f t="shared" si="343"/>
        <v>theater</v>
      </c>
      <c r="R3763" s="10" t="str">
        <f t="shared" si="344"/>
        <v>musical</v>
      </c>
      <c r="S3763" s="14">
        <f t="shared" si="345"/>
        <v>42173.466863425929</v>
      </c>
      <c r="T3763" s="15">
        <f t="shared" si="346"/>
        <v>42226.958333333328</v>
      </c>
    </row>
    <row r="3764" spans="1:20" ht="48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7"/>
        <v>1.0624</v>
      </c>
      <c r="P3764" s="9">
        <f t="shared" si="342"/>
        <v>47.428571428571431</v>
      </c>
      <c r="Q3764" s="10" t="str">
        <f t="shared" si="343"/>
        <v>theater</v>
      </c>
      <c r="R3764" s="10" t="str">
        <f t="shared" si="344"/>
        <v>musical</v>
      </c>
      <c r="S3764" s="14">
        <f t="shared" si="345"/>
        <v>42193.813530092593</v>
      </c>
      <c r="T3764" s="15">
        <f t="shared" si="346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7"/>
        <v>1</v>
      </c>
      <c r="P3765" s="9">
        <f t="shared" si="342"/>
        <v>64.935064935064929</v>
      </c>
      <c r="Q3765" s="10" t="str">
        <f t="shared" si="343"/>
        <v>theater</v>
      </c>
      <c r="R3765" s="10" t="str">
        <f t="shared" si="344"/>
        <v>musical</v>
      </c>
      <c r="S3765" s="14">
        <f t="shared" si="345"/>
        <v>42065.750300925924</v>
      </c>
      <c r="T3765" s="15">
        <f t="shared" si="346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7"/>
        <v>1</v>
      </c>
      <c r="P3766" s="9">
        <f t="shared" si="342"/>
        <v>55.555555555555557</v>
      </c>
      <c r="Q3766" s="10" t="str">
        <f t="shared" si="343"/>
        <v>theater</v>
      </c>
      <c r="R3766" s="10" t="str">
        <f t="shared" si="344"/>
        <v>musical</v>
      </c>
      <c r="S3766" s="14">
        <f t="shared" si="345"/>
        <v>42499.842962962968</v>
      </c>
      <c r="T3766" s="15">
        <f t="shared" si="346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7"/>
        <v>1.1345714285714286</v>
      </c>
      <c r="P3767" s="9">
        <f t="shared" si="342"/>
        <v>74.224299065420567</v>
      </c>
      <c r="Q3767" s="10" t="str">
        <f t="shared" si="343"/>
        <v>theater</v>
      </c>
      <c r="R3767" s="10" t="str">
        <f t="shared" si="344"/>
        <v>musical</v>
      </c>
      <c r="S3767" s="14">
        <f t="shared" si="345"/>
        <v>41820.776412037041</v>
      </c>
      <c r="T3767" s="15">
        <f t="shared" si="346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7"/>
        <v>1.0265010000000001</v>
      </c>
      <c r="P3768" s="9">
        <f t="shared" si="342"/>
        <v>106.9271875</v>
      </c>
      <c r="Q3768" s="10" t="str">
        <f t="shared" si="343"/>
        <v>theater</v>
      </c>
      <c r="R3768" s="10" t="str">
        <f t="shared" si="344"/>
        <v>musical</v>
      </c>
      <c r="S3768" s="14">
        <f t="shared" si="345"/>
        <v>41788.167187500003</v>
      </c>
      <c r="T3768" s="15">
        <f t="shared" si="346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7"/>
        <v>1.1675</v>
      </c>
      <c r="P3769" s="9">
        <f t="shared" si="342"/>
        <v>41.696428571428569</v>
      </c>
      <c r="Q3769" s="10" t="str">
        <f t="shared" si="343"/>
        <v>theater</v>
      </c>
      <c r="R3769" s="10" t="str">
        <f t="shared" si="344"/>
        <v>musical</v>
      </c>
      <c r="S3769" s="14">
        <f t="shared" si="345"/>
        <v>42050.019641203704</v>
      </c>
      <c r="T3769" s="15">
        <f t="shared" si="346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7"/>
        <v>1.0765274999999999</v>
      </c>
      <c r="P3770" s="9">
        <f t="shared" si="342"/>
        <v>74.243275862068955</v>
      </c>
      <c r="Q3770" s="10" t="str">
        <f t="shared" si="343"/>
        <v>theater</v>
      </c>
      <c r="R3770" s="10" t="str">
        <f t="shared" si="344"/>
        <v>musical</v>
      </c>
      <c r="S3770" s="14">
        <f t="shared" si="345"/>
        <v>41772.727893518517</v>
      </c>
      <c r="T3770" s="15">
        <f t="shared" si="346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7"/>
        <v>1</v>
      </c>
      <c r="P3771" s="9">
        <f t="shared" si="342"/>
        <v>73.333333333333329</v>
      </c>
      <c r="Q3771" s="10" t="str">
        <f t="shared" si="343"/>
        <v>theater</v>
      </c>
      <c r="R3771" s="10" t="str">
        <f t="shared" si="344"/>
        <v>musical</v>
      </c>
      <c r="S3771" s="14">
        <f t="shared" si="345"/>
        <v>42445.598136574074</v>
      </c>
      <c r="T3771" s="15">
        <f t="shared" si="346"/>
        <v>42475.598136574074</v>
      </c>
    </row>
    <row r="3772" spans="1:20" ht="48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7"/>
        <v>1</v>
      </c>
      <c r="P3772" s="9">
        <f t="shared" si="342"/>
        <v>100</v>
      </c>
      <c r="Q3772" s="10" t="str">
        <f t="shared" si="343"/>
        <v>theater</v>
      </c>
      <c r="R3772" s="10" t="str">
        <f t="shared" si="344"/>
        <v>musical</v>
      </c>
      <c r="S3772" s="14">
        <f t="shared" si="345"/>
        <v>42138.930671296301</v>
      </c>
      <c r="T3772" s="15">
        <f t="shared" si="346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7"/>
        <v>1.46</v>
      </c>
      <c r="P3773" s="9">
        <f t="shared" si="342"/>
        <v>38.421052631578945</v>
      </c>
      <c r="Q3773" s="10" t="str">
        <f t="shared" si="343"/>
        <v>theater</v>
      </c>
      <c r="R3773" s="10" t="str">
        <f t="shared" si="344"/>
        <v>musical</v>
      </c>
      <c r="S3773" s="14">
        <f t="shared" si="345"/>
        <v>42493.857083333336</v>
      </c>
      <c r="T3773" s="15">
        <f t="shared" si="346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7"/>
        <v>1.1020000000000001</v>
      </c>
      <c r="P3774" s="9">
        <f t="shared" si="342"/>
        <v>166.96969696969697</v>
      </c>
      <c r="Q3774" s="10" t="str">
        <f t="shared" si="343"/>
        <v>theater</v>
      </c>
      <c r="R3774" s="10" t="str">
        <f t="shared" si="344"/>
        <v>musical</v>
      </c>
      <c r="S3774" s="14">
        <f t="shared" si="345"/>
        <v>42682.616967592592</v>
      </c>
      <c r="T3774" s="15">
        <f t="shared" si="346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7"/>
        <v>1.0820000000000001</v>
      </c>
      <c r="P3775" s="9">
        <f t="shared" si="342"/>
        <v>94.912280701754383</v>
      </c>
      <c r="Q3775" s="10" t="str">
        <f t="shared" si="343"/>
        <v>theater</v>
      </c>
      <c r="R3775" s="10" t="str">
        <f t="shared" si="344"/>
        <v>musical</v>
      </c>
      <c r="S3775" s="14">
        <f t="shared" si="345"/>
        <v>42656.005173611105</v>
      </c>
      <c r="T3775" s="15">
        <f t="shared" si="346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7"/>
        <v>1</v>
      </c>
      <c r="P3776" s="9">
        <f t="shared" si="342"/>
        <v>100</v>
      </c>
      <c r="Q3776" s="10" t="str">
        <f t="shared" si="343"/>
        <v>theater</v>
      </c>
      <c r="R3776" s="10" t="str">
        <f t="shared" si="344"/>
        <v>musical</v>
      </c>
      <c r="S3776" s="14">
        <f t="shared" si="345"/>
        <v>42087.792303240742</v>
      </c>
      <c r="T3776" s="15">
        <f t="shared" si="346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7"/>
        <v>1.0024999999999999</v>
      </c>
      <c r="P3777" s="9">
        <f t="shared" si="342"/>
        <v>143.21428571428572</v>
      </c>
      <c r="Q3777" s="10" t="str">
        <f t="shared" si="343"/>
        <v>theater</v>
      </c>
      <c r="R3777" s="10" t="str">
        <f t="shared" si="344"/>
        <v>musical</v>
      </c>
      <c r="S3777" s="14">
        <f t="shared" si="345"/>
        <v>42075.942627314813</v>
      </c>
      <c r="T3777" s="15">
        <f t="shared" si="346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7"/>
        <v>1.0671250000000001</v>
      </c>
      <c r="P3778" s="9">
        <f t="shared" si="342"/>
        <v>90.819148936170208</v>
      </c>
      <c r="Q3778" s="10" t="str">
        <f t="shared" si="343"/>
        <v>theater</v>
      </c>
      <c r="R3778" s="10" t="str">
        <f t="shared" si="344"/>
        <v>musical</v>
      </c>
      <c r="S3778" s="14">
        <f t="shared" si="345"/>
        <v>41814.367800925924</v>
      </c>
      <c r="T3778" s="15">
        <f t="shared" si="346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47"/>
        <v>1.4319999999999999</v>
      </c>
      <c r="P3779" s="9">
        <f t="shared" ref="P3779:P3842" si="348">E3779/L3779</f>
        <v>48.542372881355931</v>
      </c>
      <c r="Q3779" s="10" t="str">
        <f t="shared" ref="Q3779:Q3842" si="349">LEFT(N3779,SEARCH("/",N3779,1)-1)</f>
        <v>theater</v>
      </c>
      <c r="R3779" s="10" t="str">
        <f t="shared" ref="R3779:R3842" si="350">RIGHT(N3779,LEN(N3779)-SEARCH("/",N3779,1))</f>
        <v>musical</v>
      </c>
      <c r="S3779" s="14">
        <f t="shared" ref="S3779:S3842" si="351">(((J3779/60)/60)/24)+DATE(1970,1,1)</f>
        <v>41887.111354166671</v>
      </c>
      <c r="T3779" s="15">
        <f t="shared" si="346"/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47"/>
        <v>1.0504166666666668</v>
      </c>
      <c r="P3780" s="9">
        <f t="shared" si="348"/>
        <v>70.027777777777771</v>
      </c>
      <c r="Q3780" s="10" t="str">
        <f t="shared" si="349"/>
        <v>theater</v>
      </c>
      <c r="R3780" s="10" t="str">
        <f t="shared" si="350"/>
        <v>musical</v>
      </c>
      <c r="S3780" s="14">
        <f t="shared" si="351"/>
        <v>41989.819212962961</v>
      </c>
      <c r="T3780" s="15">
        <f t="shared" ref="T3780:T3843" si="352">(((I3780/60)/60)/24)+DATE(1970,1,1)</f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47"/>
        <v>1.0398000000000001</v>
      </c>
      <c r="P3781" s="9">
        <f t="shared" si="348"/>
        <v>135.62608695652173</v>
      </c>
      <c r="Q3781" s="10" t="str">
        <f t="shared" si="349"/>
        <v>theater</v>
      </c>
      <c r="R3781" s="10" t="str">
        <f t="shared" si="350"/>
        <v>musical</v>
      </c>
      <c r="S3781" s="14">
        <f t="shared" si="351"/>
        <v>42425.735416666663</v>
      </c>
      <c r="T3781" s="15">
        <f t="shared" si="352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47"/>
        <v>1.2</v>
      </c>
      <c r="P3782" s="9">
        <f t="shared" si="348"/>
        <v>100</v>
      </c>
      <c r="Q3782" s="10" t="str">
        <f t="shared" si="349"/>
        <v>theater</v>
      </c>
      <c r="R3782" s="10" t="str">
        <f t="shared" si="350"/>
        <v>musical</v>
      </c>
      <c r="S3782" s="14">
        <f t="shared" si="351"/>
        <v>42166.219733796301</v>
      </c>
      <c r="T3782" s="15">
        <f t="shared" si="352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47"/>
        <v>1.0966666666666667</v>
      </c>
      <c r="P3783" s="9">
        <f t="shared" si="348"/>
        <v>94.90384615384616</v>
      </c>
      <c r="Q3783" s="10" t="str">
        <f t="shared" si="349"/>
        <v>theater</v>
      </c>
      <c r="R3783" s="10" t="str">
        <f t="shared" si="350"/>
        <v>musical</v>
      </c>
      <c r="S3783" s="14">
        <f t="shared" si="351"/>
        <v>41865.882928240739</v>
      </c>
      <c r="T3783" s="15">
        <f t="shared" si="352"/>
        <v>41890.882928240739</v>
      </c>
    </row>
    <row r="3784" spans="1:20" ht="48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47"/>
        <v>1.0175000000000001</v>
      </c>
      <c r="P3784" s="9">
        <f t="shared" si="348"/>
        <v>75.370370370370367</v>
      </c>
      <c r="Q3784" s="10" t="str">
        <f t="shared" si="349"/>
        <v>theater</v>
      </c>
      <c r="R3784" s="10" t="str">
        <f t="shared" si="350"/>
        <v>musical</v>
      </c>
      <c r="S3784" s="14">
        <f t="shared" si="351"/>
        <v>42546.862233796302</v>
      </c>
      <c r="T3784" s="15">
        <f t="shared" si="352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47"/>
        <v>1.2891666666666666</v>
      </c>
      <c r="P3785" s="9">
        <f t="shared" si="348"/>
        <v>64.458333333333329</v>
      </c>
      <c r="Q3785" s="10" t="str">
        <f t="shared" si="349"/>
        <v>theater</v>
      </c>
      <c r="R3785" s="10" t="str">
        <f t="shared" si="350"/>
        <v>musical</v>
      </c>
      <c r="S3785" s="14">
        <f t="shared" si="351"/>
        <v>42420.140277777777</v>
      </c>
      <c r="T3785" s="15">
        <f t="shared" si="352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47"/>
        <v>1.1499999999999999</v>
      </c>
      <c r="P3786" s="9">
        <f t="shared" si="348"/>
        <v>115</v>
      </c>
      <c r="Q3786" s="10" t="str">
        <f t="shared" si="349"/>
        <v>theater</v>
      </c>
      <c r="R3786" s="10" t="str">
        <f t="shared" si="350"/>
        <v>musical</v>
      </c>
      <c r="S3786" s="14">
        <f t="shared" si="351"/>
        <v>42531.980694444443</v>
      </c>
      <c r="T3786" s="15">
        <f t="shared" si="352"/>
        <v>42561.980694444443</v>
      </c>
    </row>
    <row r="3787" spans="1:20" ht="48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47"/>
        <v>1.5075000000000001</v>
      </c>
      <c r="P3787" s="9">
        <f t="shared" si="348"/>
        <v>100.5</v>
      </c>
      <c r="Q3787" s="10" t="str">
        <f t="shared" si="349"/>
        <v>theater</v>
      </c>
      <c r="R3787" s="10" t="str">
        <f t="shared" si="350"/>
        <v>musical</v>
      </c>
      <c r="S3787" s="14">
        <f t="shared" si="351"/>
        <v>42548.63853009259</v>
      </c>
      <c r="T3787" s="15">
        <f t="shared" si="352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47"/>
        <v>1.1096666666666666</v>
      </c>
      <c r="P3788" s="9">
        <f t="shared" si="348"/>
        <v>93.774647887323937</v>
      </c>
      <c r="Q3788" s="10" t="str">
        <f t="shared" si="349"/>
        <v>theater</v>
      </c>
      <c r="R3788" s="10" t="str">
        <f t="shared" si="350"/>
        <v>musical</v>
      </c>
      <c r="S3788" s="14">
        <f t="shared" si="351"/>
        <v>42487.037905092591</v>
      </c>
      <c r="T3788" s="15">
        <f t="shared" si="352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47"/>
        <v>1.0028571428571429</v>
      </c>
      <c r="P3789" s="9">
        <f t="shared" si="348"/>
        <v>35.1</v>
      </c>
      <c r="Q3789" s="10" t="str">
        <f t="shared" si="349"/>
        <v>theater</v>
      </c>
      <c r="R3789" s="10" t="str">
        <f t="shared" si="350"/>
        <v>musical</v>
      </c>
      <c r="S3789" s="14">
        <f t="shared" si="351"/>
        <v>42167.534791666665</v>
      </c>
      <c r="T3789" s="15">
        <f t="shared" si="352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47"/>
        <v>6.6666666666666671E-3</v>
      </c>
      <c r="P3790" s="9">
        <f t="shared" si="348"/>
        <v>500</v>
      </c>
      <c r="Q3790" s="10" t="str">
        <f t="shared" si="349"/>
        <v>theater</v>
      </c>
      <c r="R3790" s="10" t="str">
        <f t="shared" si="350"/>
        <v>musical</v>
      </c>
      <c r="S3790" s="14">
        <f t="shared" si="351"/>
        <v>42333.695821759262</v>
      </c>
      <c r="T3790" s="15">
        <f t="shared" si="352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47"/>
        <v>3.267605633802817E-2</v>
      </c>
      <c r="P3791" s="9">
        <f t="shared" si="348"/>
        <v>29</v>
      </c>
      <c r="Q3791" s="10" t="str">
        <f t="shared" si="349"/>
        <v>theater</v>
      </c>
      <c r="R3791" s="10" t="str">
        <f t="shared" si="350"/>
        <v>musical</v>
      </c>
      <c r="S3791" s="14">
        <f t="shared" si="351"/>
        <v>42138.798819444448</v>
      </c>
      <c r="T3791" s="15">
        <f t="shared" si="352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47"/>
        <v>0</v>
      </c>
      <c r="P3792" s="9" t="e">
        <f t="shared" si="348"/>
        <v>#DIV/0!</v>
      </c>
      <c r="Q3792" s="10" t="str">
        <f t="shared" si="349"/>
        <v>theater</v>
      </c>
      <c r="R3792" s="10" t="str">
        <f t="shared" si="350"/>
        <v>musical</v>
      </c>
      <c r="S3792" s="14">
        <f t="shared" si="351"/>
        <v>42666.666932870372</v>
      </c>
      <c r="T3792" s="15">
        <f t="shared" si="352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47"/>
        <v>0</v>
      </c>
      <c r="P3793" s="9" t="e">
        <f t="shared" si="348"/>
        <v>#DIV/0!</v>
      </c>
      <c r="Q3793" s="10" t="str">
        <f t="shared" si="349"/>
        <v>theater</v>
      </c>
      <c r="R3793" s="10" t="str">
        <f t="shared" si="350"/>
        <v>musical</v>
      </c>
      <c r="S3793" s="14">
        <f t="shared" si="351"/>
        <v>41766.692037037035</v>
      </c>
      <c r="T3793" s="15">
        <f t="shared" si="352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47"/>
        <v>2.8E-3</v>
      </c>
      <c r="P3794" s="9">
        <f t="shared" si="348"/>
        <v>17.5</v>
      </c>
      <c r="Q3794" s="10" t="str">
        <f t="shared" si="349"/>
        <v>theater</v>
      </c>
      <c r="R3794" s="10" t="str">
        <f t="shared" si="350"/>
        <v>musical</v>
      </c>
      <c r="S3794" s="14">
        <f t="shared" si="351"/>
        <v>42170.447013888886</v>
      </c>
      <c r="T3794" s="15">
        <f t="shared" si="352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47"/>
        <v>0.59657142857142853</v>
      </c>
      <c r="P3795" s="9">
        <f t="shared" si="348"/>
        <v>174</v>
      </c>
      <c r="Q3795" s="10" t="str">
        <f t="shared" si="349"/>
        <v>theater</v>
      </c>
      <c r="R3795" s="10" t="str">
        <f t="shared" si="350"/>
        <v>musical</v>
      </c>
      <c r="S3795" s="14">
        <f t="shared" si="351"/>
        <v>41968.938993055555</v>
      </c>
      <c r="T3795" s="15">
        <f t="shared" si="352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47"/>
        <v>0.01</v>
      </c>
      <c r="P3796" s="9">
        <f t="shared" si="348"/>
        <v>50</v>
      </c>
      <c r="Q3796" s="10" t="str">
        <f t="shared" si="349"/>
        <v>theater</v>
      </c>
      <c r="R3796" s="10" t="str">
        <f t="shared" si="350"/>
        <v>musical</v>
      </c>
      <c r="S3796" s="14">
        <f t="shared" si="351"/>
        <v>42132.58048611111</v>
      </c>
      <c r="T3796" s="15">
        <f t="shared" si="352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47"/>
        <v>1.6666666666666666E-2</v>
      </c>
      <c r="P3797" s="9">
        <f t="shared" si="348"/>
        <v>5</v>
      </c>
      <c r="Q3797" s="10" t="str">
        <f t="shared" si="349"/>
        <v>theater</v>
      </c>
      <c r="R3797" s="10" t="str">
        <f t="shared" si="350"/>
        <v>musical</v>
      </c>
      <c r="S3797" s="14">
        <f t="shared" si="351"/>
        <v>42201.436226851853</v>
      </c>
      <c r="T3797" s="15">
        <f t="shared" si="352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47"/>
        <v>4.4444444444444447E-5</v>
      </c>
      <c r="P3798" s="9">
        <f t="shared" si="348"/>
        <v>1</v>
      </c>
      <c r="Q3798" s="10" t="str">
        <f t="shared" si="349"/>
        <v>theater</v>
      </c>
      <c r="R3798" s="10" t="str">
        <f t="shared" si="350"/>
        <v>musical</v>
      </c>
      <c r="S3798" s="14">
        <f t="shared" si="351"/>
        <v>42689.029583333337</v>
      </c>
      <c r="T3798" s="15">
        <f t="shared" si="352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47"/>
        <v>0.89666666666666661</v>
      </c>
      <c r="P3799" s="9">
        <f t="shared" si="348"/>
        <v>145.40540540540542</v>
      </c>
      <c r="Q3799" s="10" t="str">
        <f t="shared" si="349"/>
        <v>theater</v>
      </c>
      <c r="R3799" s="10" t="str">
        <f t="shared" si="350"/>
        <v>musical</v>
      </c>
      <c r="S3799" s="14">
        <f t="shared" si="351"/>
        <v>42084.881539351853</v>
      </c>
      <c r="T3799" s="15">
        <f t="shared" si="352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47"/>
        <v>1.4642857142857143E-2</v>
      </c>
      <c r="P3800" s="9">
        <f t="shared" si="348"/>
        <v>205</v>
      </c>
      <c r="Q3800" s="10" t="str">
        <f t="shared" si="349"/>
        <v>theater</v>
      </c>
      <c r="R3800" s="10" t="str">
        <f t="shared" si="350"/>
        <v>musical</v>
      </c>
      <c r="S3800" s="14">
        <f t="shared" si="351"/>
        <v>41831.722777777781</v>
      </c>
      <c r="T3800" s="15">
        <f t="shared" si="352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47"/>
        <v>4.02E-2</v>
      </c>
      <c r="P3801" s="9">
        <f t="shared" si="348"/>
        <v>100.5</v>
      </c>
      <c r="Q3801" s="10" t="str">
        <f t="shared" si="349"/>
        <v>theater</v>
      </c>
      <c r="R3801" s="10" t="str">
        <f t="shared" si="350"/>
        <v>musical</v>
      </c>
      <c r="S3801" s="14">
        <f t="shared" si="351"/>
        <v>42410.93105324074</v>
      </c>
      <c r="T3801" s="15">
        <f t="shared" si="352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47"/>
        <v>4.0045454545454544E-2</v>
      </c>
      <c r="P3802" s="9">
        <f t="shared" si="348"/>
        <v>55.0625</v>
      </c>
      <c r="Q3802" s="10" t="str">
        <f t="shared" si="349"/>
        <v>theater</v>
      </c>
      <c r="R3802" s="10" t="str">
        <f t="shared" si="350"/>
        <v>musical</v>
      </c>
      <c r="S3802" s="14">
        <f t="shared" si="351"/>
        <v>41982.737071759257</v>
      </c>
      <c r="T3802" s="15">
        <f t="shared" si="352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47"/>
        <v>8.5199999999999998E-2</v>
      </c>
      <c r="P3803" s="9">
        <f t="shared" si="348"/>
        <v>47.333333333333336</v>
      </c>
      <c r="Q3803" s="10" t="str">
        <f t="shared" si="349"/>
        <v>theater</v>
      </c>
      <c r="R3803" s="10" t="str">
        <f t="shared" si="350"/>
        <v>musical</v>
      </c>
      <c r="S3803" s="14">
        <f t="shared" si="351"/>
        <v>41975.676111111112</v>
      </c>
      <c r="T3803" s="15">
        <f t="shared" si="352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47"/>
        <v>0</v>
      </c>
      <c r="P3804" s="9" t="e">
        <f t="shared" si="348"/>
        <v>#DIV/0!</v>
      </c>
      <c r="Q3804" s="10" t="str">
        <f t="shared" si="349"/>
        <v>theater</v>
      </c>
      <c r="R3804" s="10" t="str">
        <f t="shared" si="350"/>
        <v>musical</v>
      </c>
      <c r="S3804" s="14">
        <f t="shared" si="351"/>
        <v>42269.126226851848</v>
      </c>
      <c r="T3804" s="15">
        <f t="shared" si="352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47"/>
        <v>0.19650000000000001</v>
      </c>
      <c r="P3805" s="9">
        <f t="shared" si="348"/>
        <v>58.95</v>
      </c>
      <c r="Q3805" s="10" t="str">
        <f t="shared" si="349"/>
        <v>theater</v>
      </c>
      <c r="R3805" s="10" t="str">
        <f t="shared" si="350"/>
        <v>musical</v>
      </c>
      <c r="S3805" s="14">
        <f t="shared" si="351"/>
        <v>42403.971851851849</v>
      </c>
      <c r="T3805" s="15">
        <f t="shared" si="352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47"/>
        <v>0</v>
      </c>
      <c r="P3806" s="9" t="e">
        <f t="shared" si="348"/>
        <v>#DIV/0!</v>
      </c>
      <c r="Q3806" s="10" t="str">
        <f t="shared" si="349"/>
        <v>theater</v>
      </c>
      <c r="R3806" s="10" t="str">
        <f t="shared" si="350"/>
        <v>musical</v>
      </c>
      <c r="S3806" s="14">
        <f t="shared" si="351"/>
        <v>42527.00953703704</v>
      </c>
      <c r="T3806" s="15">
        <f t="shared" si="352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47"/>
        <v>2.0000000000000002E-5</v>
      </c>
      <c r="P3807" s="9">
        <f t="shared" si="348"/>
        <v>1.5</v>
      </c>
      <c r="Q3807" s="10" t="str">
        <f t="shared" si="349"/>
        <v>theater</v>
      </c>
      <c r="R3807" s="10" t="str">
        <f t="shared" si="350"/>
        <v>musical</v>
      </c>
      <c r="S3807" s="14">
        <f t="shared" si="351"/>
        <v>41849.887037037035</v>
      </c>
      <c r="T3807" s="15">
        <f t="shared" si="352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47"/>
        <v>6.6666666666666664E-4</v>
      </c>
      <c r="P3808" s="9">
        <f t="shared" si="348"/>
        <v>5</v>
      </c>
      <c r="Q3808" s="10" t="str">
        <f t="shared" si="349"/>
        <v>theater</v>
      </c>
      <c r="R3808" s="10" t="str">
        <f t="shared" si="350"/>
        <v>musical</v>
      </c>
      <c r="S3808" s="14">
        <f t="shared" si="351"/>
        <v>41799.259039351848</v>
      </c>
      <c r="T3808" s="15">
        <f t="shared" si="352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47"/>
        <v>0.30333333333333334</v>
      </c>
      <c r="P3809" s="9">
        <f t="shared" si="348"/>
        <v>50.555555555555557</v>
      </c>
      <c r="Q3809" s="10" t="str">
        <f t="shared" si="349"/>
        <v>theater</v>
      </c>
      <c r="R3809" s="10" t="str">
        <f t="shared" si="350"/>
        <v>musical</v>
      </c>
      <c r="S3809" s="14">
        <f t="shared" si="351"/>
        <v>42090.909016203703</v>
      </c>
      <c r="T3809" s="15">
        <f t="shared" si="352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47"/>
        <v>1</v>
      </c>
      <c r="P3810" s="9">
        <f t="shared" si="348"/>
        <v>41.666666666666664</v>
      </c>
      <c r="Q3810" s="10" t="str">
        <f t="shared" si="349"/>
        <v>theater</v>
      </c>
      <c r="R3810" s="10" t="str">
        <f t="shared" si="350"/>
        <v>plays</v>
      </c>
      <c r="S3810" s="14">
        <f t="shared" si="351"/>
        <v>42059.453923611116</v>
      </c>
      <c r="T3810" s="15">
        <f t="shared" si="352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47"/>
        <v>1.0125</v>
      </c>
      <c r="P3811" s="9">
        <f t="shared" si="348"/>
        <v>53.289473684210527</v>
      </c>
      <c r="Q3811" s="10" t="str">
        <f t="shared" si="349"/>
        <v>theater</v>
      </c>
      <c r="R3811" s="10" t="str">
        <f t="shared" si="350"/>
        <v>plays</v>
      </c>
      <c r="S3811" s="14">
        <f t="shared" si="351"/>
        <v>41800.526701388888</v>
      </c>
      <c r="T3811" s="15">
        <f t="shared" si="352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47"/>
        <v>1.2173333333333334</v>
      </c>
      <c r="P3812" s="9">
        <f t="shared" si="348"/>
        <v>70.230769230769226</v>
      </c>
      <c r="Q3812" s="10" t="str">
        <f t="shared" si="349"/>
        <v>theater</v>
      </c>
      <c r="R3812" s="10" t="str">
        <f t="shared" si="350"/>
        <v>plays</v>
      </c>
      <c r="S3812" s="14">
        <f t="shared" si="351"/>
        <v>42054.849050925928</v>
      </c>
      <c r="T3812" s="15">
        <f t="shared" si="352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47"/>
        <v>3.3</v>
      </c>
      <c r="P3813" s="9">
        <f t="shared" si="348"/>
        <v>43.421052631578945</v>
      </c>
      <c r="Q3813" s="10" t="str">
        <f t="shared" si="349"/>
        <v>theater</v>
      </c>
      <c r="R3813" s="10" t="str">
        <f t="shared" si="350"/>
        <v>plays</v>
      </c>
      <c r="S3813" s="14">
        <f t="shared" si="351"/>
        <v>42487.62700231481</v>
      </c>
      <c r="T3813" s="15">
        <f t="shared" si="352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47"/>
        <v>1.0954999999999999</v>
      </c>
      <c r="P3814" s="9">
        <f t="shared" si="348"/>
        <v>199.18181818181819</v>
      </c>
      <c r="Q3814" s="10" t="str">
        <f t="shared" si="349"/>
        <v>theater</v>
      </c>
      <c r="R3814" s="10" t="str">
        <f t="shared" si="350"/>
        <v>plays</v>
      </c>
      <c r="S3814" s="14">
        <f t="shared" si="351"/>
        <v>42109.751250000001</v>
      </c>
      <c r="T3814" s="15">
        <f t="shared" si="352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47"/>
        <v>1.0095190476190474</v>
      </c>
      <c r="P3815" s="9">
        <f t="shared" si="348"/>
        <v>78.518148148148143</v>
      </c>
      <c r="Q3815" s="10" t="str">
        <f t="shared" si="349"/>
        <v>theater</v>
      </c>
      <c r="R3815" s="10" t="str">
        <f t="shared" si="350"/>
        <v>plays</v>
      </c>
      <c r="S3815" s="14">
        <f t="shared" si="351"/>
        <v>42497.275706018518</v>
      </c>
      <c r="T3815" s="15">
        <f t="shared" si="352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47"/>
        <v>1.4013333333333333</v>
      </c>
      <c r="P3816" s="9">
        <f t="shared" si="348"/>
        <v>61.823529411764703</v>
      </c>
      <c r="Q3816" s="10" t="str">
        <f t="shared" si="349"/>
        <v>theater</v>
      </c>
      <c r="R3816" s="10" t="str">
        <f t="shared" si="350"/>
        <v>plays</v>
      </c>
      <c r="S3816" s="14">
        <f t="shared" si="351"/>
        <v>42058.904074074075</v>
      </c>
      <c r="T3816" s="15">
        <f t="shared" si="352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47"/>
        <v>1.0000100000000001</v>
      </c>
      <c r="P3817" s="9">
        <f t="shared" si="348"/>
        <v>50.000500000000002</v>
      </c>
      <c r="Q3817" s="10" t="str">
        <f t="shared" si="349"/>
        <v>theater</v>
      </c>
      <c r="R3817" s="10" t="str">
        <f t="shared" si="350"/>
        <v>plays</v>
      </c>
      <c r="S3817" s="14">
        <f t="shared" si="351"/>
        <v>42207.259918981479</v>
      </c>
      <c r="T3817" s="15">
        <f t="shared" si="352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47"/>
        <v>1.19238</v>
      </c>
      <c r="P3818" s="9">
        <f t="shared" si="348"/>
        <v>48.339729729729726</v>
      </c>
      <c r="Q3818" s="10" t="str">
        <f t="shared" si="349"/>
        <v>theater</v>
      </c>
      <c r="R3818" s="10" t="str">
        <f t="shared" si="350"/>
        <v>plays</v>
      </c>
      <c r="S3818" s="14">
        <f t="shared" si="351"/>
        <v>41807.690081018518</v>
      </c>
      <c r="T3818" s="15">
        <f t="shared" si="352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47"/>
        <v>1.0725</v>
      </c>
      <c r="P3819" s="9">
        <f t="shared" si="348"/>
        <v>107.25</v>
      </c>
      <c r="Q3819" s="10" t="str">
        <f t="shared" si="349"/>
        <v>theater</v>
      </c>
      <c r="R3819" s="10" t="str">
        <f t="shared" si="350"/>
        <v>plays</v>
      </c>
      <c r="S3819" s="14">
        <f t="shared" si="351"/>
        <v>42284.69694444444</v>
      </c>
      <c r="T3819" s="15">
        <f t="shared" si="352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47"/>
        <v>2.2799999999999998</v>
      </c>
      <c r="P3820" s="9">
        <f t="shared" si="348"/>
        <v>57</v>
      </c>
      <c r="Q3820" s="10" t="str">
        <f t="shared" si="349"/>
        <v>theater</v>
      </c>
      <c r="R3820" s="10" t="str">
        <f t="shared" si="350"/>
        <v>plays</v>
      </c>
      <c r="S3820" s="14">
        <f t="shared" si="351"/>
        <v>42045.84238425926</v>
      </c>
      <c r="T3820" s="15">
        <f t="shared" si="352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47"/>
        <v>1.0640000000000001</v>
      </c>
      <c r="P3821" s="9">
        <f t="shared" si="348"/>
        <v>40.92307692307692</v>
      </c>
      <c r="Q3821" s="10" t="str">
        <f t="shared" si="349"/>
        <v>theater</v>
      </c>
      <c r="R3821" s="10" t="str">
        <f t="shared" si="350"/>
        <v>plays</v>
      </c>
      <c r="S3821" s="14">
        <f t="shared" si="351"/>
        <v>42184.209537037037</v>
      </c>
      <c r="T3821" s="15">
        <f t="shared" si="352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47"/>
        <v>1.4333333333333333</v>
      </c>
      <c r="P3822" s="9">
        <f t="shared" si="348"/>
        <v>21.5</v>
      </c>
      <c r="Q3822" s="10" t="str">
        <f t="shared" si="349"/>
        <v>theater</v>
      </c>
      <c r="R3822" s="10" t="str">
        <f t="shared" si="350"/>
        <v>plays</v>
      </c>
      <c r="S3822" s="14">
        <f t="shared" si="351"/>
        <v>42160.651817129634</v>
      </c>
      <c r="T3822" s="15">
        <f t="shared" si="352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47"/>
        <v>1.0454285714285714</v>
      </c>
      <c r="P3823" s="9">
        <f t="shared" si="348"/>
        <v>79.543478260869563</v>
      </c>
      <c r="Q3823" s="10" t="str">
        <f t="shared" si="349"/>
        <v>theater</v>
      </c>
      <c r="R3823" s="10" t="str">
        <f t="shared" si="350"/>
        <v>plays</v>
      </c>
      <c r="S3823" s="14">
        <f t="shared" si="351"/>
        <v>42341.180636574078</v>
      </c>
      <c r="T3823" s="15">
        <f t="shared" si="352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ref="O3824:O3887" si="353">E3824/D3824</f>
        <v>1.1002000000000001</v>
      </c>
      <c r="P3824" s="9">
        <f t="shared" si="348"/>
        <v>72.381578947368425</v>
      </c>
      <c r="Q3824" s="10" t="str">
        <f t="shared" si="349"/>
        <v>theater</v>
      </c>
      <c r="R3824" s="10" t="str">
        <f t="shared" si="350"/>
        <v>plays</v>
      </c>
      <c r="S3824" s="14">
        <f t="shared" si="351"/>
        <v>42329.838159722218</v>
      </c>
      <c r="T3824" s="15">
        <f t="shared" si="352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3"/>
        <v>1.06</v>
      </c>
      <c r="P3825" s="9">
        <f t="shared" si="348"/>
        <v>64.634146341463421</v>
      </c>
      <c r="Q3825" s="10" t="str">
        <f t="shared" si="349"/>
        <v>theater</v>
      </c>
      <c r="R3825" s="10" t="str">
        <f t="shared" si="350"/>
        <v>plays</v>
      </c>
      <c r="S3825" s="14">
        <f t="shared" si="351"/>
        <v>42170.910231481481</v>
      </c>
      <c r="T3825" s="15">
        <f t="shared" si="352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3"/>
        <v>1.08</v>
      </c>
      <c r="P3826" s="9">
        <f t="shared" si="348"/>
        <v>38.571428571428569</v>
      </c>
      <c r="Q3826" s="10" t="str">
        <f t="shared" si="349"/>
        <v>theater</v>
      </c>
      <c r="R3826" s="10" t="str">
        <f t="shared" si="350"/>
        <v>plays</v>
      </c>
      <c r="S3826" s="14">
        <f t="shared" si="351"/>
        <v>42571.626192129625</v>
      </c>
      <c r="T3826" s="15">
        <f t="shared" si="352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3"/>
        <v>1.0542</v>
      </c>
      <c r="P3827" s="9">
        <f t="shared" si="348"/>
        <v>107.57142857142857</v>
      </c>
      <c r="Q3827" s="10" t="str">
        <f t="shared" si="349"/>
        <v>theater</v>
      </c>
      <c r="R3827" s="10" t="str">
        <f t="shared" si="350"/>
        <v>plays</v>
      </c>
      <c r="S3827" s="14">
        <f t="shared" si="351"/>
        <v>42151.069606481484</v>
      </c>
      <c r="T3827" s="15">
        <f t="shared" si="352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3"/>
        <v>1.1916666666666667</v>
      </c>
      <c r="P3828" s="9">
        <f t="shared" si="348"/>
        <v>27.5</v>
      </c>
      <c r="Q3828" s="10" t="str">
        <f t="shared" si="349"/>
        <v>theater</v>
      </c>
      <c r="R3828" s="10" t="str">
        <f t="shared" si="350"/>
        <v>plays</v>
      </c>
      <c r="S3828" s="14">
        <f t="shared" si="351"/>
        <v>42101.423541666663</v>
      </c>
      <c r="T3828" s="15">
        <f t="shared" si="352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3"/>
        <v>1.5266666666666666</v>
      </c>
      <c r="P3829" s="9">
        <f t="shared" si="348"/>
        <v>70.461538461538467</v>
      </c>
      <c r="Q3829" s="10" t="str">
        <f t="shared" si="349"/>
        <v>theater</v>
      </c>
      <c r="R3829" s="10" t="str">
        <f t="shared" si="350"/>
        <v>plays</v>
      </c>
      <c r="S3829" s="14">
        <f t="shared" si="351"/>
        <v>42034.928252314814</v>
      </c>
      <c r="T3829" s="15">
        <f t="shared" si="352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3"/>
        <v>1</v>
      </c>
      <c r="P3830" s="9">
        <f t="shared" si="348"/>
        <v>178.57142857142858</v>
      </c>
      <c r="Q3830" s="10" t="str">
        <f t="shared" si="349"/>
        <v>theater</v>
      </c>
      <c r="R3830" s="10" t="str">
        <f t="shared" si="350"/>
        <v>plays</v>
      </c>
      <c r="S3830" s="14">
        <f t="shared" si="351"/>
        <v>41944.527627314819</v>
      </c>
      <c r="T3830" s="15">
        <f t="shared" si="352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3"/>
        <v>1.002</v>
      </c>
      <c r="P3831" s="9">
        <f t="shared" si="348"/>
        <v>62.625</v>
      </c>
      <c r="Q3831" s="10" t="str">
        <f t="shared" si="349"/>
        <v>theater</v>
      </c>
      <c r="R3831" s="10" t="str">
        <f t="shared" si="350"/>
        <v>plays</v>
      </c>
      <c r="S3831" s="14">
        <f t="shared" si="351"/>
        <v>42593.865405092598</v>
      </c>
      <c r="T3831" s="15">
        <f t="shared" si="352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3"/>
        <v>2.25</v>
      </c>
      <c r="P3832" s="9">
        <f t="shared" si="348"/>
        <v>75</v>
      </c>
      <c r="Q3832" s="10" t="str">
        <f t="shared" si="349"/>
        <v>theater</v>
      </c>
      <c r="R3832" s="10" t="str">
        <f t="shared" si="350"/>
        <v>plays</v>
      </c>
      <c r="S3832" s="14">
        <f t="shared" si="351"/>
        <v>42503.740868055553</v>
      </c>
      <c r="T3832" s="15">
        <f t="shared" si="352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3"/>
        <v>1.0602199999999999</v>
      </c>
      <c r="P3833" s="9">
        <f t="shared" si="348"/>
        <v>58.901111111111113</v>
      </c>
      <c r="Q3833" s="10" t="str">
        <f t="shared" si="349"/>
        <v>theater</v>
      </c>
      <c r="R3833" s="10" t="str">
        <f t="shared" si="350"/>
        <v>plays</v>
      </c>
      <c r="S3833" s="14">
        <f t="shared" si="351"/>
        <v>41927.848900462966</v>
      </c>
      <c r="T3833" s="15">
        <f t="shared" si="352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3"/>
        <v>1.0466666666666666</v>
      </c>
      <c r="P3834" s="9">
        <f t="shared" si="348"/>
        <v>139.55555555555554</v>
      </c>
      <c r="Q3834" s="10" t="str">
        <f t="shared" si="349"/>
        <v>theater</v>
      </c>
      <c r="R3834" s="10" t="str">
        <f t="shared" si="350"/>
        <v>plays</v>
      </c>
      <c r="S3834" s="14">
        <f t="shared" si="351"/>
        <v>42375.114988425921</v>
      </c>
      <c r="T3834" s="15">
        <f t="shared" si="352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3"/>
        <v>1.1666666666666667</v>
      </c>
      <c r="P3835" s="9">
        <f t="shared" si="348"/>
        <v>70</v>
      </c>
      <c r="Q3835" s="10" t="str">
        <f t="shared" si="349"/>
        <v>theater</v>
      </c>
      <c r="R3835" s="10" t="str">
        <f t="shared" si="350"/>
        <v>plays</v>
      </c>
      <c r="S3835" s="14">
        <f t="shared" si="351"/>
        <v>41963.872361111105</v>
      </c>
      <c r="T3835" s="15">
        <f t="shared" si="352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3"/>
        <v>1.0903333333333334</v>
      </c>
      <c r="P3836" s="9">
        <f t="shared" si="348"/>
        <v>57.385964912280699</v>
      </c>
      <c r="Q3836" s="10" t="str">
        <f t="shared" si="349"/>
        <v>theater</v>
      </c>
      <c r="R3836" s="10" t="str">
        <f t="shared" si="350"/>
        <v>plays</v>
      </c>
      <c r="S3836" s="14">
        <f t="shared" si="351"/>
        <v>42143.445219907408</v>
      </c>
      <c r="T3836" s="15">
        <f t="shared" si="352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3"/>
        <v>1.6</v>
      </c>
      <c r="P3837" s="9">
        <f t="shared" si="348"/>
        <v>40</v>
      </c>
      <c r="Q3837" s="10" t="str">
        <f t="shared" si="349"/>
        <v>theater</v>
      </c>
      <c r="R3837" s="10" t="str">
        <f t="shared" si="350"/>
        <v>plays</v>
      </c>
      <c r="S3837" s="14">
        <f t="shared" si="351"/>
        <v>42460.94222222222</v>
      </c>
      <c r="T3837" s="15">
        <f t="shared" si="352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3"/>
        <v>1.125</v>
      </c>
      <c r="P3838" s="9">
        <f t="shared" si="348"/>
        <v>64.285714285714292</v>
      </c>
      <c r="Q3838" s="10" t="str">
        <f t="shared" si="349"/>
        <v>theater</v>
      </c>
      <c r="R3838" s="10" t="str">
        <f t="shared" si="350"/>
        <v>plays</v>
      </c>
      <c r="S3838" s="14">
        <f t="shared" si="351"/>
        <v>42553.926527777774</v>
      </c>
      <c r="T3838" s="15">
        <f t="shared" si="352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3"/>
        <v>1.0209999999999999</v>
      </c>
      <c r="P3839" s="9">
        <f t="shared" si="348"/>
        <v>120.11764705882354</v>
      </c>
      <c r="Q3839" s="10" t="str">
        <f t="shared" si="349"/>
        <v>theater</v>
      </c>
      <c r="R3839" s="10" t="str">
        <f t="shared" si="350"/>
        <v>plays</v>
      </c>
      <c r="S3839" s="14">
        <f t="shared" si="351"/>
        <v>42152.765717592592</v>
      </c>
      <c r="T3839" s="15">
        <f t="shared" si="352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3"/>
        <v>1.00824</v>
      </c>
      <c r="P3840" s="9">
        <f t="shared" si="348"/>
        <v>1008.24</v>
      </c>
      <c r="Q3840" s="10" t="str">
        <f t="shared" si="349"/>
        <v>theater</v>
      </c>
      <c r="R3840" s="10" t="str">
        <f t="shared" si="350"/>
        <v>plays</v>
      </c>
      <c r="S3840" s="14">
        <f t="shared" si="351"/>
        <v>42116.710752314815</v>
      </c>
      <c r="T3840" s="15">
        <f t="shared" si="352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3"/>
        <v>1.0125</v>
      </c>
      <c r="P3841" s="9">
        <f t="shared" si="348"/>
        <v>63.28125</v>
      </c>
      <c r="Q3841" s="10" t="str">
        <f t="shared" si="349"/>
        <v>theater</v>
      </c>
      <c r="R3841" s="10" t="str">
        <f t="shared" si="350"/>
        <v>plays</v>
      </c>
      <c r="S3841" s="14">
        <f t="shared" si="351"/>
        <v>42155.142638888887</v>
      </c>
      <c r="T3841" s="15">
        <f t="shared" si="352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3"/>
        <v>65</v>
      </c>
      <c r="P3842" s="9">
        <f t="shared" si="348"/>
        <v>21.666666666666668</v>
      </c>
      <c r="Q3842" s="10" t="str">
        <f t="shared" si="349"/>
        <v>theater</v>
      </c>
      <c r="R3842" s="10" t="str">
        <f t="shared" si="350"/>
        <v>plays</v>
      </c>
      <c r="S3842" s="14">
        <f t="shared" si="351"/>
        <v>42432.701724537037</v>
      </c>
      <c r="T3842" s="15">
        <f t="shared" si="352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53"/>
        <v>8.72E-2</v>
      </c>
      <c r="P3843" s="9">
        <f t="shared" ref="P3843:P3906" si="354">E3843/L3843</f>
        <v>25.647058823529413</v>
      </c>
      <c r="Q3843" s="10" t="str">
        <f t="shared" ref="Q3843:Q3906" si="355">LEFT(N3843,SEARCH("/",N3843,1)-1)</f>
        <v>theater</v>
      </c>
      <c r="R3843" s="10" t="str">
        <f t="shared" ref="R3843:R3906" si="356">RIGHT(N3843,LEN(N3843)-SEARCH("/",N3843,1))</f>
        <v>plays</v>
      </c>
      <c r="S3843" s="14">
        <f t="shared" ref="S3843:S3906" si="357">(((J3843/60)/60)/24)+DATE(1970,1,1)</f>
        <v>41780.785729166666</v>
      </c>
      <c r="T3843" s="15">
        <f t="shared" si="352"/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53"/>
        <v>0.21940000000000001</v>
      </c>
      <c r="P3844" s="9">
        <f t="shared" si="354"/>
        <v>47.695652173913047</v>
      </c>
      <c r="Q3844" s="10" t="str">
        <f t="shared" si="355"/>
        <v>theater</v>
      </c>
      <c r="R3844" s="10" t="str">
        <f t="shared" si="356"/>
        <v>plays</v>
      </c>
      <c r="S3844" s="14">
        <f t="shared" si="357"/>
        <v>41740.493657407409</v>
      </c>
      <c r="T3844" s="15">
        <f t="shared" ref="T3844:T3907" si="358">(((I3844/60)/60)/24)+DATE(1970,1,1)</f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53"/>
        <v>0.21299999999999999</v>
      </c>
      <c r="P3845" s="9">
        <f t="shared" si="354"/>
        <v>56.05263157894737</v>
      </c>
      <c r="Q3845" s="10" t="str">
        <f t="shared" si="355"/>
        <v>theater</v>
      </c>
      <c r="R3845" s="10" t="str">
        <f t="shared" si="356"/>
        <v>plays</v>
      </c>
      <c r="S3845" s="14">
        <f t="shared" si="357"/>
        <v>41766.072500000002</v>
      </c>
      <c r="T3845" s="15">
        <f t="shared" si="358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53"/>
        <v>0.41489795918367345</v>
      </c>
      <c r="P3846" s="9">
        <f t="shared" si="354"/>
        <v>81.319999999999993</v>
      </c>
      <c r="Q3846" s="10" t="str">
        <f t="shared" si="355"/>
        <v>theater</v>
      </c>
      <c r="R3846" s="10" t="str">
        <f t="shared" si="356"/>
        <v>plays</v>
      </c>
      <c r="S3846" s="14">
        <f t="shared" si="357"/>
        <v>41766.617291666669</v>
      </c>
      <c r="T3846" s="15">
        <f t="shared" si="358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53"/>
        <v>2.1049999999999999E-2</v>
      </c>
      <c r="P3847" s="9">
        <f t="shared" si="354"/>
        <v>70.166666666666671</v>
      </c>
      <c r="Q3847" s="10" t="str">
        <f t="shared" si="355"/>
        <v>theater</v>
      </c>
      <c r="R3847" s="10" t="str">
        <f t="shared" si="356"/>
        <v>plays</v>
      </c>
      <c r="S3847" s="14">
        <f t="shared" si="357"/>
        <v>42248.627013888887</v>
      </c>
      <c r="T3847" s="15">
        <f t="shared" si="358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53"/>
        <v>2.7E-2</v>
      </c>
      <c r="P3848" s="9">
        <f t="shared" si="354"/>
        <v>23.625</v>
      </c>
      <c r="Q3848" s="10" t="str">
        <f t="shared" si="355"/>
        <v>theater</v>
      </c>
      <c r="R3848" s="10" t="str">
        <f t="shared" si="356"/>
        <v>plays</v>
      </c>
      <c r="S3848" s="14">
        <f t="shared" si="357"/>
        <v>41885.221550925926</v>
      </c>
      <c r="T3848" s="15">
        <f t="shared" si="358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53"/>
        <v>0.16161904761904761</v>
      </c>
      <c r="P3849" s="9">
        <f t="shared" si="354"/>
        <v>188.55555555555554</v>
      </c>
      <c r="Q3849" s="10" t="str">
        <f t="shared" si="355"/>
        <v>theater</v>
      </c>
      <c r="R3849" s="10" t="str">
        <f t="shared" si="356"/>
        <v>plays</v>
      </c>
      <c r="S3849" s="14">
        <f t="shared" si="357"/>
        <v>42159.224432870367</v>
      </c>
      <c r="T3849" s="15">
        <f t="shared" si="358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53"/>
        <v>0.16376923076923078</v>
      </c>
      <c r="P3850" s="9">
        <f t="shared" si="354"/>
        <v>49.511627906976742</v>
      </c>
      <c r="Q3850" s="10" t="str">
        <f t="shared" si="355"/>
        <v>theater</v>
      </c>
      <c r="R3850" s="10" t="str">
        <f t="shared" si="356"/>
        <v>plays</v>
      </c>
      <c r="S3850" s="14">
        <f t="shared" si="357"/>
        <v>42265.817002314812</v>
      </c>
      <c r="T3850" s="15">
        <f t="shared" si="358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53"/>
        <v>7.0433333333333334E-2</v>
      </c>
      <c r="P3851" s="9">
        <f t="shared" si="354"/>
        <v>75.464285714285708</v>
      </c>
      <c r="Q3851" s="10" t="str">
        <f t="shared" si="355"/>
        <v>theater</v>
      </c>
      <c r="R3851" s="10" t="str">
        <f t="shared" si="356"/>
        <v>plays</v>
      </c>
      <c r="S3851" s="14">
        <f t="shared" si="357"/>
        <v>42136.767175925925</v>
      </c>
      <c r="T3851" s="15">
        <f t="shared" si="358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53"/>
        <v>3.7999999999999999E-2</v>
      </c>
      <c r="P3852" s="9">
        <f t="shared" si="354"/>
        <v>9.5</v>
      </c>
      <c r="Q3852" s="10" t="str">
        <f t="shared" si="355"/>
        <v>theater</v>
      </c>
      <c r="R3852" s="10" t="str">
        <f t="shared" si="356"/>
        <v>plays</v>
      </c>
      <c r="S3852" s="14">
        <f t="shared" si="357"/>
        <v>41975.124340277776</v>
      </c>
      <c r="T3852" s="15">
        <f t="shared" si="358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53"/>
        <v>0.34079999999999999</v>
      </c>
      <c r="P3853" s="9">
        <f t="shared" si="354"/>
        <v>35.5</v>
      </c>
      <c r="Q3853" s="10" t="str">
        <f t="shared" si="355"/>
        <v>theater</v>
      </c>
      <c r="R3853" s="10" t="str">
        <f t="shared" si="356"/>
        <v>plays</v>
      </c>
      <c r="S3853" s="14">
        <f t="shared" si="357"/>
        <v>42172.439571759256</v>
      </c>
      <c r="T3853" s="15">
        <f t="shared" si="358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53"/>
        <v>2E-3</v>
      </c>
      <c r="P3854" s="9">
        <f t="shared" si="354"/>
        <v>10</v>
      </c>
      <c r="Q3854" s="10" t="str">
        <f t="shared" si="355"/>
        <v>theater</v>
      </c>
      <c r="R3854" s="10" t="str">
        <f t="shared" si="356"/>
        <v>plays</v>
      </c>
      <c r="S3854" s="14">
        <f t="shared" si="357"/>
        <v>42065.190694444449</v>
      </c>
      <c r="T3854" s="15">
        <f t="shared" si="358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53"/>
        <v>2.5999999999999998E-4</v>
      </c>
      <c r="P3855" s="9">
        <f t="shared" si="354"/>
        <v>13</v>
      </c>
      <c r="Q3855" s="10" t="str">
        <f t="shared" si="355"/>
        <v>theater</v>
      </c>
      <c r="R3855" s="10" t="str">
        <f t="shared" si="356"/>
        <v>plays</v>
      </c>
      <c r="S3855" s="14">
        <f t="shared" si="357"/>
        <v>41848.84002314815</v>
      </c>
      <c r="T3855" s="15">
        <f t="shared" si="358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53"/>
        <v>0.16254545454545455</v>
      </c>
      <c r="P3856" s="9">
        <f t="shared" si="354"/>
        <v>89.4</v>
      </c>
      <c r="Q3856" s="10" t="str">
        <f t="shared" si="355"/>
        <v>theater</v>
      </c>
      <c r="R3856" s="10" t="str">
        <f t="shared" si="356"/>
        <v>plays</v>
      </c>
      <c r="S3856" s="14">
        <f t="shared" si="357"/>
        <v>42103.884930555556</v>
      </c>
      <c r="T3856" s="15">
        <f t="shared" si="358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53"/>
        <v>2.5000000000000001E-2</v>
      </c>
      <c r="P3857" s="9">
        <f t="shared" si="354"/>
        <v>25</v>
      </c>
      <c r="Q3857" s="10" t="str">
        <f t="shared" si="355"/>
        <v>theater</v>
      </c>
      <c r="R3857" s="10" t="str">
        <f t="shared" si="356"/>
        <v>plays</v>
      </c>
      <c r="S3857" s="14">
        <f t="shared" si="357"/>
        <v>42059.970729166671</v>
      </c>
      <c r="T3857" s="15">
        <f t="shared" si="358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53"/>
        <v>2.0000000000000001E-4</v>
      </c>
      <c r="P3858" s="9">
        <f t="shared" si="354"/>
        <v>1</v>
      </c>
      <c r="Q3858" s="10" t="str">
        <f t="shared" si="355"/>
        <v>theater</v>
      </c>
      <c r="R3858" s="10" t="str">
        <f t="shared" si="356"/>
        <v>plays</v>
      </c>
      <c r="S3858" s="14">
        <f t="shared" si="357"/>
        <v>42041.743090277778</v>
      </c>
      <c r="T3858" s="15">
        <f t="shared" si="358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53"/>
        <v>5.1999999999999998E-2</v>
      </c>
      <c r="P3859" s="9">
        <f t="shared" si="354"/>
        <v>65</v>
      </c>
      <c r="Q3859" s="10" t="str">
        <f t="shared" si="355"/>
        <v>theater</v>
      </c>
      <c r="R3859" s="10" t="str">
        <f t="shared" si="356"/>
        <v>plays</v>
      </c>
      <c r="S3859" s="14">
        <f t="shared" si="357"/>
        <v>41829.73715277778</v>
      </c>
      <c r="T3859" s="15">
        <f t="shared" si="358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53"/>
        <v>0.02</v>
      </c>
      <c r="P3860" s="9">
        <f t="shared" si="354"/>
        <v>10</v>
      </c>
      <c r="Q3860" s="10" t="str">
        <f t="shared" si="355"/>
        <v>theater</v>
      </c>
      <c r="R3860" s="10" t="str">
        <f t="shared" si="356"/>
        <v>plays</v>
      </c>
      <c r="S3860" s="14">
        <f t="shared" si="357"/>
        <v>42128.431064814817</v>
      </c>
      <c r="T3860" s="15">
        <f t="shared" si="358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53"/>
        <v>4.0000000000000002E-4</v>
      </c>
      <c r="P3861" s="9">
        <f t="shared" si="354"/>
        <v>1</v>
      </c>
      <c r="Q3861" s="10" t="str">
        <f t="shared" si="355"/>
        <v>theater</v>
      </c>
      <c r="R3861" s="10" t="str">
        <f t="shared" si="356"/>
        <v>plays</v>
      </c>
      <c r="S3861" s="14">
        <f t="shared" si="357"/>
        <v>41789.893599537041</v>
      </c>
      <c r="T3861" s="15">
        <f t="shared" si="358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53"/>
        <v>0.17666666666666667</v>
      </c>
      <c r="P3862" s="9">
        <f t="shared" si="354"/>
        <v>81.538461538461533</v>
      </c>
      <c r="Q3862" s="10" t="str">
        <f t="shared" si="355"/>
        <v>theater</v>
      </c>
      <c r="R3862" s="10" t="str">
        <f t="shared" si="356"/>
        <v>plays</v>
      </c>
      <c r="S3862" s="14">
        <f t="shared" si="357"/>
        <v>41833.660995370366</v>
      </c>
      <c r="T3862" s="15">
        <f t="shared" si="358"/>
        <v>41863.660995370366</v>
      </c>
    </row>
    <row r="3863" spans="1:20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53"/>
        <v>0.05</v>
      </c>
      <c r="P3863" s="9">
        <f t="shared" si="354"/>
        <v>100</v>
      </c>
      <c r="Q3863" s="10" t="str">
        <f t="shared" si="355"/>
        <v>theater</v>
      </c>
      <c r="R3863" s="10" t="str">
        <f t="shared" si="356"/>
        <v>plays</v>
      </c>
      <c r="S3863" s="14">
        <f t="shared" si="357"/>
        <v>41914.590011574073</v>
      </c>
      <c r="T3863" s="15">
        <f t="shared" si="358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53"/>
        <v>1.3333333333333334E-4</v>
      </c>
      <c r="P3864" s="9">
        <f t="shared" si="354"/>
        <v>1</v>
      </c>
      <c r="Q3864" s="10" t="str">
        <f t="shared" si="355"/>
        <v>theater</v>
      </c>
      <c r="R3864" s="10" t="str">
        <f t="shared" si="356"/>
        <v>plays</v>
      </c>
      <c r="S3864" s="14">
        <f t="shared" si="357"/>
        <v>42611.261064814811</v>
      </c>
      <c r="T3864" s="15">
        <f t="shared" si="358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53"/>
        <v>0</v>
      </c>
      <c r="P3865" s="9" t="e">
        <f t="shared" si="354"/>
        <v>#DIV/0!</v>
      </c>
      <c r="Q3865" s="10" t="str">
        <f t="shared" si="355"/>
        <v>theater</v>
      </c>
      <c r="R3865" s="10" t="str">
        <f t="shared" si="356"/>
        <v>plays</v>
      </c>
      <c r="S3865" s="14">
        <f t="shared" si="357"/>
        <v>42253.633159722223</v>
      </c>
      <c r="T3865" s="15">
        <f t="shared" si="358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53"/>
        <v>1.2E-2</v>
      </c>
      <c r="P3866" s="9">
        <f t="shared" si="354"/>
        <v>20</v>
      </c>
      <c r="Q3866" s="10" t="str">
        <f t="shared" si="355"/>
        <v>theater</v>
      </c>
      <c r="R3866" s="10" t="str">
        <f t="shared" si="356"/>
        <v>plays</v>
      </c>
      <c r="S3866" s="14">
        <f t="shared" si="357"/>
        <v>42295.891828703709</v>
      </c>
      <c r="T3866" s="15">
        <f t="shared" si="358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53"/>
        <v>0.26937422295897223</v>
      </c>
      <c r="P3867" s="9">
        <f t="shared" si="354"/>
        <v>46.428571428571431</v>
      </c>
      <c r="Q3867" s="10" t="str">
        <f t="shared" si="355"/>
        <v>theater</v>
      </c>
      <c r="R3867" s="10" t="str">
        <f t="shared" si="356"/>
        <v>plays</v>
      </c>
      <c r="S3867" s="14">
        <f t="shared" si="357"/>
        <v>41841.651597222226</v>
      </c>
      <c r="T3867" s="15">
        <f t="shared" si="358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53"/>
        <v>5.4999999999999997E-3</v>
      </c>
      <c r="P3868" s="9">
        <f t="shared" si="354"/>
        <v>5.5</v>
      </c>
      <c r="Q3868" s="10" t="str">
        <f t="shared" si="355"/>
        <v>theater</v>
      </c>
      <c r="R3868" s="10" t="str">
        <f t="shared" si="356"/>
        <v>plays</v>
      </c>
      <c r="S3868" s="14">
        <f t="shared" si="357"/>
        <v>42402.947002314817</v>
      </c>
      <c r="T3868" s="15">
        <f t="shared" si="358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53"/>
        <v>0.1255</v>
      </c>
      <c r="P3869" s="9">
        <f t="shared" si="354"/>
        <v>50.2</v>
      </c>
      <c r="Q3869" s="10" t="str">
        <f t="shared" si="355"/>
        <v>theater</v>
      </c>
      <c r="R3869" s="10" t="str">
        <f t="shared" si="356"/>
        <v>plays</v>
      </c>
      <c r="S3869" s="14">
        <f t="shared" si="357"/>
        <v>42509.814108796301</v>
      </c>
      <c r="T3869" s="15">
        <f t="shared" si="358"/>
        <v>42539.814108796301</v>
      </c>
    </row>
    <row r="3870" spans="1:20" ht="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53"/>
        <v>2E-3</v>
      </c>
      <c r="P3870" s="9">
        <f t="shared" si="354"/>
        <v>10</v>
      </c>
      <c r="Q3870" s="10" t="str">
        <f t="shared" si="355"/>
        <v>theater</v>
      </c>
      <c r="R3870" s="10" t="str">
        <f t="shared" si="356"/>
        <v>musical</v>
      </c>
      <c r="S3870" s="14">
        <f t="shared" si="357"/>
        <v>41865.659780092588</v>
      </c>
      <c r="T3870" s="15">
        <f t="shared" si="358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53"/>
        <v>3.44748684310884E-2</v>
      </c>
      <c r="P3871" s="9">
        <f t="shared" si="354"/>
        <v>30.133333333333333</v>
      </c>
      <c r="Q3871" s="10" t="str">
        <f t="shared" si="355"/>
        <v>theater</v>
      </c>
      <c r="R3871" s="10" t="str">
        <f t="shared" si="356"/>
        <v>musical</v>
      </c>
      <c r="S3871" s="14">
        <f t="shared" si="357"/>
        <v>42047.724444444444</v>
      </c>
      <c r="T3871" s="15">
        <f t="shared" si="358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53"/>
        <v>0.15</v>
      </c>
      <c r="P3872" s="9">
        <f t="shared" si="354"/>
        <v>150</v>
      </c>
      <c r="Q3872" s="10" t="str">
        <f t="shared" si="355"/>
        <v>theater</v>
      </c>
      <c r="R3872" s="10" t="str">
        <f t="shared" si="356"/>
        <v>musical</v>
      </c>
      <c r="S3872" s="14">
        <f t="shared" si="357"/>
        <v>41793.17219907407</v>
      </c>
      <c r="T3872" s="15">
        <f t="shared" si="358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53"/>
        <v>2.6666666666666668E-2</v>
      </c>
      <c r="P3873" s="9">
        <f t="shared" si="354"/>
        <v>13.333333333333334</v>
      </c>
      <c r="Q3873" s="10" t="str">
        <f t="shared" si="355"/>
        <v>theater</v>
      </c>
      <c r="R3873" s="10" t="str">
        <f t="shared" si="356"/>
        <v>musical</v>
      </c>
      <c r="S3873" s="14">
        <f t="shared" si="357"/>
        <v>42763.780671296292</v>
      </c>
      <c r="T3873" s="15">
        <f t="shared" si="358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53"/>
        <v>0</v>
      </c>
      <c r="P3874" s="9" t="e">
        <f t="shared" si="354"/>
        <v>#DIV/0!</v>
      </c>
      <c r="Q3874" s="10" t="str">
        <f t="shared" si="355"/>
        <v>theater</v>
      </c>
      <c r="R3874" s="10" t="str">
        <f t="shared" si="356"/>
        <v>musical</v>
      </c>
      <c r="S3874" s="14">
        <f t="shared" si="357"/>
        <v>42180.145787037036</v>
      </c>
      <c r="T3874" s="15">
        <f t="shared" si="358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53"/>
        <v>0</v>
      </c>
      <c r="P3875" s="9" t="e">
        <f t="shared" si="354"/>
        <v>#DIV/0!</v>
      </c>
      <c r="Q3875" s="10" t="str">
        <f t="shared" si="355"/>
        <v>theater</v>
      </c>
      <c r="R3875" s="10" t="str">
        <f t="shared" si="356"/>
        <v>musical</v>
      </c>
      <c r="S3875" s="14">
        <f t="shared" si="357"/>
        <v>42255.696006944447</v>
      </c>
      <c r="T3875" s="15">
        <f t="shared" si="358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53"/>
        <v>0</v>
      </c>
      <c r="P3876" s="9" t="e">
        <f t="shared" si="354"/>
        <v>#DIV/0!</v>
      </c>
      <c r="Q3876" s="10" t="str">
        <f t="shared" si="355"/>
        <v>theater</v>
      </c>
      <c r="R3876" s="10" t="str">
        <f t="shared" si="356"/>
        <v>musical</v>
      </c>
      <c r="S3876" s="14">
        <f t="shared" si="357"/>
        <v>42007.016458333332</v>
      </c>
      <c r="T3876" s="15">
        <f t="shared" si="358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53"/>
        <v>0</v>
      </c>
      <c r="P3877" s="9" t="e">
        <f t="shared" si="354"/>
        <v>#DIV/0!</v>
      </c>
      <c r="Q3877" s="10" t="str">
        <f t="shared" si="355"/>
        <v>theater</v>
      </c>
      <c r="R3877" s="10" t="str">
        <f t="shared" si="356"/>
        <v>musical</v>
      </c>
      <c r="S3877" s="14">
        <f t="shared" si="357"/>
        <v>42615.346817129626</v>
      </c>
      <c r="T3877" s="15">
        <f t="shared" si="358"/>
        <v>42616.416666666672</v>
      </c>
    </row>
    <row r="3878" spans="1:20" ht="4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53"/>
        <v>0.52794871794871789</v>
      </c>
      <c r="P3878" s="9">
        <f t="shared" si="354"/>
        <v>44.760869565217391</v>
      </c>
      <c r="Q3878" s="10" t="str">
        <f t="shared" si="355"/>
        <v>theater</v>
      </c>
      <c r="R3878" s="10" t="str">
        <f t="shared" si="356"/>
        <v>musical</v>
      </c>
      <c r="S3878" s="14">
        <f t="shared" si="357"/>
        <v>42372.624166666668</v>
      </c>
      <c r="T3878" s="15">
        <f t="shared" si="358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53"/>
        <v>4.9639999999999997E-2</v>
      </c>
      <c r="P3879" s="9">
        <f t="shared" si="354"/>
        <v>88.642857142857139</v>
      </c>
      <c r="Q3879" s="10" t="str">
        <f t="shared" si="355"/>
        <v>theater</v>
      </c>
      <c r="R3879" s="10" t="str">
        <f t="shared" si="356"/>
        <v>musical</v>
      </c>
      <c r="S3879" s="14">
        <f t="shared" si="357"/>
        <v>42682.67768518519</v>
      </c>
      <c r="T3879" s="15">
        <f t="shared" si="358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53"/>
        <v>5.5555555555555556E-4</v>
      </c>
      <c r="P3880" s="9">
        <f t="shared" si="354"/>
        <v>10</v>
      </c>
      <c r="Q3880" s="10" t="str">
        <f t="shared" si="355"/>
        <v>theater</v>
      </c>
      <c r="R3880" s="10" t="str">
        <f t="shared" si="356"/>
        <v>musical</v>
      </c>
      <c r="S3880" s="14">
        <f t="shared" si="357"/>
        <v>42154.818819444445</v>
      </c>
      <c r="T3880" s="15">
        <f t="shared" si="358"/>
        <v>42185.165972222225</v>
      </c>
    </row>
    <row r="3881" spans="1:20" ht="48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53"/>
        <v>0</v>
      </c>
      <c r="P3881" s="9" t="e">
        <f t="shared" si="354"/>
        <v>#DIV/0!</v>
      </c>
      <c r="Q3881" s="10" t="str">
        <f t="shared" si="355"/>
        <v>theater</v>
      </c>
      <c r="R3881" s="10" t="str">
        <f t="shared" si="356"/>
        <v>musical</v>
      </c>
      <c r="S3881" s="14">
        <f t="shared" si="357"/>
        <v>41999.861064814817</v>
      </c>
      <c r="T3881" s="15">
        <f t="shared" si="358"/>
        <v>42029.861064814817</v>
      </c>
    </row>
    <row r="3882" spans="1:20" ht="48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53"/>
        <v>0.13066666666666665</v>
      </c>
      <c r="P3882" s="9">
        <f t="shared" si="354"/>
        <v>57.647058823529413</v>
      </c>
      <c r="Q3882" s="10" t="str">
        <f t="shared" si="355"/>
        <v>theater</v>
      </c>
      <c r="R3882" s="10" t="str">
        <f t="shared" si="356"/>
        <v>musical</v>
      </c>
      <c r="S3882" s="14">
        <f t="shared" si="357"/>
        <v>41815.815046296295</v>
      </c>
      <c r="T3882" s="15">
        <f t="shared" si="358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53"/>
        <v>0.05</v>
      </c>
      <c r="P3883" s="9">
        <f t="shared" si="354"/>
        <v>25</v>
      </c>
      <c r="Q3883" s="10" t="str">
        <f t="shared" si="355"/>
        <v>theater</v>
      </c>
      <c r="R3883" s="10" t="str">
        <f t="shared" si="356"/>
        <v>musical</v>
      </c>
      <c r="S3883" s="14">
        <f t="shared" si="357"/>
        <v>42756.018506944441</v>
      </c>
      <c r="T3883" s="15">
        <f t="shared" si="358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53"/>
        <v>0</v>
      </c>
      <c r="P3884" s="9" t="e">
        <f t="shared" si="354"/>
        <v>#DIV/0!</v>
      </c>
      <c r="Q3884" s="10" t="str">
        <f t="shared" si="355"/>
        <v>theater</v>
      </c>
      <c r="R3884" s="10" t="str">
        <f t="shared" si="356"/>
        <v>musical</v>
      </c>
      <c r="S3884" s="14">
        <f t="shared" si="357"/>
        <v>42373.983449074076</v>
      </c>
      <c r="T3884" s="15">
        <f t="shared" si="358"/>
        <v>42400.960416666669</v>
      </c>
    </row>
    <row r="3885" spans="1:20" ht="4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53"/>
        <v>0</v>
      </c>
      <c r="P3885" s="9" t="e">
        <f t="shared" si="354"/>
        <v>#DIV/0!</v>
      </c>
      <c r="Q3885" s="10" t="str">
        <f t="shared" si="355"/>
        <v>theater</v>
      </c>
      <c r="R3885" s="10" t="str">
        <f t="shared" si="356"/>
        <v>musical</v>
      </c>
      <c r="S3885" s="14">
        <f t="shared" si="357"/>
        <v>41854.602650462963</v>
      </c>
      <c r="T3885" s="15">
        <f t="shared" si="358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53"/>
        <v>0</v>
      </c>
      <c r="P3886" s="9" t="e">
        <f t="shared" si="354"/>
        <v>#DIV/0!</v>
      </c>
      <c r="Q3886" s="10" t="str">
        <f t="shared" si="355"/>
        <v>theater</v>
      </c>
      <c r="R3886" s="10" t="str">
        <f t="shared" si="356"/>
        <v>musical</v>
      </c>
      <c r="S3886" s="14">
        <f t="shared" si="357"/>
        <v>42065.791574074072</v>
      </c>
      <c r="T3886" s="15">
        <f t="shared" si="358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53"/>
        <v>0</v>
      </c>
      <c r="P3887" s="9" t="e">
        <f t="shared" si="354"/>
        <v>#DIV/0!</v>
      </c>
      <c r="Q3887" s="10" t="str">
        <f t="shared" si="355"/>
        <v>theater</v>
      </c>
      <c r="R3887" s="10" t="str">
        <f t="shared" si="356"/>
        <v>musical</v>
      </c>
      <c r="S3887" s="14">
        <f t="shared" si="357"/>
        <v>42469.951284722221</v>
      </c>
      <c r="T3887" s="15">
        <f t="shared" si="358"/>
        <v>42499.951284722221</v>
      </c>
    </row>
    <row r="3888" spans="1:20" ht="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ref="O3888:O3951" si="359">E3888/D3888</f>
        <v>0</v>
      </c>
      <c r="P3888" s="9" t="e">
        <f t="shared" si="354"/>
        <v>#DIV/0!</v>
      </c>
      <c r="Q3888" s="10" t="str">
        <f t="shared" si="355"/>
        <v>theater</v>
      </c>
      <c r="R3888" s="10" t="str">
        <f t="shared" si="356"/>
        <v>musical</v>
      </c>
      <c r="S3888" s="14">
        <f t="shared" si="357"/>
        <v>41954.228032407409</v>
      </c>
      <c r="T3888" s="15">
        <f t="shared" si="358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59"/>
        <v>1.7500000000000002E-2</v>
      </c>
      <c r="P3889" s="9">
        <f t="shared" si="354"/>
        <v>17.5</v>
      </c>
      <c r="Q3889" s="10" t="str">
        <f t="shared" si="355"/>
        <v>theater</v>
      </c>
      <c r="R3889" s="10" t="str">
        <f t="shared" si="356"/>
        <v>musical</v>
      </c>
      <c r="S3889" s="14">
        <f t="shared" si="357"/>
        <v>42079.857974537037</v>
      </c>
      <c r="T3889" s="15">
        <f t="shared" si="358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59"/>
        <v>0.27100000000000002</v>
      </c>
      <c r="P3890" s="9">
        <f t="shared" si="354"/>
        <v>38.714285714285715</v>
      </c>
      <c r="Q3890" s="10" t="str">
        <f t="shared" si="355"/>
        <v>theater</v>
      </c>
      <c r="R3890" s="10" t="str">
        <f t="shared" si="356"/>
        <v>plays</v>
      </c>
      <c r="S3890" s="14">
        <f t="shared" si="357"/>
        <v>42762.545810185184</v>
      </c>
      <c r="T3890" s="15">
        <f t="shared" si="358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59"/>
        <v>1.4749999999999999E-2</v>
      </c>
      <c r="P3891" s="9">
        <f t="shared" si="354"/>
        <v>13.111111111111111</v>
      </c>
      <c r="Q3891" s="10" t="str">
        <f t="shared" si="355"/>
        <v>theater</v>
      </c>
      <c r="R3891" s="10" t="str">
        <f t="shared" si="356"/>
        <v>plays</v>
      </c>
      <c r="S3891" s="14">
        <f t="shared" si="357"/>
        <v>41977.004976851851</v>
      </c>
      <c r="T3891" s="15">
        <f t="shared" si="358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59"/>
        <v>0.16826666666666668</v>
      </c>
      <c r="P3892" s="9">
        <f t="shared" si="354"/>
        <v>315.5</v>
      </c>
      <c r="Q3892" s="10" t="str">
        <f t="shared" si="355"/>
        <v>theater</v>
      </c>
      <c r="R3892" s="10" t="str">
        <f t="shared" si="356"/>
        <v>plays</v>
      </c>
      <c r="S3892" s="14">
        <f t="shared" si="357"/>
        <v>42171.758611111116</v>
      </c>
      <c r="T3892" s="15">
        <f t="shared" si="358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59"/>
        <v>0.32500000000000001</v>
      </c>
      <c r="P3893" s="9">
        <f t="shared" si="354"/>
        <v>37.142857142857146</v>
      </c>
      <c r="Q3893" s="10" t="str">
        <f t="shared" si="355"/>
        <v>theater</v>
      </c>
      <c r="R3893" s="10" t="str">
        <f t="shared" si="356"/>
        <v>plays</v>
      </c>
      <c r="S3893" s="14">
        <f t="shared" si="357"/>
        <v>42056.1324537037</v>
      </c>
      <c r="T3893" s="15">
        <f t="shared" si="358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59"/>
        <v>0</v>
      </c>
      <c r="P3894" s="9" t="e">
        <f t="shared" si="354"/>
        <v>#DIV/0!</v>
      </c>
      <c r="Q3894" s="10" t="str">
        <f t="shared" si="355"/>
        <v>theater</v>
      </c>
      <c r="R3894" s="10" t="str">
        <f t="shared" si="356"/>
        <v>plays</v>
      </c>
      <c r="S3894" s="14">
        <f t="shared" si="357"/>
        <v>41867.652280092596</v>
      </c>
      <c r="T3894" s="15">
        <f t="shared" si="358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59"/>
        <v>0.2155</v>
      </c>
      <c r="P3895" s="9">
        <f t="shared" si="354"/>
        <v>128.27380952380952</v>
      </c>
      <c r="Q3895" s="10" t="str">
        <f t="shared" si="355"/>
        <v>theater</v>
      </c>
      <c r="R3895" s="10" t="str">
        <f t="shared" si="356"/>
        <v>plays</v>
      </c>
      <c r="S3895" s="14">
        <f t="shared" si="357"/>
        <v>41779.657870370371</v>
      </c>
      <c r="T3895" s="15">
        <f t="shared" si="358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59"/>
        <v>3.4666666666666665E-2</v>
      </c>
      <c r="P3896" s="9">
        <f t="shared" si="354"/>
        <v>47.272727272727273</v>
      </c>
      <c r="Q3896" s="10" t="str">
        <f t="shared" si="355"/>
        <v>theater</v>
      </c>
      <c r="R3896" s="10" t="str">
        <f t="shared" si="356"/>
        <v>plays</v>
      </c>
      <c r="S3896" s="14">
        <f t="shared" si="357"/>
        <v>42679.958472222221</v>
      </c>
      <c r="T3896" s="15">
        <f t="shared" si="358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59"/>
        <v>0.05</v>
      </c>
      <c r="P3897" s="9">
        <f t="shared" si="354"/>
        <v>50</v>
      </c>
      <c r="Q3897" s="10" t="str">
        <f t="shared" si="355"/>
        <v>theater</v>
      </c>
      <c r="R3897" s="10" t="str">
        <f t="shared" si="356"/>
        <v>plays</v>
      </c>
      <c r="S3897" s="14">
        <f t="shared" si="357"/>
        <v>42032.250208333338</v>
      </c>
      <c r="T3897" s="15">
        <f t="shared" si="358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59"/>
        <v>0.10625</v>
      </c>
      <c r="P3898" s="9">
        <f t="shared" si="354"/>
        <v>42.5</v>
      </c>
      <c r="Q3898" s="10" t="str">
        <f t="shared" si="355"/>
        <v>theater</v>
      </c>
      <c r="R3898" s="10" t="str">
        <f t="shared" si="356"/>
        <v>plays</v>
      </c>
      <c r="S3898" s="14">
        <f t="shared" si="357"/>
        <v>41793.191875000004</v>
      </c>
      <c r="T3898" s="15">
        <f t="shared" si="358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59"/>
        <v>0.17599999999999999</v>
      </c>
      <c r="P3899" s="9">
        <f t="shared" si="354"/>
        <v>44</v>
      </c>
      <c r="Q3899" s="10" t="str">
        <f t="shared" si="355"/>
        <v>theater</v>
      </c>
      <c r="R3899" s="10" t="str">
        <f t="shared" si="356"/>
        <v>plays</v>
      </c>
      <c r="S3899" s="14">
        <f t="shared" si="357"/>
        <v>41982.87364583333</v>
      </c>
      <c r="T3899" s="15">
        <f t="shared" si="358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59"/>
        <v>0.3256</v>
      </c>
      <c r="P3900" s="9">
        <f t="shared" si="354"/>
        <v>50.875</v>
      </c>
      <c r="Q3900" s="10" t="str">
        <f t="shared" si="355"/>
        <v>theater</v>
      </c>
      <c r="R3900" s="10" t="str">
        <f t="shared" si="356"/>
        <v>plays</v>
      </c>
      <c r="S3900" s="14">
        <f t="shared" si="357"/>
        <v>42193.482291666667</v>
      </c>
      <c r="T3900" s="15">
        <f t="shared" si="358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59"/>
        <v>1.2500000000000001E-2</v>
      </c>
      <c r="P3901" s="9">
        <f t="shared" si="354"/>
        <v>62.5</v>
      </c>
      <c r="Q3901" s="10" t="str">
        <f t="shared" si="355"/>
        <v>theater</v>
      </c>
      <c r="R3901" s="10" t="str">
        <f t="shared" si="356"/>
        <v>plays</v>
      </c>
      <c r="S3901" s="14">
        <f t="shared" si="357"/>
        <v>41843.775011574071</v>
      </c>
      <c r="T3901" s="15">
        <f t="shared" si="358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59"/>
        <v>5.3999999999999999E-2</v>
      </c>
      <c r="P3902" s="9">
        <f t="shared" si="354"/>
        <v>27</v>
      </c>
      <c r="Q3902" s="10" t="str">
        <f t="shared" si="355"/>
        <v>theater</v>
      </c>
      <c r="R3902" s="10" t="str">
        <f t="shared" si="356"/>
        <v>plays</v>
      </c>
      <c r="S3902" s="14">
        <f t="shared" si="357"/>
        <v>42136.092488425929</v>
      </c>
      <c r="T3902" s="15">
        <f t="shared" si="358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59"/>
        <v>8.3333333333333332E-3</v>
      </c>
      <c r="P3903" s="9">
        <f t="shared" si="354"/>
        <v>25</v>
      </c>
      <c r="Q3903" s="10" t="str">
        <f t="shared" si="355"/>
        <v>theater</v>
      </c>
      <c r="R3903" s="10" t="str">
        <f t="shared" si="356"/>
        <v>plays</v>
      </c>
      <c r="S3903" s="14">
        <f t="shared" si="357"/>
        <v>42317.826377314821</v>
      </c>
      <c r="T3903" s="15">
        <f t="shared" si="358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59"/>
        <v>0.48833333333333334</v>
      </c>
      <c r="P3904" s="9">
        <f t="shared" si="354"/>
        <v>47.258064516129032</v>
      </c>
      <c r="Q3904" s="10" t="str">
        <f t="shared" si="355"/>
        <v>theater</v>
      </c>
      <c r="R3904" s="10" t="str">
        <f t="shared" si="356"/>
        <v>plays</v>
      </c>
      <c r="S3904" s="14">
        <f t="shared" si="357"/>
        <v>42663.468078703707</v>
      </c>
      <c r="T3904" s="15">
        <f t="shared" si="358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59"/>
        <v>0</v>
      </c>
      <c r="P3905" s="9" t="e">
        <f t="shared" si="354"/>
        <v>#DIV/0!</v>
      </c>
      <c r="Q3905" s="10" t="str">
        <f t="shared" si="355"/>
        <v>theater</v>
      </c>
      <c r="R3905" s="10" t="str">
        <f t="shared" si="356"/>
        <v>plays</v>
      </c>
      <c r="S3905" s="14">
        <f t="shared" si="357"/>
        <v>42186.01116898148</v>
      </c>
      <c r="T3905" s="15">
        <f t="shared" si="358"/>
        <v>42230.818055555559</v>
      </c>
    </row>
    <row r="3906" spans="1:20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59"/>
        <v>2.9999999999999997E-4</v>
      </c>
      <c r="P3906" s="9">
        <f t="shared" si="354"/>
        <v>1.5</v>
      </c>
      <c r="Q3906" s="10" t="str">
        <f t="shared" si="355"/>
        <v>theater</v>
      </c>
      <c r="R3906" s="10" t="str">
        <f t="shared" si="356"/>
        <v>plays</v>
      </c>
      <c r="S3906" s="14">
        <f t="shared" si="357"/>
        <v>42095.229166666672</v>
      </c>
      <c r="T3906" s="15">
        <f t="shared" si="358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59"/>
        <v>0.11533333333333333</v>
      </c>
      <c r="P3907" s="9">
        <f t="shared" ref="P3907:P3970" si="360">E3907/L3907</f>
        <v>24.714285714285715</v>
      </c>
      <c r="Q3907" s="10" t="str">
        <f t="shared" ref="Q3907:Q3970" si="361">LEFT(N3907,SEARCH("/",N3907,1)-1)</f>
        <v>theater</v>
      </c>
      <c r="R3907" s="10" t="str">
        <f t="shared" ref="R3907:R3970" si="362">RIGHT(N3907,LEN(N3907)-SEARCH("/",N3907,1))</f>
        <v>plays</v>
      </c>
      <c r="S3907" s="14">
        <f t="shared" ref="S3907:S3970" si="363">(((J3907/60)/60)/24)+DATE(1970,1,1)</f>
        <v>42124.623877314814</v>
      </c>
      <c r="T3907" s="15">
        <f t="shared" si="358"/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59"/>
        <v>0.67333333333333334</v>
      </c>
      <c r="P3908" s="9">
        <f t="shared" si="360"/>
        <v>63.125</v>
      </c>
      <c r="Q3908" s="10" t="str">
        <f t="shared" si="361"/>
        <v>theater</v>
      </c>
      <c r="R3908" s="10" t="str">
        <f t="shared" si="362"/>
        <v>plays</v>
      </c>
      <c r="S3908" s="14">
        <f t="shared" si="363"/>
        <v>42143.917743055557</v>
      </c>
      <c r="T3908" s="15">
        <f t="shared" ref="T3908:T3971" si="364">(((I3908/60)/60)/24)+DATE(1970,1,1)</f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59"/>
        <v>0.153</v>
      </c>
      <c r="P3909" s="9">
        <f t="shared" si="360"/>
        <v>38.25</v>
      </c>
      <c r="Q3909" s="10" t="str">
        <f t="shared" si="361"/>
        <v>theater</v>
      </c>
      <c r="R3909" s="10" t="str">
        <f t="shared" si="362"/>
        <v>plays</v>
      </c>
      <c r="S3909" s="14">
        <f t="shared" si="363"/>
        <v>41906.819513888891</v>
      </c>
      <c r="T3909" s="15">
        <f t="shared" si="364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59"/>
        <v>8.666666666666667E-2</v>
      </c>
      <c r="P3910" s="9">
        <f t="shared" si="360"/>
        <v>16.25</v>
      </c>
      <c r="Q3910" s="10" t="str">
        <f t="shared" si="361"/>
        <v>theater</v>
      </c>
      <c r="R3910" s="10" t="str">
        <f t="shared" si="362"/>
        <v>plays</v>
      </c>
      <c r="S3910" s="14">
        <f t="shared" si="363"/>
        <v>41834.135370370372</v>
      </c>
      <c r="T3910" s="15">
        <f t="shared" si="364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59"/>
        <v>2.2499999999999998E-3</v>
      </c>
      <c r="P3911" s="9">
        <f t="shared" si="360"/>
        <v>33.75</v>
      </c>
      <c r="Q3911" s="10" t="str">
        <f t="shared" si="361"/>
        <v>theater</v>
      </c>
      <c r="R3911" s="10" t="str">
        <f t="shared" si="362"/>
        <v>plays</v>
      </c>
      <c r="S3911" s="14">
        <f t="shared" si="363"/>
        <v>41863.359282407408</v>
      </c>
      <c r="T3911" s="15">
        <f t="shared" si="364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59"/>
        <v>3.0833333333333334E-2</v>
      </c>
      <c r="P3912" s="9">
        <f t="shared" si="360"/>
        <v>61.666666666666664</v>
      </c>
      <c r="Q3912" s="10" t="str">
        <f t="shared" si="361"/>
        <v>theater</v>
      </c>
      <c r="R3912" s="10" t="str">
        <f t="shared" si="362"/>
        <v>plays</v>
      </c>
      <c r="S3912" s="14">
        <f t="shared" si="363"/>
        <v>42224.756909722222</v>
      </c>
      <c r="T3912" s="15">
        <f t="shared" si="364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59"/>
        <v>0.37412499999999999</v>
      </c>
      <c r="P3913" s="9">
        <f t="shared" si="360"/>
        <v>83.138888888888886</v>
      </c>
      <c r="Q3913" s="10" t="str">
        <f t="shared" si="361"/>
        <v>theater</v>
      </c>
      <c r="R3913" s="10" t="str">
        <f t="shared" si="362"/>
        <v>plays</v>
      </c>
      <c r="S3913" s="14">
        <f t="shared" si="363"/>
        <v>41939.8122337963</v>
      </c>
      <c r="T3913" s="15">
        <f t="shared" si="364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59"/>
        <v>6.666666666666667E-5</v>
      </c>
      <c r="P3914" s="9">
        <f t="shared" si="360"/>
        <v>1</v>
      </c>
      <c r="Q3914" s="10" t="str">
        <f t="shared" si="361"/>
        <v>theater</v>
      </c>
      <c r="R3914" s="10" t="str">
        <f t="shared" si="362"/>
        <v>plays</v>
      </c>
      <c r="S3914" s="14">
        <f t="shared" si="363"/>
        <v>42059.270023148143</v>
      </c>
      <c r="T3914" s="15">
        <f t="shared" si="364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59"/>
        <v>0.1</v>
      </c>
      <c r="P3915" s="9">
        <f t="shared" si="360"/>
        <v>142.85714285714286</v>
      </c>
      <c r="Q3915" s="10" t="str">
        <f t="shared" si="361"/>
        <v>theater</v>
      </c>
      <c r="R3915" s="10" t="str">
        <f t="shared" si="362"/>
        <v>plays</v>
      </c>
      <c r="S3915" s="14">
        <f t="shared" si="363"/>
        <v>42308.211215277777</v>
      </c>
      <c r="T3915" s="15">
        <f t="shared" si="364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59"/>
        <v>0.36359999999999998</v>
      </c>
      <c r="P3916" s="9">
        <f t="shared" si="360"/>
        <v>33.666666666666664</v>
      </c>
      <c r="Q3916" s="10" t="str">
        <f t="shared" si="361"/>
        <v>theater</v>
      </c>
      <c r="R3916" s="10" t="str">
        <f t="shared" si="362"/>
        <v>plays</v>
      </c>
      <c r="S3916" s="14">
        <f t="shared" si="363"/>
        <v>42114.818935185183</v>
      </c>
      <c r="T3916" s="15">
        <f t="shared" si="364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59"/>
        <v>3.3333333333333335E-3</v>
      </c>
      <c r="P3917" s="9">
        <f t="shared" si="360"/>
        <v>5</v>
      </c>
      <c r="Q3917" s="10" t="str">
        <f t="shared" si="361"/>
        <v>theater</v>
      </c>
      <c r="R3917" s="10" t="str">
        <f t="shared" si="362"/>
        <v>plays</v>
      </c>
      <c r="S3917" s="14">
        <f t="shared" si="363"/>
        <v>42492.98505787037</v>
      </c>
      <c r="T3917" s="15">
        <f t="shared" si="364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59"/>
        <v>0</v>
      </c>
      <c r="P3918" s="9" t="e">
        <f t="shared" si="360"/>
        <v>#DIV/0!</v>
      </c>
      <c r="Q3918" s="10" t="str">
        <f t="shared" si="361"/>
        <v>theater</v>
      </c>
      <c r="R3918" s="10" t="str">
        <f t="shared" si="362"/>
        <v>plays</v>
      </c>
      <c r="S3918" s="14">
        <f t="shared" si="363"/>
        <v>42494.471666666665</v>
      </c>
      <c r="T3918" s="15">
        <f t="shared" si="364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59"/>
        <v>2.8571428571428571E-3</v>
      </c>
      <c r="P3919" s="9">
        <f t="shared" si="360"/>
        <v>10</v>
      </c>
      <c r="Q3919" s="10" t="str">
        <f t="shared" si="361"/>
        <v>theater</v>
      </c>
      <c r="R3919" s="10" t="str">
        <f t="shared" si="362"/>
        <v>plays</v>
      </c>
      <c r="S3919" s="14">
        <f t="shared" si="363"/>
        <v>41863.527326388888</v>
      </c>
      <c r="T3919" s="15">
        <f t="shared" si="364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59"/>
        <v>2E-3</v>
      </c>
      <c r="P3920" s="9">
        <f t="shared" si="360"/>
        <v>40</v>
      </c>
      <c r="Q3920" s="10" t="str">
        <f t="shared" si="361"/>
        <v>theater</v>
      </c>
      <c r="R3920" s="10" t="str">
        <f t="shared" si="362"/>
        <v>plays</v>
      </c>
      <c r="S3920" s="14">
        <f t="shared" si="363"/>
        <v>41843.664618055554</v>
      </c>
      <c r="T3920" s="15">
        <f t="shared" si="364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59"/>
        <v>1.7999999999999999E-2</v>
      </c>
      <c r="P3921" s="9">
        <f t="shared" si="360"/>
        <v>30</v>
      </c>
      <c r="Q3921" s="10" t="str">
        <f t="shared" si="361"/>
        <v>theater</v>
      </c>
      <c r="R3921" s="10" t="str">
        <f t="shared" si="362"/>
        <v>plays</v>
      </c>
      <c r="S3921" s="14">
        <f t="shared" si="363"/>
        <v>42358.684872685189</v>
      </c>
      <c r="T3921" s="15">
        <f t="shared" si="364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59"/>
        <v>5.3999999999999999E-2</v>
      </c>
      <c r="P3922" s="9">
        <f t="shared" si="360"/>
        <v>45</v>
      </c>
      <c r="Q3922" s="10" t="str">
        <f t="shared" si="361"/>
        <v>theater</v>
      </c>
      <c r="R3922" s="10" t="str">
        <f t="shared" si="362"/>
        <v>plays</v>
      </c>
      <c r="S3922" s="14">
        <f t="shared" si="363"/>
        <v>42657.38726851852</v>
      </c>
      <c r="T3922" s="15">
        <f t="shared" si="364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59"/>
        <v>0</v>
      </c>
      <c r="P3923" s="9" t="e">
        <f t="shared" si="360"/>
        <v>#DIV/0!</v>
      </c>
      <c r="Q3923" s="10" t="str">
        <f t="shared" si="361"/>
        <v>theater</v>
      </c>
      <c r="R3923" s="10" t="str">
        <f t="shared" si="362"/>
        <v>plays</v>
      </c>
      <c r="S3923" s="14">
        <f t="shared" si="363"/>
        <v>41926.542303240742</v>
      </c>
      <c r="T3923" s="15">
        <f t="shared" si="364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59"/>
        <v>8.1333333333333327E-2</v>
      </c>
      <c r="P3924" s="9">
        <f t="shared" si="360"/>
        <v>10.166666666666666</v>
      </c>
      <c r="Q3924" s="10" t="str">
        <f t="shared" si="361"/>
        <v>theater</v>
      </c>
      <c r="R3924" s="10" t="str">
        <f t="shared" si="362"/>
        <v>plays</v>
      </c>
      <c r="S3924" s="14">
        <f t="shared" si="363"/>
        <v>42020.768634259264</v>
      </c>
      <c r="T3924" s="15">
        <f t="shared" si="364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59"/>
        <v>0.12034782608695652</v>
      </c>
      <c r="P3925" s="9">
        <f t="shared" si="360"/>
        <v>81.411764705882348</v>
      </c>
      <c r="Q3925" s="10" t="str">
        <f t="shared" si="361"/>
        <v>theater</v>
      </c>
      <c r="R3925" s="10" t="str">
        <f t="shared" si="362"/>
        <v>plays</v>
      </c>
      <c r="S3925" s="14">
        <f t="shared" si="363"/>
        <v>42075.979988425926</v>
      </c>
      <c r="T3925" s="15">
        <f t="shared" si="364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59"/>
        <v>0.15266666666666667</v>
      </c>
      <c r="P3926" s="9">
        <f t="shared" si="360"/>
        <v>57.25</v>
      </c>
      <c r="Q3926" s="10" t="str">
        <f t="shared" si="361"/>
        <v>theater</v>
      </c>
      <c r="R3926" s="10" t="str">
        <f t="shared" si="362"/>
        <v>plays</v>
      </c>
      <c r="S3926" s="14">
        <f t="shared" si="363"/>
        <v>41786.959745370368</v>
      </c>
      <c r="T3926" s="15">
        <f t="shared" si="364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59"/>
        <v>0.1</v>
      </c>
      <c r="P3927" s="9">
        <f t="shared" si="360"/>
        <v>5</v>
      </c>
      <c r="Q3927" s="10" t="str">
        <f t="shared" si="361"/>
        <v>theater</v>
      </c>
      <c r="R3927" s="10" t="str">
        <f t="shared" si="362"/>
        <v>plays</v>
      </c>
      <c r="S3927" s="14">
        <f t="shared" si="363"/>
        <v>41820.870821759258</v>
      </c>
      <c r="T3927" s="15">
        <f t="shared" si="364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59"/>
        <v>3.0000000000000001E-3</v>
      </c>
      <c r="P3928" s="9">
        <f t="shared" si="360"/>
        <v>15</v>
      </c>
      <c r="Q3928" s="10" t="str">
        <f t="shared" si="361"/>
        <v>theater</v>
      </c>
      <c r="R3928" s="10" t="str">
        <f t="shared" si="362"/>
        <v>plays</v>
      </c>
      <c r="S3928" s="14">
        <f t="shared" si="363"/>
        <v>41970.085046296299</v>
      </c>
      <c r="T3928" s="15">
        <f t="shared" si="364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59"/>
        <v>0.01</v>
      </c>
      <c r="P3929" s="9">
        <f t="shared" si="360"/>
        <v>12.5</v>
      </c>
      <c r="Q3929" s="10" t="str">
        <f t="shared" si="361"/>
        <v>theater</v>
      </c>
      <c r="R3929" s="10" t="str">
        <f t="shared" si="362"/>
        <v>plays</v>
      </c>
      <c r="S3929" s="14">
        <f t="shared" si="363"/>
        <v>41830.267407407409</v>
      </c>
      <c r="T3929" s="15">
        <f t="shared" si="364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59"/>
        <v>0.13020000000000001</v>
      </c>
      <c r="P3930" s="9">
        <f t="shared" si="360"/>
        <v>93</v>
      </c>
      <c r="Q3930" s="10" t="str">
        <f t="shared" si="361"/>
        <v>theater</v>
      </c>
      <c r="R3930" s="10" t="str">
        <f t="shared" si="362"/>
        <v>plays</v>
      </c>
      <c r="S3930" s="14">
        <f t="shared" si="363"/>
        <v>42265.683182870373</v>
      </c>
      <c r="T3930" s="15">
        <f t="shared" si="364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59"/>
        <v>2.265E-2</v>
      </c>
      <c r="P3931" s="9">
        <f t="shared" si="360"/>
        <v>32.357142857142854</v>
      </c>
      <c r="Q3931" s="10" t="str">
        <f t="shared" si="361"/>
        <v>theater</v>
      </c>
      <c r="R3931" s="10" t="str">
        <f t="shared" si="362"/>
        <v>plays</v>
      </c>
      <c r="S3931" s="14">
        <f t="shared" si="363"/>
        <v>42601.827141203699</v>
      </c>
      <c r="T3931" s="15">
        <f t="shared" si="364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59"/>
        <v>0</v>
      </c>
      <c r="P3932" s="9" t="e">
        <f t="shared" si="360"/>
        <v>#DIV/0!</v>
      </c>
      <c r="Q3932" s="10" t="str">
        <f t="shared" si="361"/>
        <v>theater</v>
      </c>
      <c r="R3932" s="10" t="str">
        <f t="shared" si="362"/>
        <v>plays</v>
      </c>
      <c r="S3932" s="14">
        <f t="shared" si="363"/>
        <v>42433.338749999995</v>
      </c>
      <c r="T3932" s="15">
        <f t="shared" si="364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59"/>
        <v>0</v>
      </c>
      <c r="P3933" s="9" t="e">
        <f t="shared" si="360"/>
        <v>#DIV/0!</v>
      </c>
      <c r="Q3933" s="10" t="str">
        <f t="shared" si="361"/>
        <v>theater</v>
      </c>
      <c r="R3933" s="10" t="str">
        <f t="shared" si="362"/>
        <v>plays</v>
      </c>
      <c r="S3933" s="14">
        <f t="shared" si="363"/>
        <v>42228.151701388888</v>
      </c>
      <c r="T3933" s="15">
        <f t="shared" si="364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59"/>
        <v>8.3333333333333331E-5</v>
      </c>
      <c r="P3934" s="9">
        <f t="shared" si="360"/>
        <v>1</v>
      </c>
      <c r="Q3934" s="10" t="str">
        <f t="shared" si="361"/>
        <v>theater</v>
      </c>
      <c r="R3934" s="10" t="str">
        <f t="shared" si="362"/>
        <v>plays</v>
      </c>
      <c r="S3934" s="14">
        <f t="shared" si="363"/>
        <v>42415.168564814812</v>
      </c>
      <c r="T3934" s="15">
        <f t="shared" si="364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59"/>
        <v>0.15742857142857142</v>
      </c>
      <c r="P3935" s="9">
        <f t="shared" si="360"/>
        <v>91.833333333333329</v>
      </c>
      <c r="Q3935" s="10" t="str">
        <f t="shared" si="361"/>
        <v>theater</v>
      </c>
      <c r="R3935" s="10" t="str">
        <f t="shared" si="362"/>
        <v>plays</v>
      </c>
      <c r="S3935" s="14">
        <f t="shared" si="363"/>
        <v>42538.968310185184</v>
      </c>
      <c r="T3935" s="15">
        <f t="shared" si="364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59"/>
        <v>0.11</v>
      </c>
      <c r="P3936" s="9">
        <f t="shared" si="360"/>
        <v>45.833333333333336</v>
      </c>
      <c r="Q3936" s="10" t="str">
        <f t="shared" si="361"/>
        <v>theater</v>
      </c>
      <c r="R3936" s="10" t="str">
        <f t="shared" si="362"/>
        <v>plays</v>
      </c>
      <c r="S3936" s="14">
        <f t="shared" si="363"/>
        <v>42233.671747685185</v>
      </c>
      <c r="T3936" s="15">
        <f t="shared" si="364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59"/>
        <v>0.43833333333333335</v>
      </c>
      <c r="P3937" s="9">
        <f t="shared" si="360"/>
        <v>57.173913043478258</v>
      </c>
      <c r="Q3937" s="10" t="str">
        <f t="shared" si="361"/>
        <v>theater</v>
      </c>
      <c r="R3937" s="10" t="str">
        <f t="shared" si="362"/>
        <v>plays</v>
      </c>
      <c r="S3937" s="14">
        <f t="shared" si="363"/>
        <v>42221.656782407401</v>
      </c>
      <c r="T3937" s="15">
        <f t="shared" si="364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59"/>
        <v>0</v>
      </c>
      <c r="P3938" s="9" t="e">
        <f t="shared" si="360"/>
        <v>#DIV/0!</v>
      </c>
      <c r="Q3938" s="10" t="str">
        <f t="shared" si="361"/>
        <v>theater</v>
      </c>
      <c r="R3938" s="10" t="str">
        <f t="shared" si="362"/>
        <v>plays</v>
      </c>
      <c r="S3938" s="14">
        <f t="shared" si="363"/>
        <v>42675.262962962966</v>
      </c>
      <c r="T3938" s="15">
        <f t="shared" si="364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59"/>
        <v>0.86135181975736563</v>
      </c>
      <c r="P3939" s="9">
        <f t="shared" si="360"/>
        <v>248.5</v>
      </c>
      <c r="Q3939" s="10" t="str">
        <f t="shared" si="361"/>
        <v>theater</v>
      </c>
      <c r="R3939" s="10" t="str">
        <f t="shared" si="362"/>
        <v>plays</v>
      </c>
      <c r="S3939" s="14">
        <f t="shared" si="363"/>
        <v>42534.631481481483</v>
      </c>
      <c r="T3939" s="15">
        <f t="shared" si="364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59"/>
        <v>0.12196620583717357</v>
      </c>
      <c r="P3940" s="9">
        <f t="shared" si="360"/>
        <v>79.400000000000006</v>
      </c>
      <c r="Q3940" s="10" t="str">
        <f t="shared" si="361"/>
        <v>theater</v>
      </c>
      <c r="R3940" s="10" t="str">
        <f t="shared" si="362"/>
        <v>plays</v>
      </c>
      <c r="S3940" s="14">
        <f t="shared" si="363"/>
        <v>42151.905717592599</v>
      </c>
      <c r="T3940" s="15">
        <f t="shared" si="364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59"/>
        <v>1E-3</v>
      </c>
      <c r="P3941" s="9">
        <f t="shared" si="360"/>
        <v>5</v>
      </c>
      <c r="Q3941" s="10" t="str">
        <f t="shared" si="361"/>
        <v>theater</v>
      </c>
      <c r="R3941" s="10" t="str">
        <f t="shared" si="362"/>
        <v>plays</v>
      </c>
      <c r="S3941" s="14">
        <f t="shared" si="363"/>
        <v>41915.400219907409</v>
      </c>
      <c r="T3941" s="15">
        <f t="shared" si="364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59"/>
        <v>2.2000000000000001E-3</v>
      </c>
      <c r="P3942" s="9">
        <f t="shared" si="360"/>
        <v>5.5</v>
      </c>
      <c r="Q3942" s="10" t="str">
        <f t="shared" si="361"/>
        <v>theater</v>
      </c>
      <c r="R3942" s="10" t="str">
        <f t="shared" si="362"/>
        <v>plays</v>
      </c>
      <c r="S3942" s="14">
        <f t="shared" si="363"/>
        <v>41961.492488425924</v>
      </c>
      <c r="T3942" s="15">
        <f t="shared" si="364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59"/>
        <v>9.0909090909090905E-3</v>
      </c>
      <c r="P3943" s="9">
        <f t="shared" si="360"/>
        <v>25</v>
      </c>
      <c r="Q3943" s="10" t="str">
        <f t="shared" si="361"/>
        <v>theater</v>
      </c>
      <c r="R3943" s="10" t="str">
        <f t="shared" si="362"/>
        <v>plays</v>
      </c>
      <c r="S3943" s="14">
        <f t="shared" si="363"/>
        <v>41940.587233796294</v>
      </c>
      <c r="T3943" s="15">
        <f t="shared" si="364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59"/>
        <v>0</v>
      </c>
      <c r="P3944" s="9" t="e">
        <f t="shared" si="360"/>
        <v>#DIV/0!</v>
      </c>
      <c r="Q3944" s="10" t="str">
        <f t="shared" si="361"/>
        <v>theater</v>
      </c>
      <c r="R3944" s="10" t="str">
        <f t="shared" si="362"/>
        <v>plays</v>
      </c>
      <c r="S3944" s="14">
        <f t="shared" si="363"/>
        <v>42111.904097222221</v>
      </c>
      <c r="T3944" s="15">
        <f t="shared" si="364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59"/>
        <v>0.35639999999999999</v>
      </c>
      <c r="P3945" s="9">
        <f t="shared" si="360"/>
        <v>137.07692307692307</v>
      </c>
      <c r="Q3945" s="10" t="str">
        <f t="shared" si="361"/>
        <v>theater</v>
      </c>
      <c r="R3945" s="10" t="str">
        <f t="shared" si="362"/>
        <v>plays</v>
      </c>
      <c r="S3945" s="14">
        <f t="shared" si="363"/>
        <v>42279.778564814813</v>
      </c>
      <c r="T3945" s="15">
        <f t="shared" si="364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59"/>
        <v>0</v>
      </c>
      <c r="P3946" s="9" t="e">
        <f t="shared" si="360"/>
        <v>#DIV/0!</v>
      </c>
      <c r="Q3946" s="10" t="str">
        <f t="shared" si="361"/>
        <v>theater</v>
      </c>
      <c r="R3946" s="10" t="str">
        <f t="shared" si="362"/>
        <v>plays</v>
      </c>
      <c r="S3946" s="14">
        <f t="shared" si="363"/>
        <v>42213.662905092591</v>
      </c>
      <c r="T3946" s="15">
        <f t="shared" si="364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59"/>
        <v>2.5000000000000001E-3</v>
      </c>
      <c r="P3947" s="9">
        <f t="shared" si="360"/>
        <v>5</v>
      </c>
      <c r="Q3947" s="10" t="str">
        <f t="shared" si="361"/>
        <v>theater</v>
      </c>
      <c r="R3947" s="10" t="str">
        <f t="shared" si="362"/>
        <v>plays</v>
      </c>
      <c r="S3947" s="14">
        <f t="shared" si="363"/>
        <v>42109.801712962959</v>
      </c>
      <c r="T3947" s="15">
        <f t="shared" si="364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59"/>
        <v>3.2500000000000001E-2</v>
      </c>
      <c r="P3948" s="9">
        <f t="shared" si="360"/>
        <v>39</v>
      </c>
      <c r="Q3948" s="10" t="str">
        <f t="shared" si="361"/>
        <v>theater</v>
      </c>
      <c r="R3948" s="10" t="str">
        <f t="shared" si="362"/>
        <v>plays</v>
      </c>
      <c r="S3948" s="14">
        <f t="shared" si="363"/>
        <v>42031.833587962959</v>
      </c>
      <c r="T3948" s="15">
        <f t="shared" si="364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59"/>
        <v>3.3666666666666664E-2</v>
      </c>
      <c r="P3949" s="9">
        <f t="shared" si="360"/>
        <v>50.5</v>
      </c>
      <c r="Q3949" s="10" t="str">
        <f t="shared" si="361"/>
        <v>theater</v>
      </c>
      <c r="R3949" s="10" t="str">
        <f t="shared" si="362"/>
        <v>plays</v>
      </c>
      <c r="S3949" s="14">
        <f t="shared" si="363"/>
        <v>42615.142870370371</v>
      </c>
      <c r="T3949" s="15">
        <f t="shared" si="364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59"/>
        <v>0</v>
      </c>
      <c r="P3950" s="9" t="e">
        <f t="shared" si="360"/>
        <v>#DIV/0!</v>
      </c>
      <c r="Q3950" s="10" t="str">
        <f t="shared" si="361"/>
        <v>theater</v>
      </c>
      <c r="R3950" s="10" t="str">
        <f t="shared" si="362"/>
        <v>plays</v>
      </c>
      <c r="S3950" s="14">
        <f t="shared" si="363"/>
        <v>41829.325497685182</v>
      </c>
      <c r="T3950" s="15">
        <f t="shared" si="364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59"/>
        <v>0.15770000000000001</v>
      </c>
      <c r="P3951" s="9">
        <f t="shared" si="360"/>
        <v>49.28125</v>
      </c>
      <c r="Q3951" s="10" t="str">
        <f t="shared" si="361"/>
        <v>theater</v>
      </c>
      <c r="R3951" s="10" t="str">
        <f t="shared" si="362"/>
        <v>plays</v>
      </c>
      <c r="S3951" s="14">
        <f t="shared" si="363"/>
        <v>42016.120613425926</v>
      </c>
      <c r="T3951" s="15">
        <f t="shared" si="364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ref="O3952:O4015" si="365">E3952/D3952</f>
        <v>6.2500000000000003E-3</v>
      </c>
      <c r="P3952" s="9">
        <f t="shared" si="360"/>
        <v>25</v>
      </c>
      <c r="Q3952" s="10" t="str">
        <f t="shared" si="361"/>
        <v>theater</v>
      </c>
      <c r="R3952" s="10" t="str">
        <f t="shared" si="362"/>
        <v>plays</v>
      </c>
      <c r="S3952" s="14">
        <f t="shared" si="363"/>
        <v>42439.702314814815</v>
      </c>
      <c r="T3952" s="15">
        <f t="shared" si="364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5"/>
        <v>5.0000000000000004E-6</v>
      </c>
      <c r="P3953" s="9">
        <f t="shared" si="360"/>
        <v>1</v>
      </c>
      <c r="Q3953" s="10" t="str">
        <f t="shared" si="361"/>
        <v>theater</v>
      </c>
      <c r="R3953" s="10" t="str">
        <f t="shared" si="362"/>
        <v>plays</v>
      </c>
      <c r="S3953" s="14">
        <f t="shared" si="363"/>
        <v>42433.825717592597</v>
      </c>
      <c r="T3953" s="15">
        <f t="shared" si="364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5"/>
        <v>9.6153846153846159E-4</v>
      </c>
      <c r="P3954" s="9">
        <f t="shared" si="360"/>
        <v>25</v>
      </c>
      <c r="Q3954" s="10" t="str">
        <f t="shared" si="361"/>
        <v>theater</v>
      </c>
      <c r="R3954" s="10" t="str">
        <f t="shared" si="362"/>
        <v>plays</v>
      </c>
      <c r="S3954" s="14">
        <f t="shared" si="363"/>
        <v>42243.790393518517</v>
      </c>
      <c r="T3954" s="15">
        <f t="shared" si="364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5"/>
        <v>0</v>
      </c>
      <c r="P3955" s="9" t="e">
        <f t="shared" si="360"/>
        <v>#DIV/0!</v>
      </c>
      <c r="Q3955" s="10" t="str">
        <f t="shared" si="361"/>
        <v>theater</v>
      </c>
      <c r="R3955" s="10" t="str">
        <f t="shared" si="362"/>
        <v>plays</v>
      </c>
      <c r="S3955" s="14">
        <f t="shared" si="363"/>
        <v>42550.048449074078</v>
      </c>
      <c r="T3955" s="15">
        <f t="shared" si="364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5"/>
        <v>0</v>
      </c>
      <c r="P3956" s="9" t="e">
        <f t="shared" si="360"/>
        <v>#DIV/0!</v>
      </c>
      <c r="Q3956" s="10" t="str">
        <f t="shared" si="361"/>
        <v>theater</v>
      </c>
      <c r="R3956" s="10" t="str">
        <f t="shared" si="362"/>
        <v>plays</v>
      </c>
      <c r="S3956" s="14">
        <f t="shared" si="363"/>
        <v>41774.651203703703</v>
      </c>
      <c r="T3956" s="15">
        <f t="shared" si="364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5"/>
        <v>0.24285714285714285</v>
      </c>
      <c r="P3957" s="9">
        <f t="shared" si="360"/>
        <v>53.125</v>
      </c>
      <c r="Q3957" s="10" t="str">
        <f t="shared" si="361"/>
        <v>theater</v>
      </c>
      <c r="R3957" s="10" t="str">
        <f t="shared" si="362"/>
        <v>plays</v>
      </c>
      <c r="S3957" s="14">
        <f t="shared" si="363"/>
        <v>42306.848854166667</v>
      </c>
      <c r="T3957" s="15">
        <f t="shared" si="364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5"/>
        <v>0</v>
      </c>
      <c r="P3958" s="9" t="e">
        <f t="shared" si="360"/>
        <v>#DIV/0!</v>
      </c>
      <c r="Q3958" s="10" t="str">
        <f t="shared" si="361"/>
        <v>theater</v>
      </c>
      <c r="R3958" s="10" t="str">
        <f t="shared" si="362"/>
        <v>plays</v>
      </c>
      <c r="S3958" s="14">
        <f t="shared" si="363"/>
        <v>42457.932025462964</v>
      </c>
      <c r="T3958" s="15">
        <f t="shared" si="364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5"/>
        <v>2.5000000000000001E-4</v>
      </c>
      <c r="P3959" s="9">
        <f t="shared" si="360"/>
        <v>7</v>
      </c>
      <c r="Q3959" s="10" t="str">
        <f t="shared" si="361"/>
        <v>theater</v>
      </c>
      <c r="R3959" s="10" t="str">
        <f t="shared" si="362"/>
        <v>plays</v>
      </c>
      <c r="S3959" s="14">
        <f t="shared" si="363"/>
        <v>42513.976319444439</v>
      </c>
      <c r="T3959" s="15">
        <f t="shared" si="364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5"/>
        <v>0.32050000000000001</v>
      </c>
      <c r="P3960" s="9">
        <f t="shared" si="360"/>
        <v>40.0625</v>
      </c>
      <c r="Q3960" s="10" t="str">
        <f t="shared" si="361"/>
        <v>theater</v>
      </c>
      <c r="R3960" s="10" t="str">
        <f t="shared" si="362"/>
        <v>plays</v>
      </c>
      <c r="S3960" s="14">
        <f t="shared" si="363"/>
        <v>41816.950370370374</v>
      </c>
      <c r="T3960" s="15">
        <f t="shared" si="364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5"/>
        <v>0.24333333333333335</v>
      </c>
      <c r="P3961" s="9">
        <f t="shared" si="360"/>
        <v>24.333333333333332</v>
      </c>
      <c r="Q3961" s="10" t="str">
        <f t="shared" si="361"/>
        <v>theater</v>
      </c>
      <c r="R3961" s="10" t="str">
        <f t="shared" si="362"/>
        <v>plays</v>
      </c>
      <c r="S3961" s="14">
        <f t="shared" si="363"/>
        <v>41880.788842592592</v>
      </c>
      <c r="T3961" s="15">
        <f t="shared" si="364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5"/>
        <v>1.4999999999999999E-2</v>
      </c>
      <c r="P3962" s="9">
        <f t="shared" si="360"/>
        <v>11.25</v>
      </c>
      <c r="Q3962" s="10" t="str">
        <f t="shared" si="361"/>
        <v>theater</v>
      </c>
      <c r="R3962" s="10" t="str">
        <f t="shared" si="362"/>
        <v>plays</v>
      </c>
      <c r="S3962" s="14">
        <f t="shared" si="363"/>
        <v>42342.845555555556</v>
      </c>
      <c r="T3962" s="15">
        <f t="shared" si="364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5"/>
        <v>4.1999999999999997E-3</v>
      </c>
      <c r="P3963" s="9">
        <f t="shared" si="360"/>
        <v>10.5</v>
      </c>
      <c r="Q3963" s="10" t="str">
        <f t="shared" si="361"/>
        <v>theater</v>
      </c>
      <c r="R3963" s="10" t="str">
        <f t="shared" si="362"/>
        <v>plays</v>
      </c>
      <c r="S3963" s="14">
        <f t="shared" si="363"/>
        <v>41745.891319444447</v>
      </c>
      <c r="T3963" s="15">
        <f t="shared" si="364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5"/>
        <v>3.214285714285714E-2</v>
      </c>
      <c r="P3964" s="9">
        <f t="shared" si="360"/>
        <v>15</v>
      </c>
      <c r="Q3964" s="10" t="str">
        <f t="shared" si="361"/>
        <v>theater</v>
      </c>
      <c r="R3964" s="10" t="str">
        <f t="shared" si="362"/>
        <v>plays</v>
      </c>
      <c r="S3964" s="14">
        <f t="shared" si="363"/>
        <v>42311.621458333335</v>
      </c>
      <c r="T3964" s="15">
        <f t="shared" si="364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5"/>
        <v>0</v>
      </c>
      <c r="P3965" s="9" t="e">
        <f t="shared" si="360"/>
        <v>#DIV/0!</v>
      </c>
      <c r="Q3965" s="10" t="str">
        <f t="shared" si="361"/>
        <v>theater</v>
      </c>
      <c r="R3965" s="10" t="str">
        <f t="shared" si="362"/>
        <v>plays</v>
      </c>
      <c r="S3965" s="14">
        <f t="shared" si="363"/>
        <v>42296.154131944444</v>
      </c>
      <c r="T3965" s="15">
        <f t="shared" si="364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5"/>
        <v>6.3E-2</v>
      </c>
      <c r="P3966" s="9">
        <f t="shared" si="360"/>
        <v>42</v>
      </c>
      <c r="Q3966" s="10" t="str">
        <f t="shared" si="361"/>
        <v>theater</v>
      </c>
      <c r="R3966" s="10" t="str">
        <f t="shared" si="362"/>
        <v>plays</v>
      </c>
      <c r="S3966" s="14">
        <f t="shared" si="363"/>
        <v>42053.722060185188</v>
      </c>
      <c r="T3966" s="15">
        <f t="shared" si="364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5"/>
        <v>0.14249999999999999</v>
      </c>
      <c r="P3967" s="9">
        <f t="shared" si="360"/>
        <v>71.25</v>
      </c>
      <c r="Q3967" s="10" t="str">
        <f t="shared" si="361"/>
        <v>theater</v>
      </c>
      <c r="R3967" s="10" t="str">
        <f t="shared" si="362"/>
        <v>plays</v>
      </c>
      <c r="S3967" s="14">
        <f t="shared" si="363"/>
        <v>42414.235879629632</v>
      </c>
      <c r="T3967" s="15">
        <f t="shared" si="364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5"/>
        <v>6.0000000000000001E-3</v>
      </c>
      <c r="P3968" s="9">
        <f t="shared" si="360"/>
        <v>22.5</v>
      </c>
      <c r="Q3968" s="10" t="str">
        <f t="shared" si="361"/>
        <v>theater</v>
      </c>
      <c r="R3968" s="10" t="str">
        <f t="shared" si="362"/>
        <v>plays</v>
      </c>
      <c r="S3968" s="14">
        <f t="shared" si="363"/>
        <v>41801.711550925924</v>
      </c>
      <c r="T3968" s="15">
        <f t="shared" si="364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5"/>
        <v>0.2411764705882353</v>
      </c>
      <c r="P3969" s="9">
        <f t="shared" si="360"/>
        <v>41</v>
      </c>
      <c r="Q3969" s="10" t="str">
        <f t="shared" si="361"/>
        <v>theater</v>
      </c>
      <c r="R3969" s="10" t="str">
        <f t="shared" si="362"/>
        <v>plays</v>
      </c>
      <c r="S3969" s="14">
        <f t="shared" si="363"/>
        <v>42770.290590277778</v>
      </c>
      <c r="T3969" s="15">
        <f t="shared" si="364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5"/>
        <v>0.10539999999999999</v>
      </c>
      <c r="P3970" s="9">
        <f t="shared" si="360"/>
        <v>47.909090909090907</v>
      </c>
      <c r="Q3970" s="10" t="str">
        <f t="shared" si="361"/>
        <v>theater</v>
      </c>
      <c r="R3970" s="10" t="str">
        <f t="shared" si="362"/>
        <v>plays</v>
      </c>
      <c r="S3970" s="14">
        <f t="shared" si="363"/>
        <v>42452.815659722226</v>
      </c>
      <c r="T3970" s="15">
        <f t="shared" si="364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65"/>
        <v>7.4690265486725665E-2</v>
      </c>
      <c r="P3971" s="9">
        <f t="shared" ref="P3971:P4034" si="366">E3971/L3971</f>
        <v>35.166666666666664</v>
      </c>
      <c r="Q3971" s="10" t="str">
        <f t="shared" ref="Q3971:Q4034" si="367">LEFT(N3971,SEARCH("/",N3971,1)-1)</f>
        <v>theater</v>
      </c>
      <c r="R3971" s="10" t="str">
        <f t="shared" ref="R3971:R4034" si="368">RIGHT(N3971,LEN(N3971)-SEARCH("/",N3971,1))</f>
        <v>plays</v>
      </c>
      <c r="S3971" s="14">
        <f t="shared" ref="S3971:S4034" si="369">(((J3971/60)/60)/24)+DATE(1970,1,1)</f>
        <v>42601.854699074072</v>
      </c>
      <c r="T3971" s="15">
        <f t="shared" si="364"/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65"/>
        <v>7.3333333333333334E-4</v>
      </c>
      <c r="P3972" s="9">
        <f t="shared" si="366"/>
        <v>5.5</v>
      </c>
      <c r="Q3972" s="10" t="str">
        <f t="shared" si="367"/>
        <v>theater</v>
      </c>
      <c r="R3972" s="10" t="str">
        <f t="shared" si="368"/>
        <v>plays</v>
      </c>
      <c r="S3972" s="14">
        <f t="shared" si="369"/>
        <v>42447.863553240735</v>
      </c>
      <c r="T3972" s="15">
        <f t="shared" ref="T3972:T4035" si="370">(((I3972/60)/60)/24)+DATE(1970,1,1)</f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65"/>
        <v>9.7142857142857135E-3</v>
      </c>
      <c r="P3973" s="9">
        <f t="shared" si="366"/>
        <v>22.666666666666668</v>
      </c>
      <c r="Q3973" s="10" t="str">
        <f t="shared" si="367"/>
        <v>theater</v>
      </c>
      <c r="R3973" s="10" t="str">
        <f t="shared" si="368"/>
        <v>plays</v>
      </c>
      <c r="S3973" s="14">
        <f t="shared" si="369"/>
        <v>41811.536180555559</v>
      </c>
      <c r="T3973" s="15">
        <f t="shared" si="370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65"/>
        <v>0.21099999999999999</v>
      </c>
      <c r="P3974" s="9">
        <f t="shared" si="366"/>
        <v>26.375</v>
      </c>
      <c r="Q3974" s="10" t="str">
        <f t="shared" si="367"/>
        <v>theater</v>
      </c>
      <c r="R3974" s="10" t="str">
        <f t="shared" si="368"/>
        <v>plays</v>
      </c>
      <c r="S3974" s="14">
        <f t="shared" si="369"/>
        <v>41981.067523148144</v>
      </c>
      <c r="T3974" s="15">
        <f t="shared" si="370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65"/>
        <v>0.78100000000000003</v>
      </c>
      <c r="P3975" s="9">
        <f t="shared" si="366"/>
        <v>105.54054054054055</v>
      </c>
      <c r="Q3975" s="10" t="str">
        <f t="shared" si="367"/>
        <v>theater</v>
      </c>
      <c r="R3975" s="10" t="str">
        <f t="shared" si="368"/>
        <v>plays</v>
      </c>
      <c r="S3975" s="14">
        <f t="shared" si="369"/>
        <v>42469.68414351852</v>
      </c>
      <c r="T3975" s="15">
        <f t="shared" si="370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65"/>
        <v>0.32</v>
      </c>
      <c r="P3976" s="9">
        <f t="shared" si="366"/>
        <v>29.09090909090909</v>
      </c>
      <c r="Q3976" s="10" t="str">
        <f t="shared" si="367"/>
        <v>theater</v>
      </c>
      <c r="R3976" s="10" t="str">
        <f t="shared" si="368"/>
        <v>plays</v>
      </c>
      <c r="S3976" s="14">
        <f t="shared" si="369"/>
        <v>42493.546851851846</v>
      </c>
      <c r="T3976" s="15">
        <f t="shared" si="370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65"/>
        <v>0</v>
      </c>
      <c r="P3977" s="9" t="e">
        <f t="shared" si="366"/>
        <v>#DIV/0!</v>
      </c>
      <c r="Q3977" s="10" t="str">
        <f t="shared" si="367"/>
        <v>theater</v>
      </c>
      <c r="R3977" s="10" t="str">
        <f t="shared" si="368"/>
        <v>plays</v>
      </c>
      <c r="S3977" s="14">
        <f t="shared" si="369"/>
        <v>42534.866875</v>
      </c>
      <c r="T3977" s="15">
        <f t="shared" si="370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65"/>
        <v>0.47692307692307695</v>
      </c>
      <c r="P3978" s="9">
        <f t="shared" si="366"/>
        <v>62</v>
      </c>
      <c r="Q3978" s="10" t="str">
        <f t="shared" si="367"/>
        <v>theater</v>
      </c>
      <c r="R3978" s="10" t="str">
        <f t="shared" si="368"/>
        <v>plays</v>
      </c>
      <c r="S3978" s="14">
        <f t="shared" si="369"/>
        <v>41830.858344907407</v>
      </c>
      <c r="T3978" s="15">
        <f t="shared" si="370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65"/>
        <v>1.4500000000000001E-2</v>
      </c>
      <c r="P3979" s="9">
        <f t="shared" si="366"/>
        <v>217.5</v>
      </c>
      <c r="Q3979" s="10" t="str">
        <f t="shared" si="367"/>
        <v>theater</v>
      </c>
      <c r="R3979" s="10" t="str">
        <f t="shared" si="368"/>
        <v>plays</v>
      </c>
      <c r="S3979" s="14">
        <f t="shared" si="369"/>
        <v>42543.788564814815</v>
      </c>
      <c r="T3979" s="15">
        <f t="shared" si="370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65"/>
        <v>0.107</v>
      </c>
      <c r="P3980" s="9">
        <f t="shared" si="366"/>
        <v>26.75</v>
      </c>
      <c r="Q3980" s="10" t="str">
        <f t="shared" si="367"/>
        <v>theater</v>
      </c>
      <c r="R3980" s="10" t="str">
        <f t="shared" si="368"/>
        <v>plays</v>
      </c>
      <c r="S3980" s="14">
        <f t="shared" si="369"/>
        <v>41975.642974537041</v>
      </c>
      <c r="T3980" s="15">
        <f t="shared" si="370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65"/>
        <v>1.8333333333333333E-2</v>
      </c>
      <c r="P3981" s="9">
        <f t="shared" si="366"/>
        <v>18.333333333333332</v>
      </c>
      <c r="Q3981" s="10" t="str">
        <f t="shared" si="367"/>
        <v>theater</v>
      </c>
      <c r="R3981" s="10" t="str">
        <f t="shared" si="368"/>
        <v>plays</v>
      </c>
      <c r="S3981" s="14">
        <f t="shared" si="369"/>
        <v>42069.903437500005</v>
      </c>
      <c r="T3981" s="15">
        <f t="shared" si="370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65"/>
        <v>0.18</v>
      </c>
      <c r="P3982" s="9">
        <f t="shared" si="366"/>
        <v>64.285714285714292</v>
      </c>
      <c r="Q3982" s="10" t="str">
        <f t="shared" si="367"/>
        <v>theater</v>
      </c>
      <c r="R3982" s="10" t="str">
        <f t="shared" si="368"/>
        <v>plays</v>
      </c>
      <c r="S3982" s="14">
        <f t="shared" si="369"/>
        <v>41795.598923611113</v>
      </c>
      <c r="T3982" s="15">
        <f t="shared" si="370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65"/>
        <v>4.0833333333333333E-2</v>
      </c>
      <c r="P3983" s="9">
        <f t="shared" si="366"/>
        <v>175</v>
      </c>
      <c r="Q3983" s="10" t="str">
        <f t="shared" si="367"/>
        <v>theater</v>
      </c>
      <c r="R3983" s="10" t="str">
        <f t="shared" si="368"/>
        <v>plays</v>
      </c>
      <c r="S3983" s="14">
        <f t="shared" si="369"/>
        <v>42508.179965277777</v>
      </c>
      <c r="T3983" s="15">
        <f t="shared" si="370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65"/>
        <v>0.2</v>
      </c>
      <c r="P3984" s="9">
        <f t="shared" si="366"/>
        <v>34</v>
      </c>
      <c r="Q3984" s="10" t="str">
        <f t="shared" si="367"/>
        <v>theater</v>
      </c>
      <c r="R3984" s="10" t="str">
        <f t="shared" si="368"/>
        <v>plays</v>
      </c>
      <c r="S3984" s="14">
        <f t="shared" si="369"/>
        <v>42132.809953703705</v>
      </c>
      <c r="T3984" s="15">
        <f t="shared" si="370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65"/>
        <v>0.34802513464991025</v>
      </c>
      <c r="P3985" s="9">
        <f t="shared" si="366"/>
        <v>84.282608695652172</v>
      </c>
      <c r="Q3985" s="10" t="str">
        <f t="shared" si="367"/>
        <v>theater</v>
      </c>
      <c r="R3985" s="10" t="str">
        <f t="shared" si="368"/>
        <v>plays</v>
      </c>
      <c r="S3985" s="14">
        <f t="shared" si="369"/>
        <v>41747.86986111111</v>
      </c>
      <c r="T3985" s="15">
        <f t="shared" si="370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65"/>
        <v>6.3333333333333339E-2</v>
      </c>
      <c r="P3986" s="9">
        <f t="shared" si="366"/>
        <v>9.5</v>
      </c>
      <c r="Q3986" s="10" t="str">
        <f t="shared" si="367"/>
        <v>theater</v>
      </c>
      <c r="R3986" s="10" t="str">
        <f t="shared" si="368"/>
        <v>plays</v>
      </c>
      <c r="S3986" s="14">
        <f t="shared" si="369"/>
        <v>41920.963472222218</v>
      </c>
      <c r="T3986" s="15">
        <f t="shared" si="370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65"/>
        <v>0.32050000000000001</v>
      </c>
      <c r="P3987" s="9">
        <f t="shared" si="366"/>
        <v>33.736842105263158</v>
      </c>
      <c r="Q3987" s="10" t="str">
        <f t="shared" si="367"/>
        <v>theater</v>
      </c>
      <c r="R3987" s="10" t="str">
        <f t="shared" si="368"/>
        <v>plays</v>
      </c>
      <c r="S3987" s="14">
        <f t="shared" si="369"/>
        <v>42399.707407407404</v>
      </c>
      <c r="T3987" s="15">
        <f t="shared" si="370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65"/>
        <v>9.7600000000000006E-2</v>
      </c>
      <c r="P3988" s="9">
        <f t="shared" si="366"/>
        <v>37.53846153846154</v>
      </c>
      <c r="Q3988" s="10" t="str">
        <f t="shared" si="367"/>
        <v>theater</v>
      </c>
      <c r="R3988" s="10" t="str">
        <f t="shared" si="368"/>
        <v>plays</v>
      </c>
      <c r="S3988" s="14">
        <f t="shared" si="369"/>
        <v>42467.548541666663</v>
      </c>
      <c r="T3988" s="15">
        <f t="shared" si="370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65"/>
        <v>0.3775</v>
      </c>
      <c r="P3989" s="9">
        <f t="shared" si="366"/>
        <v>11.615384615384615</v>
      </c>
      <c r="Q3989" s="10" t="str">
        <f t="shared" si="367"/>
        <v>theater</v>
      </c>
      <c r="R3989" s="10" t="str">
        <f t="shared" si="368"/>
        <v>plays</v>
      </c>
      <c r="S3989" s="14">
        <f t="shared" si="369"/>
        <v>41765.92465277778</v>
      </c>
      <c r="T3989" s="15">
        <f t="shared" si="370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65"/>
        <v>2.1333333333333333E-2</v>
      </c>
      <c r="P3990" s="9">
        <f t="shared" si="366"/>
        <v>8</v>
      </c>
      <c r="Q3990" s="10" t="str">
        <f t="shared" si="367"/>
        <v>theater</v>
      </c>
      <c r="R3990" s="10" t="str">
        <f t="shared" si="368"/>
        <v>plays</v>
      </c>
      <c r="S3990" s="14">
        <f t="shared" si="369"/>
        <v>42230.08116898148</v>
      </c>
      <c r="T3990" s="15">
        <f t="shared" si="370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65"/>
        <v>0</v>
      </c>
      <c r="P3991" s="9" t="e">
        <f t="shared" si="366"/>
        <v>#DIV/0!</v>
      </c>
      <c r="Q3991" s="10" t="str">
        <f t="shared" si="367"/>
        <v>theater</v>
      </c>
      <c r="R3991" s="10" t="str">
        <f t="shared" si="368"/>
        <v>plays</v>
      </c>
      <c r="S3991" s="14">
        <f t="shared" si="369"/>
        <v>42286.749780092592</v>
      </c>
      <c r="T3991" s="15">
        <f t="shared" si="370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65"/>
        <v>4.1818181818181817E-2</v>
      </c>
      <c r="P3992" s="9">
        <f t="shared" si="366"/>
        <v>23</v>
      </c>
      <c r="Q3992" s="10" t="str">
        <f t="shared" si="367"/>
        <v>theater</v>
      </c>
      <c r="R3992" s="10" t="str">
        <f t="shared" si="368"/>
        <v>plays</v>
      </c>
      <c r="S3992" s="14">
        <f t="shared" si="369"/>
        <v>42401.672372685185</v>
      </c>
      <c r="T3992" s="15">
        <f t="shared" si="370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65"/>
        <v>0.2</v>
      </c>
      <c r="P3993" s="9">
        <f t="shared" si="366"/>
        <v>100</v>
      </c>
      <c r="Q3993" s="10" t="str">
        <f t="shared" si="367"/>
        <v>theater</v>
      </c>
      <c r="R3993" s="10" t="str">
        <f t="shared" si="368"/>
        <v>plays</v>
      </c>
      <c r="S3993" s="14">
        <f t="shared" si="369"/>
        <v>42125.644467592589</v>
      </c>
      <c r="T3993" s="15">
        <f t="shared" si="370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65"/>
        <v>5.4100000000000002E-2</v>
      </c>
      <c r="P3994" s="9">
        <f t="shared" si="366"/>
        <v>60.111111111111114</v>
      </c>
      <c r="Q3994" s="10" t="str">
        <f t="shared" si="367"/>
        <v>theater</v>
      </c>
      <c r="R3994" s="10" t="str">
        <f t="shared" si="368"/>
        <v>plays</v>
      </c>
      <c r="S3994" s="14">
        <f t="shared" si="369"/>
        <v>42289.94049768518</v>
      </c>
      <c r="T3994" s="15">
        <f t="shared" si="370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65"/>
        <v>6.0000000000000002E-5</v>
      </c>
      <c r="P3995" s="9">
        <f t="shared" si="366"/>
        <v>3</v>
      </c>
      <c r="Q3995" s="10" t="str">
        <f t="shared" si="367"/>
        <v>theater</v>
      </c>
      <c r="R3995" s="10" t="str">
        <f t="shared" si="368"/>
        <v>plays</v>
      </c>
      <c r="S3995" s="14">
        <f t="shared" si="369"/>
        <v>42107.864722222221</v>
      </c>
      <c r="T3995" s="15">
        <f t="shared" si="370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65"/>
        <v>2.5000000000000001E-3</v>
      </c>
      <c r="P3996" s="9">
        <f t="shared" si="366"/>
        <v>5</v>
      </c>
      <c r="Q3996" s="10" t="str">
        <f t="shared" si="367"/>
        <v>theater</v>
      </c>
      <c r="R3996" s="10" t="str">
        <f t="shared" si="368"/>
        <v>plays</v>
      </c>
      <c r="S3996" s="14">
        <f t="shared" si="369"/>
        <v>41809.389930555553</v>
      </c>
      <c r="T3996" s="15">
        <f t="shared" si="370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65"/>
        <v>0.35</v>
      </c>
      <c r="P3997" s="9">
        <f t="shared" si="366"/>
        <v>17.5</v>
      </c>
      <c r="Q3997" s="10" t="str">
        <f t="shared" si="367"/>
        <v>theater</v>
      </c>
      <c r="R3997" s="10" t="str">
        <f t="shared" si="368"/>
        <v>plays</v>
      </c>
      <c r="S3997" s="14">
        <f t="shared" si="369"/>
        <v>42019.683761574073</v>
      </c>
      <c r="T3997" s="15">
        <f t="shared" si="370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65"/>
        <v>0.16566666666666666</v>
      </c>
      <c r="P3998" s="9">
        <f t="shared" si="366"/>
        <v>29.235294117647058</v>
      </c>
      <c r="Q3998" s="10" t="str">
        <f t="shared" si="367"/>
        <v>theater</v>
      </c>
      <c r="R3998" s="10" t="str">
        <f t="shared" si="368"/>
        <v>plays</v>
      </c>
      <c r="S3998" s="14">
        <f t="shared" si="369"/>
        <v>41950.26694444444</v>
      </c>
      <c r="T3998" s="15">
        <f t="shared" si="370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65"/>
        <v>0</v>
      </c>
      <c r="P3999" s="9" t="e">
        <f t="shared" si="366"/>
        <v>#DIV/0!</v>
      </c>
      <c r="Q3999" s="10" t="str">
        <f t="shared" si="367"/>
        <v>theater</v>
      </c>
      <c r="R3999" s="10" t="str">
        <f t="shared" si="368"/>
        <v>plays</v>
      </c>
      <c r="S3999" s="14">
        <f t="shared" si="369"/>
        <v>42069.391446759255</v>
      </c>
      <c r="T3999" s="15">
        <f t="shared" si="370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65"/>
        <v>0.57199999999999995</v>
      </c>
      <c r="P4000" s="9">
        <f t="shared" si="366"/>
        <v>59.583333333333336</v>
      </c>
      <c r="Q4000" s="10" t="str">
        <f t="shared" si="367"/>
        <v>theater</v>
      </c>
      <c r="R4000" s="10" t="str">
        <f t="shared" si="368"/>
        <v>plays</v>
      </c>
      <c r="S4000" s="14">
        <f t="shared" si="369"/>
        <v>42061.963263888887</v>
      </c>
      <c r="T4000" s="15">
        <f t="shared" si="370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65"/>
        <v>0.16514285714285715</v>
      </c>
      <c r="P4001" s="9">
        <f t="shared" si="366"/>
        <v>82.571428571428569</v>
      </c>
      <c r="Q4001" s="10" t="str">
        <f t="shared" si="367"/>
        <v>theater</v>
      </c>
      <c r="R4001" s="10" t="str">
        <f t="shared" si="368"/>
        <v>plays</v>
      </c>
      <c r="S4001" s="14">
        <f t="shared" si="369"/>
        <v>41842.828680555554</v>
      </c>
      <c r="T4001" s="15">
        <f t="shared" si="370"/>
        <v>41882.827650462961</v>
      </c>
    </row>
    <row r="4002" spans="1:20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65"/>
        <v>1.25E-3</v>
      </c>
      <c r="P4002" s="9">
        <f t="shared" si="366"/>
        <v>10</v>
      </c>
      <c r="Q4002" s="10" t="str">
        <f t="shared" si="367"/>
        <v>theater</v>
      </c>
      <c r="R4002" s="10" t="str">
        <f t="shared" si="368"/>
        <v>plays</v>
      </c>
      <c r="S4002" s="14">
        <f t="shared" si="369"/>
        <v>42437.64534722222</v>
      </c>
      <c r="T4002" s="15">
        <f t="shared" si="370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65"/>
        <v>0.3775</v>
      </c>
      <c r="P4003" s="9">
        <f t="shared" si="366"/>
        <v>32.357142857142854</v>
      </c>
      <c r="Q4003" s="10" t="str">
        <f t="shared" si="367"/>
        <v>theater</v>
      </c>
      <c r="R4003" s="10" t="str">
        <f t="shared" si="368"/>
        <v>plays</v>
      </c>
      <c r="S4003" s="14">
        <f t="shared" si="369"/>
        <v>42775.964212962965</v>
      </c>
      <c r="T4003" s="15">
        <f t="shared" si="370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65"/>
        <v>1.84E-2</v>
      </c>
      <c r="P4004" s="9">
        <f t="shared" si="366"/>
        <v>5.75</v>
      </c>
      <c r="Q4004" s="10" t="str">
        <f t="shared" si="367"/>
        <v>theater</v>
      </c>
      <c r="R4004" s="10" t="str">
        <f t="shared" si="368"/>
        <v>plays</v>
      </c>
      <c r="S4004" s="14">
        <f t="shared" si="369"/>
        <v>41879.043530092589</v>
      </c>
      <c r="T4004" s="15">
        <f t="shared" si="370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65"/>
        <v>0.10050000000000001</v>
      </c>
      <c r="P4005" s="9">
        <f t="shared" si="366"/>
        <v>100.5</v>
      </c>
      <c r="Q4005" s="10" t="str">
        <f t="shared" si="367"/>
        <v>theater</v>
      </c>
      <c r="R4005" s="10" t="str">
        <f t="shared" si="368"/>
        <v>plays</v>
      </c>
      <c r="S4005" s="14">
        <f t="shared" si="369"/>
        <v>42020.587349537032</v>
      </c>
      <c r="T4005" s="15">
        <f t="shared" si="370"/>
        <v>42050.587349537032</v>
      </c>
    </row>
    <row r="4006" spans="1:20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65"/>
        <v>2E-3</v>
      </c>
      <c r="P4006" s="9">
        <f t="shared" si="366"/>
        <v>1</v>
      </c>
      <c r="Q4006" s="10" t="str">
        <f t="shared" si="367"/>
        <v>theater</v>
      </c>
      <c r="R4006" s="10" t="str">
        <f t="shared" si="368"/>
        <v>plays</v>
      </c>
      <c r="S4006" s="14">
        <f t="shared" si="369"/>
        <v>41890.16269675926</v>
      </c>
      <c r="T4006" s="15">
        <f t="shared" si="370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65"/>
        <v>1.3333333333333334E-2</v>
      </c>
      <c r="P4007" s="9">
        <f t="shared" si="366"/>
        <v>20</v>
      </c>
      <c r="Q4007" s="10" t="str">
        <f t="shared" si="367"/>
        <v>theater</v>
      </c>
      <c r="R4007" s="10" t="str">
        <f t="shared" si="368"/>
        <v>plays</v>
      </c>
      <c r="S4007" s="14">
        <f t="shared" si="369"/>
        <v>41872.807696759257</v>
      </c>
      <c r="T4007" s="15">
        <f t="shared" si="370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65"/>
        <v>6.666666666666667E-5</v>
      </c>
      <c r="P4008" s="9">
        <f t="shared" si="366"/>
        <v>2</v>
      </c>
      <c r="Q4008" s="10" t="str">
        <f t="shared" si="367"/>
        <v>theater</v>
      </c>
      <c r="R4008" s="10" t="str">
        <f t="shared" si="368"/>
        <v>plays</v>
      </c>
      <c r="S4008" s="14">
        <f t="shared" si="369"/>
        <v>42391.772997685184</v>
      </c>
      <c r="T4008" s="15">
        <f t="shared" si="370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65"/>
        <v>2.5000000000000001E-3</v>
      </c>
      <c r="P4009" s="9">
        <f t="shared" si="366"/>
        <v>5</v>
      </c>
      <c r="Q4009" s="10" t="str">
        <f t="shared" si="367"/>
        <v>theater</v>
      </c>
      <c r="R4009" s="10" t="str">
        <f t="shared" si="368"/>
        <v>plays</v>
      </c>
      <c r="S4009" s="14">
        <f t="shared" si="369"/>
        <v>41848.772928240738</v>
      </c>
      <c r="T4009" s="15">
        <f t="shared" si="370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65"/>
        <v>0.06</v>
      </c>
      <c r="P4010" s="9">
        <f t="shared" si="366"/>
        <v>15</v>
      </c>
      <c r="Q4010" s="10" t="str">
        <f t="shared" si="367"/>
        <v>theater</v>
      </c>
      <c r="R4010" s="10" t="str">
        <f t="shared" si="368"/>
        <v>plays</v>
      </c>
      <c r="S4010" s="14">
        <f t="shared" si="369"/>
        <v>42177.964201388888</v>
      </c>
      <c r="T4010" s="15">
        <f t="shared" si="370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65"/>
        <v>3.8860103626943004E-2</v>
      </c>
      <c r="P4011" s="9">
        <f t="shared" si="366"/>
        <v>25</v>
      </c>
      <c r="Q4011" s="10" t="str">
        <f t="shared" si="367"/>
        <v>theater</v>
      </c>
      <c r="R4011" s="10" t="str">
        <f t="shared" si="368"/>
        <v>plays</v>
      </c>
      <c r="S4011" s="14">
        <f t="shared" si="369"/>
        <v>41851.700925925928</v>
      </c>
      <c r="T4011" s="15">
        <f t="shared" si="370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65"/>
        <v>0.24194444444444443</v>
      </c>
      <c r="P4012" s="9">
        <f t="shared" si="366"/>
        <v>45.842105263157897</v>
      </c>
      <c r="Q4012" s="10" t="str">
        <f t="shared" si="367"/>
        <v>theater</v>
      </c>
      <c r="R4012" s="10" t="str">
        <f t="shared" si="368"/>
        <v>plays</v>
      </c>
      <c r="S4012" s="14">
        <f t="shared" si="369"/>
        <v>41921.770439814813</v>
      </c>
      <c r="T4012" s="15">
        <f t="shared" si="370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65"/>
        <v>7.5999999999999998E-2</v>
      </c>
      <c r="P4013" s="9">
        <f t="shared" si="366"/>
        <v>4.75</v>
      </c>
      <c r="Q4013" s="10" t="str">
        <f t="shared" si="367"/>
        <v>theater</v>
      </c>
      <c r="R4013" s="10" t="str">
        <f t="shared" si="368"/>
        <v>plays</v>
      </c>
      <c r="S4013" s="14">
        <f t="shared" si="369"/>
        <v>42002.54488425926</v>
      </c>
      <c r="T4013" s="15">
        <f t="shared" si="370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65"/>
        <v>0</v>
      </c>
      <c r="P4014" s="9" t="e">
        <f t="shared" si="366"/>
        <v>#DIV/0!</v>
      </c>
      <c r="Q4014" s="10" t="str">
        <f t="shared" si="367"/>
        <v>theater</v>
      </c>
      <c r="R4014" s="10" t="str">
        <f t="shared" si="368"/>
        <v>plays</v>
      </c>
      <c r="S4014" s="14">
        <f t="shared" si="369"/>
        <v>42096.544548611113</v>
      </c>
      <c r="T4014" s="15">
        <f t="shared" si="370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65"/>
        <v>1.2999999999999999E-2</v>
      </c>
      <c r="P4015" s="9">
        <f t="shared" si="366"/>
        <v>13</v>
      </c>
      <c r="Q4015" s="10" t="str">
        <f t="shared" si="367"/>
        <v>theater</v>
      </c>
      <c r="R4015" s="10" t="str">
        <f t="shared" si="368"/>
        <v>plays</v>
      </c>
      <c r="S4015" s="14">
        <f t="shared" si="369"/>
        <v>42021.301192129627</v>
      </c>
      <c r="T4015" s="15">
        <f t="shared" si="370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ref="O4016:O4079" si="371">E4016/D4016</f>
        <v>0</v>
      </c>
      <c r="P4016" s="9" t="e">
        <f t="shared" si="366"/>
        <v>#DIV/0!</v>
      </c>
      <c r="Q4016" s="10" t="str">
        <f t="shared" si="367"/>
        <v>theater</v>
      </c>
      <c r="R4016" s="10" t="str">
        <f t="shared" si="368"/>
        <v>plays</v>
      </c>
      <c r="S4016" s="14">
        <f t="shared" si="369"/>
        <v>42419.246168981481</v>
      </c>
      <c r="T4016" s="15">
        <f t="shared" si="370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1"/>
        <v>1.4285714285714287E-4</v>
      </c>
      <c r="P4017" s="9">
        <f t="shared" si="366"/>
        <v>1</v>
      </c>
      <c r="Q4017" s="10" t="str">
        <f t="shared" si="367"/>
        <v>theater</v>
      </c>
      <c r="R4017" s="10" t="str">
        <f t="shared" si="368"/>
        <v>plays</v>
      </c>
      <c r="S4017" s="14">
        <f t="shared" si="369"/>
        <v>42174.780821759254</v>
      </c>
      <c r="T4017" s="15">
        <f t="shared" si="370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1"/>
        <v>0.14000000000000001</v>
      </c>
      <c r="P4018" s="9">
        <f t="shared" si="366"/>
        <v>10</v>
      </c>
      <c r="Q4018" s="10" t="str">
        <f t="shared" si="367"/>
        <v>theater</v>
      </c>
      <c r="R4018" s="10" t="str">
        <f t="shared" si="368"/>
        <v>plays</v>
      </c>
      <c r="S4018" s="14">
        <f t="shared" si="369"/>
        <v>41869.872685185182</v>
      </c>
      <c r="T4018" s="15">
        <f t="shared" si="370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1"/>
        <v>1.0500000000000001E-2</v>
      </c>
      <c r="P4019" s="9">
        <f t="shared" si="366"/>
        <v>52.5</v>
      </c>
      <c r="Q4019" s="10" t="str">
        <f t="shared" si="367"/>
        <v>theater</v>
      </c>
      <c r="R4019" s="10" t="str">
        <f t="shared" si="368"/>
        <v>plays</v>
      </c>
      <c r="S4019" s="14">
        <f t="shared" si="369"/>
        <v>41856.672152777777</v>
      </c>
      <c r="T4019" s="15">
        <f t="shared" si="370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1"/>
        <v>8.666666666666667E-2</v>
      </c>
      <c r="P4020" s="9">
        <f t="shared" si="366"/>
        <v>32.5</v>
      </c>
      <c r="Q4020" s="10" t="str">
        <f t="shared" si="367"/>
        <v>theater</v>
      </c>
      <c r="R4020" s="10" t="str">
        <f t="shared" si="368"/>
        <v>plays</v>
      </c>
      <c r="S4020" s="14">
        <f t="shared" si="369"/>
        <v>42620.91097222222</v>
      </c>
      <c r="T4020" s="15">
        <f t="shared" si="370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1"/>
        <v>8.2857142857142851E-3</v>
      </c>
      <c r="P4021" s="9">
        <f t="shared" si="366"/>
        <v>7.25</v>
      </c>
      <c r="Q4021" s="10" t="str">
        <f t="shared" si="367"/>
        <v>theater</v>
      </c>
      <c r="R4021" s="10" t="str">
        <f t="shared" si="368"/>
        <v>plays</v>
      </c>
      <c r="S4021" s="14">
        <f t="shared" si="369"/>
        <v>42417.675879629634</v>
      </c>
      <c r="T4021" s="15">
        <f t="shared" si="370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1"/>
        <v>0.16666666666666666</v>
      </c>
      <c r="P4022" s="9">
        <f t="shared" si="366"/>
        <v>33.333333333333336</v>
      </c>
      <c r="Q4022" s="10" t="str">
        <f t="shared" si="367"/>
        <v>theater</v>
      </c>
      <c r="R4022" s="10" t="str">
        <f t="shared" si="368"/>
        <v>plays</v>
      </c>
      <c r="S4022" s="14">
        <f t="shared" si="369"/>
        <v>42057.190960648149</v>
      </c>
      <c r="T4022" s="15">
        <f t="shared" si="370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1"/>
        <v>8.3333333333333332E-3</v>
      </c>
      <c r="P4023" s="9">
        <f t="shared" si="366"/>
        <v>62.5</v>
      </c>
      <c r="Q4023" s="10" t="str">
        <f t="shared" si="367"/>
        <v>theater</v>
      </c>
      <c r="R4023" s="10" t="str">
        <f t="shared" si="368"/>
        <v>plays</v>
      </c>
      <c r="S4023" s="14">
        <f t="shared" si="369"/>
        <v>41878.911550925928</v>
      </c>
      <c r="T4023" s="15">
        <f t="shared" si="370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1"/>
        <v>0.69561111111111107</v>
      </c>
      <c r="P4024" s="9">
        <f t="shared" si="366"/>
        <v>63.558375634517766</v>
      </c>
      <c r="Q4024" s="10" t="str">
        <f t="shared" si="367"/>
        <v>theater</v>
      </c>
      <c r="R4024" s="10" t="str">
        <f t="shared" si="368"/>
        <v>plays</v>
      </c>
      <c r="S4024" s="14">
        <f t="shared" si="369"/>
        <v>41990.584108796291</v>
      </c>
      <c r="T4024" s="15">
        <f t="shared" si="370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1"/>
        <v>0</v>
      </c>
      <c r="P4025" s="9" t="e">
        <f t="shared" si="366"/>
        <v>#DIV/0!</v>
      </c>
      <c r="Q4025" s="10" t="str">
        <f t="shared" si="367"/>
        <v>theater</v>
      </c>
      <c r="R4025" s="10" t="str">
        <f t="shared" si="368"/>
        <v>plays</v>
      </c>
      <c r="S4025" s="14">
        <f t="shared" si="369"/>
        <v>42408.999571759254</v>
      </c>
      <c r="T4025" s="15">
        <f t="shared" si="370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1"/>
        <v>1.2500000000000001E-2</v>
      </c>
      <c r="P4026" s="9">
        <f t="shared" si="366"/>
        <v>10</v>
      </c>
      <c r="Q4026" s="10" t="str">
        <f t="shared" si="367"/>
        <v>theater</v>
      </c>
      <c r="R4026" s="10" t="str">
        <f t="shared" si="368"/>
        <v>plays</v>
      </c>
      <c r="S4026" s="14">
        <f t="shared" si="369"/>
        <v>42217.670104166667</v>
      </c>
      <c r="T4026" s="15">
        <f t="shared" si="370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1"/>
        <v>0.05</v>
      </c>
      <c r="P4027" s="9">
        <f t="shared" si="366"/>
        <v>62.5</v>
      </c>
      <c r="Q4027" s="10" t="str">
        <f t="shared" si="367"/>
        <v>theater</v>
      </c>
      <c r="R4027" s="10" t="str">
        <f t="shared" si="368"/>
        <v>plays</v>
      </c>
      <c r="S4027" s="14">
        <f t="shared" si="369"/>
        <v>42151.237685185188</v>
      </c>
      <c r="T4027" s="15">
        <f t="shared" si="370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1"/>
        <v>0</v>
      </c>
      <c r="P4028" s="9" t="e">
        <f t="shared" si="366"/>
        <v>#DIV/0!</v>
      </c>
      <c r="Q4028" s="10" t="str">
        <f t="shared" si="367"/>
        <v>theater</v>
      </c>
      <c r="R4028" s="10" t="str">
        <f t="shared" si="368"/>
        <v>plays</v>
      </c>
      <c r="S4028" s="14">
        <f t="shared" si="369"/>
        <v>42282.655543981484</v>
      </c>
      <c r="T4028" s="15">
        <f t="shared" si="370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1"/>
        <v>7.166666666666667E-2</v>
      </c>
      <c r="P4029" s="9">
        <f t="shared" si="366"/>
        <v>30.714285714285715</v>
      </c>
      <c r="Q4029" s="10" t="str">
        <f t="shared" si="367"/>
        <v>theater</v>
      </c>
      <c r="R4029" s="10" t="str">
        <f t="shared" si="368"/>
        <v>plays</v>
      </c>
      <c r="S4029" s="14">
        <f t="shared" si="369"/>
        <v>42768.97084490741</v>
      </c>
      <c r="T4029" s="15">
        <f t="shared" si="370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1"/>
        <v>0.28050000000000003</v>
      </c>
      <c r="P4030" s="9">
        <f t="shared" si="366"/>
        <v>51</v>
      </c>
      <c r="Q4030" s="10" t="str">
        <f t="shared" si="367"/>
        <v>theater</v>
      </c>
      <c r="R4030" s="10" t="str">
        <f t="shared" si="368"/>
        <v>plays</v>
      </c>
      <c r="S4030" s="14">
        <f t="shared" si="369"/>
        <v>41765.938657407409</v>
      </c>
      <c r="T4030" s="15">
        <f t="shared" si="370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1"/>
        <v>0</v>
      </c>
      <c r="P4031" s="9" t="e">
        <f t="shared" si="366"/>
        <v>#DIV/0!</v>
      </c>
      <c r="Q4031" s="10" t="str">
        <f t="shared" si="367"/>
        <v>theater</v>
      </c>
      <c r="R4031" s="10" t="str">
        <f t="shared" si="368"/>
        <v>plays</v>
      </c>
      <c r="S4031" s="14">
        <f t="shared" si="369"/>
        <v>42322.025115740747</v>
      </c>
      <c r="T4031" s="15">
        <f t="shared" si="370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1"/>
        <v>0.16</v>
      </c>
      <c r="P4032" s="9">
        <f t="shared" si="366"/>
        <v>66.666666666666671</v>
      </c>
      <c r="Q4032" s="10" t="str">
        <f t="shared" si="367"/>
        <v>theater</v>
      </c>
      <c r="R4032" s="10" t="str">
        <f t="shared" si="368"/>
        <v>plays</v>
      </c>
      <c r="S4032" s="14">
        <f t="shared" si="369"/>
        <v>42374.655081018514</v>
      </c>
      <c r="T4032" s="15">
        <f t="shared" si="370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1"/>
        <v>0</v>
      </c>
      <c r="P4033" s="9" t="e">
        <f t="shared" si="366"/>
        <v>#DIV/0!</v>
      </c>
      <c r="Q4033" s="10" t="str">
        <f t="shared" si="367"/>
        <v>theater</v>
      </c>
      <c r="R4033" s="10" t="str">
        <f t="shared" si="368"/>
        <v>plays</v>
      </c>
      <c r="S4033" s="14">
        <f t="shared" si="369"/>
        <v>41941.585231481484</v>
      </c>
      <c r="T4033" s="15">
        <f t="shared" si="370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1"/>
        <v>6.8287037037037035E-2</v>
      </c>
      <c r="P4034" s="9">
        <f t="shared" si="366"/>
        <v>59</v>
      </c>
      <c r="Q4034" s="10" t="str">
        <f t="shared" si="367"/>
        <v>theater</v>
      </c>
      <c r="R4034" s="10" t="str">
        <f t="shared" si="368"/>
        <v>plays</v>
      </c>
      <c r="S4034" s="14">
        <f t="shared" si="369"/>
        <v>42293.809212962966</v>
      </c>
      <c r="T4034" s="15">
        <f t="shared" si="370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1"/>
        <v>0.25698702928870293</v>
      </c>
      <c r="P4035" s="9">
        <f t="shared" ref="P4035:P4098" si="372">E4035/L4035</f>
        <v>65.340319148936175</v>
      </c>
      <c r="Q4035" s="10" t="str">
        <f t="shared" ref="Q4035:Q4098" si="373">LEFT(N4035,SEARCH("/",N4035,1)-1)</f>
        <v>theater</v>
      </c>
      <c r="R4035" s="10" t="str">
        <f t="shared" ref="R4035:R4098" si="374">RIGHT(N4035,LEN(N4035)-SEARCH("/",N4035,1))</f>
        <v>plays</v>
      </c>
      <c r="S4035" s="14">
        <f t="shared" ref="S4035:S4098" si="375">(((J4035/60)/60)/24)+DATE(1970,1,1)</f>
        <v>42614.268796296295</v>
      </c>
      <c r="T4035" s="15">
        <f t="shared" si="370"/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1"/>
        <v>1.4814814814814815E-2</v>
      </c>
      <c r="P4036" s="9">
        <f t="shared" si="372"/>
        <v>100</v>
      </c>
      <c r="Q4036" s="10" t="str">
        <f t="shared" si="373"/>
        <v>theater</v>
      </c>
      <c r="R4036" s="10" t="str">
        <f t="shared" si="374"/>
        <v>plays</v>
      </c>
      <c r="S4036" s="14">
        <f t="shared" si="375"/>
        <v>42067.947337962964</v>
      </c>
      <c r="T4036" s="15">
        <f t="shared" ref="T4036:T4099" si="376">(((I4036/60)/60)/24)+DATE(1970,1,1)</f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1"/>
        <v>0.36849999999999999</v>
      </c>
      <c r="P4037" s="9">
        <f t="shared" si="372"/>
        <v>147.4</v>
      </c>
      <c r="Q4037" s="10" t="str">
        <f t="shared" si="373"/>
        <v>theater</v>
      </c>
      <c r="R4037" s="10" t="str">
        <f t="shared" si="374"/>
        <v>plays</v>
      </c>
      <c r="S4037" s="14">
        <f t="shared" si="375"/>
        <v>41903.882951388885</v>
      </c>
      <c r="T4037" s="15">
        <f t="shared" si="376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1"/>
        <v>0.47049999999999997</v>
      </c>
      <c r="P4038" s="9">
        <f t="shared" si="372"/>
        <v>166.05882352941177</v>
      </c>
      <c r="Q4038" s="10" t="str">
        <f t="shared" si="373"/>
        <v>theater</v>
      </c>
      <c r="R4038" s="10" t="str">
        <f t="shared" si="374"/>
        <v>plays</v>
      </c>
      <c r="S4038" s="14">
        <f t="shared" si="375"/>
        <v>41804.937083333331</v>
      </c>
      <c r="T4038" s="15">
        <f t="shared" si="376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1"/>
        <v>0.11428571428571428</v>
      </c>
      <c r="P4039" s="9">
        <f t="shared" si="372"/>
        <v>40</v>
      </c>
      <c r="Q4039" s="10" t="str">
        <f t="shared" si="373"/>
        <v>theater</v>
      </c>
      <c r="R4039" s="10" t="str">
        <f t="shared" si="374"/>
        <v>plays</v>
      </c>
      <c r="S4039" s="14">
        <f t="shared" si="375"/>
        <v>42497.070775462969</v>
      </c>
      <c r="T4039" s="15">
        <f t="shared" si="376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1"/>
        <v>0.12039999999999999</v>
      </c>
      <c r="P4040" s="9">
        <f t="shared" si="372"/>
        <v>75.25</v>
      </c>
      <c r="Q4040" s="10" t="str">
        <f t="shared" si="373"/>
        <v>theater</v>
      </c>
      <c r="R4040" s="10" t="str">
        <f t="shared" si="374"/>
        <v>plays</v>
      </c>
      <c r="S4040" s="14">
        <f t="shared" si="375"/>
        <v>41869.798726851855</v>
      </c>
      <c r="T4040" s="15">
        <f t="shared" si="376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1"/>
        <v>0.6</v>
      </c>
      <c r="P4041" s="9">
        <f t="shared" si="372"/>
        <v>60</v>
      </c>
      <c r="Q4041" s="10" t="str">
        <f t="shared" si="373"/>
        <v>theater</v>
      </c>
      <c r="R4041" s="10" t="str">
        <f t="shared" si="374"/>
        <v>plays</v>
      </c>
      <c r="S4041" s="14">
        <f t="shared" si="375"/>
        <v>42305.670914351853</v>
      </c>
      <c r="T4041" s="15">
        <f t="shared" si="376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1"/>
        <v>0.3125</v>
      </c>
      <c r="P4042" s="9">
        <f t="shared" si="372"/>
        <v>1250</v>
      </c>
      <c r="Q4042" s="10" t="str">
        <f t="shared" si="373"/>
        <v>theater</v>
      </c>
      <c r="R4042" s="10" t="str">
        <f t="shared" si="374"/>
        <v>plays</v>
      </c>
      <c r="S4042" s="14">
        <f t="shared" si="375"/>
        <v>42144.231527777782</v>
      </c>
      <c r="T4042" s="15">
        <f t="shared" si="376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1"/>
        <v>4.1999999999999997E-3</v>
      </c>
      <c r="P4043" s="9">
        <f t="shared" si="372"/>
        <v>10.5</v>
      </c>
      <c r="Q4043" s="10" t="str">
        <f t="shared" si="373"/>
        <v>theater</v>
      </c>
      <c r="R4043" s="10" t="str">
        <f t="shared" si="374"/>
        <v>plays</v>
      </c>
      <c r="S4043" s="14">
        <f t="shared" si="375"/>
        <v>42559.474004629628</v>
      </c>
      <c r="T4043" s="15">
        <f t="shared" si="376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1"/>
        <v>2.0999999999999999E-3</v>
      </c>
      <c r="P4044" s="9">
        <f t="shared" si="372"/>
        <v>7</v>
      </c>
      <c r="Q4044" s="10" t="str">
        <f t="shared" si="373"/>
        <v>theater</v>
      </c>
      <c r="R4044" s="10" t="str">
        <f t="shared" si="374"/>
        <v>plays</v>
      </c>
      <c r="S4044" s="14">
        <f t="shared" si="375"/>
        <v>41995.084074074075</v>
      </c>
      <c r="T4044" s="15">
        <f t="shared" si="376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1"/>
        <v>0</v>
      </c>
      <c r="P4045" s="9" t="e">
        <f t="shared" si="372"/>
        <v>#DIV/0!</v>
      </c>
      <c r="Q4045" s="10" t="str">
        <f t="shared" si="373"/>
        <v>theater</v>
      </c>
      <c r="R4045" s="10" t="str">
        <f t="shared" si="374"/>
        <v>plays</v>
      </c>
      <c r="S4045" s="14">
        <f t="shared" si="375"/>
        <v>41948.957465277781</v>
      </c>
      <c r="T4045" s="15">
        <f t="shared" si="376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1"/>
        <v>0.375</v>
      </c>
      <c r="P4046" s="9">
        <f t="shared" si="372"/>
        <v>56.25</v>
      </c>
      <c r="Q4046" s="10" t="str">
        <f t="shared" si="373"/>
        <v>theater</v>
      </c>
      <c r="R4046" s="10" t="str">
        <f t="shared" si="374"/>
        <v>plays</v>
      </c>
      <c r="S4046" s="14">
        <f t="shared" si="375"/>
        <v>42074.219699074078</v>
      </c>
      <c r="T4046" s="15">
        <f t="shared" si="376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1"/>
        <v>2.0000000000000001E-4</v>
      </c>
      <c r="P4047" s="9">
        <f t="shared" si="372"/>
        <v>1</v>
      </c>
      <c r="Q4047" s="10" t="str">
        <f t="shared" si="373"/>
        <v>theater</v>
      </c>
      <c r="R4047" s="10" t="str">
        <f t="shared" si="374"/>
        <v>plays</v>
      </c>
      <c r="S4047" s="14">
        <f t="shared" si="375"/>
        <v>41842.201261574075</v>
      </c>
      <c r="T4047" s="15">
        <f t="shared" si="376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1"/>
        <v>8.2142857142857142E-2</v>
      </c>
      <c r="P4048" s="9">
        <f t="shared" si="372"/>
        <v>38.333333333333336</v>
      </c>
      <c r="Q4048" s="10" t="str">
        <f t="shared" si="373"/>
        <v>theater</v>
      </c>
      <c r="R4048" s="10" t="str">
        <f t="shared" si="374"/>
        <v>plays</v>
      </c>
      <c r="S4048" s="14">
        <f t="shared" si="375"/>
        <v>41904.650578703702</v>
      </c>
      <c r="T4048" s="15">
        <f t="shared" si="376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1"/>
        <v>2.1999999999999999E-2</v>
      </c>
      <c r="P4049" s="9">
        <f t="shared" si="372"/>
        <v>27.5</v>
      </c>
      <c r="Q4049" s="10" t="str">
        <f t="shared" si="373"/>
        <v>theater</v>
      </c>
      <c r="R4049" s="10" t="str">
        <f t="shared" si="374"/>
        <v>plays</v>
      </c>
      <c r="S4049" s="14">
        <f t="shared" si="375"/>
        <v>41991.022488425922</v>
      </c>
      <c r="T4049" s="15">
        <f t="shared" si="376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1"/>
        <v>0.17652941176470588</v>
      </c>
      <c r="P4050" s="9">
        <f t="shared" si="372"/>
        <v>32.978021978021978</v>
      </c>
      <c r="Q4050" s="10" t="str">
        <f t="shared" si="373"/>
        <v>theater</v>
      </c>
      <c r="R4050" s="10" t="str">
        <f t="shared" si="374"/>
        <v>plays</v>
      </c>
      <c r="S4050" s="14">
        <f t="shared" si="375"/>
        <v>42436.509108796294</v>
      </c>
      <c r="T4050" s="15">
        <f t="shared" si="376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1"/>
        <v>8.0000000000000004E-4</v>
      </c>
      <c r="P4051" s="9">
        <f t="shared" si="372"/>
        <v>16</v>
      </c>
      <c r="Q4051" s="10" t="str">
        <f t="shared" si="373"/>
        <v>theater</v>
      </c>
      <c r="R4051" s="10" t="str">
        <f t="shared" si="374"/>
        <v>plays</v>
      </c>
      <c r="S4051" s="14">
        <f t="shared" si="375"/>
        <v>42169.958506944444</v>
      </c>
      <c r="T4051" s="15">
        <f t="shared" si="376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1"/>
        <v>6.6666666666666664E-4</v>
      </c>
      <c r="P4052" s="9">
        <f t="shared" si="372"/>
        <v>1</v>
      </c>
      <c r="Q4052" s="10" t="str">
        <f t="shared" si="373"/>
        <v>theater</v>
      </c>
      <c r="R4052" s="10" t="str">
        <f t="shared" si="374"/>
        <v>plays</v>
      </c>
      <c r="S4052" s="14">
        <f t="shared" si="375"/>
        <v>41905.636469907404</v>
      </c>
      <c r="T4052" s="15">
        <f t="shared" si="376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1"/>
        <v>0</v>
      </c>
      <c r="P4053" s="9" t="e">
        <f t="shared" si="372"/>
        <v>#DIV/0!</v>
      </c>
      <c r="Q4053" s="10" t="str">
        <f t="shared" si="373"/>
        <v>theater</v>
      </c>
      <c r="R4053" s="10" t="str">
        <f t="shared" si="374"/>
        <v>plays</v>
      </c>
      <c r="S4053" s="14">
        <f t="shared" si="375"/>
        <v>41761.810150462967</v>
      </c>
      <c r="T4053" s="15">
        <f t="shared" si="376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1"/>
        <v>0.37533333333333335</v>
      </c>
      <c r="P4054" s="9">
        <f t="shared" si="372"/>
        <v>86.615384615384613</v>
      </c>
      <c r="Q4054" s="10" t="str">
        <f t="shared" si="373"/>
        <v>theater</v>
      </c>
      <c r="R4054" s="10" t="str">
        <f t="shared" si="374"/>
        <v>plays</v>
      </c>
      <c r="S4054" s="14">
        <f t="shared" si="375"/>
        <v>41865.878657407404</v>
      </c>
      <c r="T4054" s="15">
        <f t="shared" si="376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1"/>
        <v>0.22</v>
      </c>
      <c r="P4055" s="9">
        <f t="shared" si="372"/>
        <v>55</v>
      </c>
      <c r="Q4055" s="10" t="str">
        <f t="shared" si="373"/>
        <v>theater</v>
      </c>
      <c r="R4055" s="10" t="str">
        <f t="shared" si="374"/>
        <v>plays</v>
      </c>
      <c r="S4055" s="14">
        <f t="shared" si="375"/>
        <v>41928.690138888887</v>
      </c>
      <c r="T4055" s="15">
        <f t="shared" si="376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1"/>
        <v>0</v>
      </c>
      <c r="P4056" s="9" t="e">
        <f t="shared" si="372"/>
        <v>#DIV/0!</v>
      </c>
      <c r="Q4056" s="10" t="str">
        <f t="shared" si="373"/>
        <v>theater</v>
      </c>
      <c r="R4056" s="10" t="str">
        <f t="shared" si="374"/>
        <v>plays</v>
      </c>
      <c r="S4056" s="14">
        <f t="shared" si="375"/>
        <v>42613.841261574074</v>
      </c>
      <c r="T4056" s="15">
        <f t="shared" si="376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1"/>
        <v>0.1762</v>
      </c>
      <c r="P4057" s="9">
        <f t="shared" si="372"/>
        <v>41.952380952380949</v>
      </c>
      <c r="Q4057" s="10" t="str">
        <f t="shared" si="373"/>
        <v>theater</v>
      </c>
      <c r="R4057" s="10" t="str">
        <f t="shared" si="374"/>
        <v>plays</v>
      </c>
      <c r="S4057" s="14">
        <f t="shared" si="375"/>
        <v>41779.648506944446</v>
      </c>
      <c r="T4057" s="15">
        <f t="shared" si="376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1"/>
        <v>0.53</v>
      </c>
      <c r="P4058" s="9">
        <f t="shared" si="372"/>
        <v>88.333333333333329</v>
      </c>
      <c r="Q4058" s="10" t="str">
        <f t="shared" si="373"/>
        <v>theater</v>
      </c>
      <c r="R4058" s="10" t="str">
        <f t="shared" si="374"/>
        <v>plays</v>
      </c>
      <c r="S4058" s="14">
        <f t="shared" si="375"/>
        <v>42534.933321759265</v>
      </c>
      <c r="T4058" s="15">
        <f t="shared" si="376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1"/>
        <v>0.22142857142857142</v>
      </c>
      <c r="P4059" s="9">
        <f t="shared" si="372"/>
        <v>129.16666666666666</v>
      </c>
      <c r="Q4059" s="10" t="str">
        <f t="shared" si="373"/>
        <v>theater</v>
      </c>
      <c r="R4059" s="10" t="str">
        <f t="shared" si="374"/>
        <v>plays</v>
      </c>
      <c r="S4059" s="14">
        <f t="shared" si="375"/>
        <v>42310.968518518523</v>
      </c>
      <c r="T4059" s="15">
        <f t="shared" si="376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1"/>
        <v>2.5333333333333333E-2</v>
      </c>
      <c r="P4060" s="9">
        <f t="shared" si="372"/>
        <v>23.75</v>
      </c>
      <c r="Q4060" s="10" t="str">
        <f t="shared" si="373"/>
        <v>theater</v>
      </c>
      <c r="R4060" s="10" t="str">
        <f t="shared" si="374"/>
        <v>plays</v>
      </c>
      <c r="S4060" s="14">
        <f t="shared" si="375"/>
        <v>42446.060694444444</v>
      </c>
      <c r="T4060" s="15">
        <f t="shared" si="376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1"/>
        <v>2.5000000000000001E-2</v>
      </c>
      <c r="P4061" s="9">
        <f t="shared" si="372"/>
        <v>35.714285714285715</v>
      </c>
      <c r="Q4061" s="10" t="str">
        <f t="shared" si="373"/>
        <v>theater</v>
      </c>
      <c r="R4061" s="10" t="str">
        <f t="shared" si="374"/>
        <v>plays</v>
      </c>
      <c r="S4061" s="14">
        <f t="shared" si="375"/>
        <v>41866.640648148146</v>
      </c>
      <c r="T4061" s="15">
        <f t="shared" si="376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1"/>
        <v>2.8500000000000001E-2</v>
      </c>
      <c r="P4062" s="9">
        <f t="shared" si="372"/>
        <v>57</v>
      </c>
      <c r="Q4062" s="10" t="str">
        <f t="shared" si="373"/>
        <v>theater</v>
      </c>
      <c r="R4062" s="10" t="str">
        <f t="shared" si="374"/>
        <v>plays</v>
      </c>
      <c r="S4062" s="14">
        <f t="shared" si="375"/>
        <v>41779.695092592592</v>
      </c>
      <c r="T4062" s="15">
        <f t="shared" si="376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1"/>
        <v>0</v>
      </c>
      <c r="P4063" s="9" t="e">
        <f t="shared" si="372"/>
        <v>#DIV/0!</v>
      </c>
      <c r="Q4063" s="10" t="str">
        <f t="shared" si="373"/>
        <v>theater</v>
      </c>
      <c r="R4063" s="10" t="str">
        <f t="shared" si="374"/>
        <v>plays</v>
      </c>
      <c r="S4063" s="14">
        <f t="shared" si="375"/>
        <v>42421.141469907408</v>
      </c>
      <c r="T4063" s="15">
        <f t="shared" si="376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1"/>
        <v>2.4500000000000001E-2</v>
      </c>
      <c r="P4064" s="9">
        <f t="shared" si="372"/>
        <v>163.33333333333334</v>
      </c>
      <c r="Q4064" s="10" t="str">
        <f t="shared" si="373"/>
        <v>theater</v>
      </c>
      <c r="R4064" s="10" t="str">
        <f t="shared" si="374"/>
        <v>plays</v>
      </c>
      <c r="S4064" s="14">
        <f t="shared" si="375"/>
        <v>42523.739212962959</v>
      </c>
      <c r="T4064" s="15">
        <f t="shared" si="376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1"/>
        <v>1.4210526315789474E-2</v>
      </c>
      <c r="P4065" s="9">
        <f t="shared" si="372"/>
        <v>15</v>
      </c>
      <c r="Q4065" s="10" t="str">
        <f t="shared" si="373"/>
        <v>theater</v>
      </c>
      <c r="R4065" s="10" t="str">
        <f t="shared" si="374"/>
        <v>plays</v>
      </c>
      <c r="S4065" s="14">
        <f t="shared" si="375"/>
        <v>41787.681527777779</v>
      </c>
      <c r="T4065" s="15">
        <f t="shared" si="376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1"/>
        <v>0.1925</v>
      </c>
      <c r="P4066" s="9">
        <f t="shared" si="372"/>
        <v>64.166666666666671</v>
      </c>
      <c r="Q4066" s="10" t="str">
        <f t="shared" si="373"/>
        <v>theater</v>
      </c>
      <c r="R4066" s="10" t="str">
        <f t="shared" si="374"/>
        <v>plays</v>
      </c>
      <c r="S4066" s="14">
        <f t="shared" si="375"/>
        <v>42093.588263888887</v>
      </c>
      <c r="T4066" s="15">
        <f t="shared" si="376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1"/>
        <v>6.7499999999999999E-3</v>
      </c>
      <c r="P4067" s="9">
        <f t="shared" si="372"/>
        <v>6.75</v>
      </c>
      <c r="Q4067" s="10" t="str">
        <f t="shared" si="373"/>
        <v>theater</v>
      </c>
      <c r="R4067" s="10" t="str">
        <f t="shared" si="374"/>
        <v>plays</v>
      </c>
      <c r="S4067" s="14">
        <f t="shared" si="375"/>
        <v>41833.951516203706</v>
      </c>
      <c r="T4067" s="15">
        <f t="shared" si="376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1"/>
        <v>1.6666666666666668E-3</v>
      </c>
      <c r="P4068" s="9">
        <f t="shared" si="372"/>
        <v>25</v>
      </c>
      <c r="Q4068" s="10" t="str">
        <f t="shared" si="373"/>
        <v>theater</v>
      </c>
      <c r="R4068" s="10" t="str">
        <f t="shared" si="374"/>
        <v>plays</v>
      </c>
      <c r="S4068" s="14">
        <f t="shared" si="375"/>
        <v>42479.039212962962</v>
      </c>
      <c r="T4068" s="15">
        <f t="shared" si="376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1"/>
        <v>0.60899999999999999</v>
      </c>
      <c r="P4069" s="9">
        <f t="shared" si="372"/>
        <v>179.11764705882354</v>
      </c>
      <c r="Q4069" s="10" t="str">
        <f t="shared" si="373"/>
        <v>theater</v>
      </c>
      <c r="R4069" s="10" t="str">
        <f t="shared" si="374"/>
        <v>plays</v>
      </c>
      <c r="S4069" s="14">
        <f t="shared" si="375"/>
        <v>42235.117476851854</v>
      </c>
      <c r="T4069" s="15">
        <f t="shared" si="376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1"/>
        <v>0.01</v>
      </c>
      <c r="P4070" s="9">
        <f t="shared" si="372"/>
        <v>34.950000000000003</v>
      </c>
      <c r="Q4070" s="10" t="str">
        <f t="shared" si="373"/>
        <v>theater</v>
      </c>
      <c r="R4070" s="10" t="str">
        <f t="shared" si="374"/>
        <v>plays</v>
      </c>
      <c r="S4070" s="14">
        <f t="shared" si="375"/>
        <v>42718.963599537034</v>
      </c>
      <c r="T4070" s="15">
        <f t="shared" si="376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1"/>
        <v>0.34399999999999997</v>
      </c>
      <c r="P4071" s="9">
        <f t="shared" si="372"/>
        <v>33.07692307692308</v>
      </c>
      <c r="Q4071" s="10" t="str">
        <f t="shared" si="373"/>
        <v>theater</v>
      </c>
      <c r="R4071" s="10" t="str">
        <f t="shared" si="374"/>
        <v>plays</v>
      </c>
      <c r="S4071" s="14">
        <f t="shared" si="375"/>
        <v>42022.661527777775</v>
      </c>
      <c r="T4071" s="15">
        <f t="shared" si="376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1"/>
        <v>0.16500000000000001</v>
      </c>
      <c r="P4072" s="9">
        <f t="shared" si="372"/>
        <v>27.5</v>
      </c>
      <c r="Q4072" s="10" t="str">
        <f t="shared" si="373"/>
        <v>theater</v>
      </c>
      <c r="R4072" s="10" t="str">
        <f t="shared" si="374"/>
        <v>plays</v>
      </c>
      <c r="S4072" s="14">
        <f t="shared" si="375"/>
        <v>42031.666898148149</v>
      </c>
      <c r="T4072" s="15">
        <f t="shared" si="376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1"/>
        <v>0</v>
      </c>
      <c r="P4073" s="9" t="e">
        <f t="shared" si="372"/>
        <v>#DIV/0!</v>
      </c>
      <c r="Q4073" s="10" t="str">
        <f t="shared" si="373"/>
        <v>theater</v>
      </c>
      <c r="R4073" s="10" t="str">
        <f t="shared" si="374"/>
        <v>plays</v>
      </c>
      <c r="S4073" s="14">
        <f t="shared" si="375"/>
        <v>42700.804756944446</v>
      </c>
      <c r="T4073" s="15">
        <f t="shared" si="376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1"/>
        <v>4.0000000000000001E-3</v>
      </c>
      <c r="P4074" s="9">
        <f t="shared" si="372"/>
        <v>2</v>
      </c>
      <c r="Q4074" s="10" t="str">
        <f t="shared" si="373"/>
        <v>theater</v>
      </c>
      <c r="R4074" s="10" t="str">
        <f t="shared" si="374"/>
        <v>plays</v>
      </c>
      <c r="S4074" s="14">
        <f t="shared" si="375"/>
        <v>41812.77443287037</v>
      </c>
      <c r="T4074" s="15">
        <f t="shared" si="376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1"/>
        <v>1.0571428571428572E-2</v>
      </c>
      <c r="P4075" s="9">
        <f t="shared" si="372"/>
        <v>18.5</v>
      </c>
      <c r="Q4075" s="10" t="str">
        <f t="shared" si="373"/>
        <v>theater</v>
      </c>
      <c r="R4075" s="10" t="str">
        <f t="shared" si="374"/>
        <v>plays</v>
      </c>
      <c r="S4075" s="14">
        <f t="shared" si="375"/>
        <v>42078.34520833334</v>
      </c>
      <c r="T4075" s="15">
        <f t="shared" si="376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1"/>
        <v>0.26727272727272727</v>
      </c>
      <c r="P4076" s="9">
        <f t="shared" si="372"/>
        <v>35</v>
      </c>
      <c r="Q4076" s="10" t="str">
        <f t="shared" si="373"/>
        <v>theater</v>
      </c>
      <c r="R4076" s="10" t="str">
        <f t="shared" si="374"/>
        <v>plays</v>
      </c>
      <c r="S4076" s="14">
        <f t="shared" si="375"/>
        <v>42283.552951388891</v>
      </c>
      <c r="T4076" s="15">
        <f t="shared" si="376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1"/>
        <v>0.28799999999999998</v>
      </c>
      <c r="P4077" s="9">
        <f t="shared" si="372"/>
        <v>44.307692307692307</v>
      </c>
      <c r="Q4077" s="10" t="str">
        <f t="shared" si="373"/>
        <v>theater</v>
      </c>
      <c r="R4077" s="10" t="str">
        <f t="shared" si="374"/>
        <v>plays</v>
      </c>
      <c r="S4077" s="14">
        <f t="shared" si="375"/>
        <v>41779.045937499999</v>
      </c>
      <c r="T4077" s="15">
        <f t="shared" si="376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1"/>
        <v>0</v>
      </c>
      <c r="P4078" s="9" t="e">
        <f t="shared" si="372"/>
        <v>#DIV/0!</v>
      </c>
      <c r="Q4078" s="10" t="str">
        <f t="shared" si="373"/>
        <v>theater</v>
      </c>
      <c r="R4078" s="10" t="str">
        <f t="shared" si="374"/>
        <v>plays</v>
      </c>
      <c r="S4078" s="14">
        <f t="shared" si="375"/>
        <v>41905.795706018522</v>
      </c>
      <c r="T4078" s="15">
        <f t="shared" si="376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1"/>
        <v>8.8999999999999996E-2</v>
      </c>
      <c r="P4079" s="9">
        <f t="shared" si="372"/>
        <v>222.5</v>
      </c>
      <c r="Q4079" s="10" t="str">
        <f t="shared" si="373"/>
        <v>theater</v>
      </c>
      <c r="R4079" s="10" t="str">
        <f t="shared" si="374"/>
        <v>plays</v>
      </c>
      <c r="S4079" s="14">
        <f t="shared" si="375"/>
        <v>42695.7105787037</v>
      </c>
      <c r="T4079" s="15">
        <f t="shared" si="376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ref="O4080:O4115" si="377">E4080/D4080</f>
        <v>0</v>
      </c>
      <c r="P4080" s="9" t="e">
        <f t="shared" si="372"/>
        <v>#DIV/0!</v>
      </c>
      <c r="Q4080" s="10" t="str">
        <f t="shared" si="373"/>
        <v>theater</v>
      </c>
      <c r="R4080" s="10" t="str">
        <f t="shared" si="374"/>
        <v>plays</v>
      </c>
      <c r="S4080" s="14">
        <f t="shared" si="375"/>
        <v>42732.787523148145</v>
      </c>
      <c r="T4080" s="15">
        <f t="shared" si="376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7"/>
        <v>1.6666666666666668E-3</v>
      </c>
      <c r="P4081" s="9">
        <f t="shared" si="372"/>
        <v>5</v>
      </c>
      <c r="Q4081" s="10" t="str">
        <f t="shared" si="373"/>
        <v>theater</v>
      </c>
      <c r="R4081" s="10" t="str">
        <f t="shared" si="374"/>
        <v>plays</v>
      </c>
      <c r="S4081" s="14">
        <f t="shared" si="375"/>
        <v>42510.938900462963</v>
      </c>
      <c r="T4081" s="15">
        <f t="shared" si="376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7"/>
        <v>0</v>
      </c>
      <c r="P4082" s="9" t="e">
        <f t="shared" si="372"/>
        <v>#DIV/0!</v>
      </c>
      <c r="Q4082" s="10" t="str">
        <f t="shared" si="373"/>
        <v>theater</v>
      </c>
      <c r="R4082" s="10" t="str">
        <f t="shared" si="374"/>
        <v>plays</v>
      </c>
      <c r="S4082" s="14">
        <f t="shared" si="375"/>
        <v>42511.698101851856</v>
      </c>
      <c r="T4082" s="15">
        <f t="shared" si="376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7"/>
        <v>0.15737410071942445</v>
      </c>
      <c r="P4083" s="9">
        <f t="shared" si="372"/>
        <v>29.166666666666668</v>
      </c>
      <c r="Q4083" s="10" t="str">
        <f t="shared" si="373"/>
        <v>theater</v>
      </c>
      <c r="R4083" s="10" t="str">
        <f t="shared" si="374"/>
        <v>plays</v>
      </c>
      <c r="S4083" s="14">
        <f t="shared" si="375"/>
        <v>42041.581307870365</v>
      </c>
      <c r="T4083" s="15">
        <f t="shared" si="376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7"/>
        <v>0.02</v>
      </c>
      <c r="P4084" s="9">
        <f t="shared" si="372"/>
        <v>1.5</v>
      </c>
      <c r="Q4084" s="10" t="str">
        <f t="shared" si="373"/>
        <v>theater</v>
      </c>
      <c r="R4084" s="10" t="str">
        <f t="shared" si="374"/>
        <v>plays</v>
      </c>
      <c r="S4084" s="14">
        <f t="shared" si="375"/>
        <v>42307.189270833333</v>
      </c>
      <c r="T4084" s="15">
        <f t="shared" si="376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7"/>
        <v>0.21685714285714286</v>
      </c>
      <c r="P4085" s="9">
        <f t="shared" si="372"/>
        <v>126.5</v>
      </c>
      <c r="Q4085" s="10" t="str">
        <f t="shared" si="373"/>
        <v>theater</v>
      </c>
      <c r="R4085" s="10" t="str">
        <f t="shared" si="374"/>
        <v>plays</v>
      </c>
      <c r="S4085" s="14">
        <f t="shared" si="375"/>
        <v>42353.761759259258</v>
      </c>
      <c r="T4085" s="15">
        <f t="shared" si="376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7"/>
        <v>3.3333333333333335E-3</v>
      </c>
      <c r="P4086" s="9">
        <f t="shared" si="372"/>
        <v>10</v>
      </c>
      <c r="Q4086" s="10" t="str">
        <f t="shared" si="373"/>
        <v>theater</v>
      </c>
      <c r="R4086" s="10" t="str">
        <f t="shared" si="374"/>
        <v>plays</v>
      </c>
      <c r="S4086" s="14">
        <f t="shared" si="375"/>
        <v>42622.436412037037</v>
      </c>
      <c r="T4086" s="15">
        <f t="shared" si="376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7"/>
        <v>2.8571428571428571E-3</v>
      </c>
      <c r="P4087" s="9">
        <f t="shared" si="372"/>
        <v>10</v>
      </c>
      <c r="Q4087" s="10" t="str">
        <f t="shared" si="373"/>
        <v>theater</v>
      </c>
      <c r="R4087" s="10" t="str">
        <f t="shared" si="374"/>
        <v>plays</v>
      </c>
      <c r="S4087" s="14">
        <f t="shared" si="375"/>
        <v>42058.603877314818</v>
      </c>
      <c r="T4087" s="15">
        <f t="shared" si="376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7"/>
        <v>4.7E-2</v>
      </c>
      <c r="P4088" s="9">
        <f t="shared" si="372"/>
        <v>9.4</v>
      </c>
      <c r="Q4088" s="10" t="str">
        <f t="shared" si="373"/>
        <v>theater</v>
      </c>
      <c r="R4088" s="10" t="str">
        <f t="shared" si="374"/>
        <v>plays</v>
      </c>
      <c r="S4088" s="14">
        <f t="shared" si="375"/>
        <v>42304.940960648149</v>
      </c>
      <c r="T4088" s="15">
        <f t="shared" si="376"/>
        <v>42329.166666666672</v>
      </c>
    </row>
    <row r="4089" spans="1:20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7"/>
        <v>0</v>
      </c>
      <c r="P4089" s="9" t="e">
        <f t="shared" si="372"/>
        <v>#DIV/0!</v>
      </c>
      <c r="Q4089" s="10" t="str">
        <f t="shared" si="373"/>
        <v>theater</v>
      </c>
      <c r="R4089" s="10" t="str">
        <f t="shared" si="374"/>
        <v>plays</v>
      </c>
      <c r="S4089" s="14">
        <f t="shared" si="375"/>
        <v>42538.742893518516</v>
      </c>
      <c r="T4089" s="15">
        <f t="shared" si="376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7"/>
        <v>0.108</v>
      </c>
      <c r="P4090" s="9">
        <f t="shared" si="372"/>
        <v>72</v>
      </c>
      <c r="Q4090" s="10" t="str">
        <f t="shared" si="373"/>
        <v>theater</v>
      </c>
      <c r="R4090" s="10" t="str">
        <f t="shared" si="374"/>
        <v>plays</v>
      </c>
      <c r="S4090" s="14">
        <f t="shared" si="375"/>
        <v>41990.612546296295</v>
      </c>
      <c r="T4090" s="15">
        <f t="shared" si="376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7"/>
        <v>4.8000000000000001E-2</v>
      </c>
      <c r="P4091" s="9">
        <f t="shared" si="372"/>
        <v>30</v>
      </c>
      <c r="Q4091" s="10" t="str">
        <f t="shared" si="373"/>
        <v>theater</v>
      </c>
      <c r="R4091" s="10" t="str">
        <f t="shared" si="374"/>
        <v>plays</v>
      </c>
      <c r="S4091" s="14">
        <f t="shared" si="375"/>
        <v>42122.732499999998</v>
      </c>
      <c r="T4091" s="15">
        <f t="shared" si="376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7"/>
        <v>3.2000000000000001E-2</v>
      </c>
      <c r="P4092" s="9">
        <f t="shared" si="372"/>
        <v>10.666666666666666</v>
      </c>
      <c r="Q4092" s="10" t="str">
        <f t="shared" si="373"/>
        <v>theater</v>
      </c>
      <c r="R4092" s="10" t="str">
        <f t="shared" si="374"/>
        <v>plays</v>
      </c>
      <c r="S4092" s="14">
        <f t="shared" si="375"/>
        <v>42209.67288194444</v>
      </c>
      <c r="T4092" s="15">
        <f t="shared" si="376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7"/>
        <v>0.1275</v>
      </c>
      <c r="P4093" s="9">
        <f t="shared" si="372"/>
        <v>25.5</v>
      </c>
      <c r="Q4093" s="10" t="str">
        <f t="shared" si="373"/>
        <v>theater</v>
      </c>
      <c r="R4093" s="10" t="str">
        <f t="shared" si="374"/>
        <v>plays</v>
      </c>
      <c r="S4093" s="14">
        <f t="shared" si="375"/>
        <v>41990.506377314814</v>
      </c>
      <c r="T4093" s="15">
        <f t="shared" si="376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7"/>
        <v>1.8181818181818181E-4</v>
      </c>
      <c r="P4094" s="9">
        <f t="shared" si="372"/>
        <v>20</v>
      </c>
      <c r="Q4094" s="10" t="str">
        <f t="shared" si="373"/>
        <v>theater</v>
      </c>
      <c r="R4094" s="10" t="str">
        <f t="shared" si="374"/>
        <v>plays</v>
      </c>
      <c r="S4094" s="14">
        <f t="shared" si="375"/>
        <v>42039.194988425923</v>
      </c>
      <c r="T4094" s="15">
        <f t="shared" si="376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7"/>
        <v>2.4E-2</v>
      </c>
      <c r="P4095" s="9">
        <f t="shared" si="372"/>
        <v>15</v>
      </c>
      <c r="Q4095" s="10" t="str">
        <f t="shared" si="373"/>
        <v>theater</v>
      </c>
      <c r="R4095" s="10" t="str">
        <f t="shared" si="374"/>
        <v>plays</v>
      </c>
      <c r="S4095" s="14">
        <f t="shared" si="375"/>
        <v>42178.815891203703</v>
      </c>
      <c r="T4095" s="15">
        <f t="shared" si="376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7"/>
        <v>0.36499999999999999</v>
      </c>
      <c r="P4096" s="9">
        <f t="shared" si="372"/>
        <v>91.25</v>
      </c>
      <c r="Q4096" s="10" t="str">
        <f t="shared" si="373"/>
        <v>theater</v>
      </c>
      <c r="R4096" s="10" t="str">
        <f t="shared" si="374"/>
        <v>plays</v>
      </c>
      <c r="S4096" s="14">
        <f t="shared" si="375"/>
        <v>41890.086805555555</v>
      </c>
      <c r="T4096" s="15">
        <f t="shared" si="376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7"/>
        <v>2.6666666666666668E-2</v>
      </c>
      <c r="P4097" s="9">
        <f t="shared" si="372"/>
        <v>800</v>
      </c>
      <c r="Q4097" s="10" t="str">
        <f t="shared" si="373"/>
        <v>theater</v>
      </c>
      <c r="R4097" s="10" t="str">
        <f t="shared" si="374"/>
        <v>plays</v>
      </c>
      <c r="S4097" s="14">
        <f t="shared" si="375"/>
        <v>42693.031828703708</v>
      </c>
      <c r="T4097" s="15">
        <f t="shared" si="376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7"/>
        <v>0.11428571428571428</v>
      </c>
      <c r="P4098" s="9">
        <f t="shared" si="372"/>
        <v>80</v>
      </c>
      <c r="Q4098" s="10" t="str">
        <f t="shared" si="373"/>
        <v>theater</v>
      </c>
      <c r="R4098" s="10" t="str">
        <f t="shared" si="374"/>
        <v>plays</v>
      </c>
      <c r="S4098" s="14">
        <f t="shared" si="375"/>
        <v>42750.530312499999</v>
      </c>
      <c r="T4098" s="15">
        <f t="shared" si="376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77"/>
        <v>0</v>
      </c>
      <c r="P4099" s="9" t="e">
        <f t="shared" ref="P4099:P4115" si="378">E4099/L4099</f>
        <v>#DIV/0!</v>
      </c>
      <c r="Q4099" s="10" t="str">
        <f t="shared" ref="Q4099:Q4115" si="379">LEFT(N4099,SEARCH("/",N4099,1)-1)</f>
        <v>theater</v>
      </c>
      <c r="R4099" s="10" t="str">
        <f t="shared" ref="R4099:R4115" si="380">RIGHT(N4099,LEN(N4099)-SEARCH("/",N4099,1))</f>
        <v>plays</v>
      </c>
      <c r="S4099" s="14">
        <f t="shared" ref="S4099:S4115" si="381">(((J4099/60)/60)/24)+DATE(1970,1,1)</f>
        <v>42344.824502314819</v>
      </c>
      <c r="T4099" s="15">
        <f t="shared" si="376"/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77"/>
        <v>0</v>
      </c>
      <c r="P4100" s="9" t="e">
        <f t="shared" si="378"/>
        <v>#DIV/0!</v>
      </c>
      <c r="Q4100" s="10" t="str">
        <f t="shared" si="379"/>
        <v>theater</v>
      </c>
      <c r="R4100" s="10" t="str">
        <f t="shared" si="380"/>
        <v>plays</v>
      </c>
      <c r="S4100" s="14">
        <f t="shared" si="381"/>
        <v>42495.722187499996</v>
      </c>
      <c r="T4100" s="15">
        <f t="shared" ref="T4100:T4115" si="382">(((I4100/60)/60)/24)+DATE(1970,1,1)</f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77"/>
        <v>1.1111111111111112E-2</v>
      </c>
      <c r="P4101" s="9">
        <f t="shared" si="378"/>
        <v>50</v>
      </c>
      <c r="Q4101" s="10" t="str">
        <f t="shared" si="379"/>
        <v>theater</v>
      </c>
      <c r="R4101" s="10" t="str">
        <f t="shared" si="380"/>
        <v>plays</v>
      </c>
      <c r="S4101" s="14">
        <f t="shared" si="381"/>
        <v>42570.850381944445</v>
      </c>
      <c r="T4101" s="15">
        <f t="shared" si="382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77"/>
        <v>0</v>
      </c>
      <c r="P4102" s="9" t="e">
        <f t="shared" si="378"/>
        <v>#DIV/0!</v>
      </c>
      <c r="Q4102" s="10" t="str">
        <f t="shared" si="379"/>
        <v>theater</v>
      </c>
      <c r="R4102" s="10" t="str">
        <f t="shared" si="380"/>
        <v>plays</v>
      </c>
      <c r="S4102" s="14">
        <f t="shared" si="381"/>
        <v>41927.124884259261</v>
      </c>
      <c r="T4102" s="15">
        <f t="shared" si="382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77"/>
        <v>0</v>
      </c>
      <c r="P4103" s="9" t="e">
        <f t="shared" si="378"/>
        <v>#DIV/0!</v>
      </c>
      <c r="Q4103" s="10" t="str">
        <f t="shared" si="379"/>
        <v>theater</v>
      </c>
      <c r="R4103" s="10" t="str">
        <f t="shared" si="380"/>
        <v>plays</v>
      </c>
      <c r="S4103" s="14">
        <f t="shared" si="381"/>
        <v>42730.903726851851</v>
      </c>
      <c r="T4103" s="15">
        <f t="shared" si="382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77"/>
        <v>0.27400000000000002</v>
      </c>
      <c r="P4104" s="9">
        <f t="shared" si="378"/>
        <v>22.833333333333332</v>
      </c>
      <c r="Q4104" s="10" t="str">
        <f t="shared" si="379"/>
        <v>theater</v>
      </c>
      <c r="R4104" s="10" t="str">
        <f t="shared" si="380"/>
        <v>plays</v>
      </c>
      <c r="S4104" s="14">
        <f t="shared" si="381"/>
        <v>42475.848067129627</v>
      </c>
      <c r="T4104" s="15">
        <f t="shared" si="382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77"/>
        <v>0.1</v>
      </c>
      <c r="P4105" s="9">
        <f t="shared" si="378"/>
        <v>16.666666666666668</v>
      </c>
      <c r="Q4105" s="10" t="str">
        <f t="shared" si="379"/>
        <v>theater</v>
      </c>
      <c r="R4105" s="10" t="str">
        <f t="shared" si="380"/>
        <v>plays</v>
      </c>
      <c r="S4105" s="14">
        <f t="shared" si="381"/>
        <v>42188.83293981482</v>
      </c>
      <c r="T4105" s="15">
        <f t="shared" si="382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77"/>
        <v>0.21366666666666667</v>
      </c>
      <c r="P4106" s="9">
        <f t="shared" si="378"/>
        <v>45.785714285714285</v>
      </c>
      <c r="Q4106" s="10" t="str">
        <f t="shared" si="379"/>
        <v>theater</v>
      </c>
      <c r="R4106" s="10" t="str">
        <f t="shared" si="380"/>
        <v>plays</v>
      </c>
      <c r="S4106" s="14">
        <f t="shared" si="381"/>
        <v>42640.278171296297</v>
      </c>
      <c r="T4106" s="15">
        <f t="shared" si="382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77"/>
        <v>6.9696969696969702E-2</v>
      </c>
      <c r="P4107" s="9">
        <f t="shared" si="378"/>
        <v>383.33333333333331</v>
      </c>
      <c r="Q4107" s="10" t="str">
        <f t="shared" si="379"/>
        <v>theater</v>
      </c>
      <c r="R4107" s="10" t="str">
        <f t="shared" si="380"/>
        <v>plays</v>
      </c>
      <c r="S4107" s="14">
        <f t="shared" si="381"/>
        <v>42697.010520833333</v>
      </c>
      <c r="T4107" s="15">
        <f t="shared" si="382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77"/>
        <v>0.70599999999999996</v>
      </c>
      <c r="P4108" s="9">
        <f t="shared" si="378"/>
        <v>106.96969696969697</v>
      </c>
      <c r="Q4108" s="10" t="str">
        <f t="shared" si="379"/>
        <v>theater</v>
      </c>
      <c r="R4108" s="10" t="str">
        <f t="shared" si="380"/>
        <v>plays</v>
      </c>
      <c r="S4108" s="14">
        <f t="shared" si="381"/>
        <v>42053.049375000002</v>
      </c>
      <c r="T4108" s="15">
        <f t="shared" si="382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77"/>
        <v>2.0500000000000001E-2</v>
      </c>
      <c r="P4109" s="9">
        <f t="shared" si="378"/>
        <v>10.25</v>
      </c>
      <c r="Q4109" s="10" t="str">
        <f t="shared" si="379"/>
        <v>theater</v>
      </c>
      <c r="R4109" s="10" t="str">
        <f t="shared" si="380"/>
        <v>plays</v>
      </c>
      <c r="S4109" s="14">
        <f t="shared" si="381"/>
        <v>41883.916678240741</v>
      </c>
      <c r="T4109" s="15">
        <f t="shared" si="382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77"/>
        <v>1.9666666666666666E-2</v>
      </c>
      <c r="P4110" s="9">
        <f t="shared" si="378"/>
        <v>59</v>
      </c>
      <c r="Q4110" s="10" t="str">
        <f t="shared" si="379"/>
        <v>theater</v>
      </c>
      <c r="R4110" s="10" t="str">
        <f t="shared" si="380"/>
        <v>plays</v>
      </c>
      <c r="S4110" s="14">
        <f t="shared" si="381"/>
        <v>42767.031678240746</v>
      </c>
      <c r="T4110" s="15">
        <f t="shared" si="382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77"/>
        <v>0</v>
      </c>
      <c r="P4111" s="9" t="e">
        <f t="shared" si="378"/>
        <v>#DIV/0!</v>
      </c>
      <c r="Q4111" s="10" t="str">
        <f t="shared" si="379"/>
        <v>theater</v>
      </c>
      <c r="R4111" s="10" t="str">
        <f t="shared" si="380"/>
        <v>plays</v>
      </c>
      <c r="S4111" s="14">
        <f t="shared" si="381"/>
        <v>42307.539398148147</v>
      </c>
      <c r="T4111" s="15">
        <f t="shared" si="382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77"/>
        <v>0.28666666666666668</v>
      </c>
      <c r="P4112" s="9">
        <f t="shared" si="378"/>
        <v>14.333333333333334</v>
      </c>
      <c r="Q4112" s="10" t="str">
        <f t="shared" si="379"/>
        <v>theater</v>
      </c>
      <c r="R4112" s="10" t="str">
        <f t="shared" si="380"/>
        <v>plays</v>
      </c>
      <c r="S4112" s="14">
        <f t="shared" si="381"/>
        <v>42512.626747685179</v>
      </c>
      <c r="T4112" s="15">
        <f t="shared" si="382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77"/>
        <v>3.1333333333333331E-2</v>
      </c>
      <c r="P4113" s="9">
        <f t="shared" si="378"/>
        <v>15.666666666666666</v>
      </c>
      <c r="Q4113" s="10" t="str">
        <f t="shared" si="379"/>
        <v>theater</v>
      </c>
      <c r="R4113" s="10" t="str">
        <f t="shared" si="380"/>
        <v>plays</v>
      </c>
      <c r="S4113" s="14">
        <f t="shared" si="381"/>
        <v>42029.135879629626</v>
      </c>
      <c r="T4113" s="15">
        <f t="shared" si="382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77"/>
        <v>4.0000000000000002E-4</v>
      </c>
      <c r="P4114" s="9">
        <f t="shared" si="378"/>
        <v>1</v>
      </c>
      <c r="Q4114" s="10" t="str">
        <f t="shared" si="379"/>
        <v>theater</v>
      </c>
      <c r="R4114" s="10" t="str">
        <f t="shared" si="380"/>
        <v>plays</v>
      </c>
      <c r="S4114" s="14">
        <f t="shared" si="381"/>
        <v>42400.946597222224</v>
      </c>
      <c r="T4114" s="15">
        <f t="shared" si="382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77"/>
        <v>2E-3</v>
      </c>
      <c r="P4115" s="9">
        <f t="shared" si="378"/>
        <v>1</v>
      </c>
      <c r="Q4115" s="10" t="str">
        <f t="shared" si="379"/>
        <v>theater</v>
      </c>
      <c r="R4115" s="10" t="str">
        <f t="shared" si="380"/>
        <v>plays</v>
      </c>
      <c r="S4115" s="14">
        <f t="shared" si="381"/>
        <v>42358.573182870372</v>
      </c>
      <c r="T4115" s="15">
        <f t="shared" si="382"/>
        <v>42377.273611111115</v>
      </c>
    </row>
  </sheetData>
  <autoFilter ref="A1:T4115" xr:uid="{D1E08886-3B48-C142-95D4-FCB8D5FF8CE1}">
    <filterColumn colId="5">
      <filters>
        <filter val="failed"/>
      </filters>
    </filterColumn>
  </autoFilter>
  <conditionalFormatting sqref="F1:F1048576">
    <cfRule type="cellIs" dxfId="9" priority="4" operator="equal">
      <formula>$F$200</formula>
    </cfRule>
    <cfRule type="cellIs" dxfId="8" priority="5" operator="equal">
      <formula>$F$122</formula>
    </cfRule>
    <cfRule type="cellIs" dxfId="7" priority="7" operator="equal">
      <formula>$F$2</formula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F122">
    <cfRule type="cellIs" dxfId="6" priority="6" operator="equal">
      <formula>$F$123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E348-71FB-C849-8425-40354A4B9CA6}">
  <dimension ref="A1:F14"/>
  <sheetViews>
    <sheetView workbookViewId="0">
      <selection activeCell="A3" activeCellId="1" sqref="A1:B1 A3:F14"/>
    </sheetView>
  </sheetViews>
  <sheetFormatPr baseColWidth="10" defaultRowHeight="15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2" t="s">
        <v>8223</v>
      </c>
      <c r="B1" t="s">
        <v>8310</v>
      </c>
    </row>
    <row r="3" spans="1:6">
      <c r="A3" s="12" t="s">
        <v>8323</v>
      </c>
      <c r="B3" s="12" t="s">
        <v>8311</v>
      </c>
    </row>
    <row r="4" spans="1:6">
      <c r="A4" s="12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13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3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3" t="s">
        <v>8317</v>
      </c>
      <c r="B8" s="11">
        <v>24</v>
      </c>
      <c r="C8" s="11"/>
      <c r="D8" s="11"/>
      <c r="E8" s="11"/>
      <c r="F8" s="11">
        <v>24</v>
      </c>
    </row>
    <row r="9" spans="1:6">
      <c r="A9" s="13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3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3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3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3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BCF2F-62EE-4749-AD52-4B0E5F8AC96A}">
  <dimension ref="A1:F47"/>
  <sheetViews>
    <sheetView workbookViewId="0">
      <selection sqref="A1:F47"/>
    </sheetView>
  </sheetViews>
  <sheetFormatPr baseColWidth="10" defaultRowHeight="15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2" t="s">
        <v>8223</v>
      </c>
      <c r="B1" t="s">
        <v>8310</v>
      </c>
    </row>
    <row r="2" spans="1:6">
      <c r="A2" s="12" t="s">
        <v>8308</v>
      </c>
      <c r="B2" t="s">
        <v>8310</v>
      </c>
    </row>
    <row r="4" spans="1:6">
      <c r="A4" s="12" t="s">
        <v>8323</v>
      </c>
      <c r="B4" s="12" t="s">
        <v>8311</v>
      </c>
    </row>
    <row r="5" spans="1:6">
      <c r="A5" s="12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13" t="s">
        <v>8324</v>
      </c>
      <c r="B6" s="11"/>
      <c r="C6" s="11">
        <v>100</v>
      </c>
      <c r="D6" s="11"/>
      <c r="E6" s="11"/>
      <c r="F6" s="11">
        <v>100</v>
      </c>
    </row>
    <row r="7" spans="1:6">
      <c r="A7" s="13" t="s">
        <v>8350</v>
      </c>
      <c r="B7" s="11">
        <v>20</v>
      </c>
      <c r="C7" s="11"/>
      <c r="D7" s="11"/>
      <c r="E7" s="11"/>
      <c r="F7" s="11">
        <v>20</v>
      </c>
    </row>
    <row r="8" spans="1:6">
      <c r="A8" s="13" t="s">
        <v>8336</v>
      </c>
      <c r="B8" s="11">
        <v>24</v>
      </c>
      <c r="C8" s="11"/>
      <c r="D8" s="11"/>
      <c r="E8" s="11"/>
      <c r="F8" s="11">
        <v>24</v>
      </c>
    </row>
    <row r="9" spans="1:6">
      <c r="A9" s="13" t="s">
        <v>8351</v>
      </c>
      <c r="B9" s="11"/>
      <c r="C9" s="11">
        <v>40</v>
      </c>
      <c r="D9" s="11"/>
      <c r="E9" s="11"/>
      <c r="F9" s="11">
        <v>40</v>
      </c>
    </row>
    <row r="10" spans="1:6">
      <c r="A10" s="13" t="s">
        <v>8337</v>
      </c>
      <c r="B10" s="11"/>
      <c r="C10" s="11"/>
      <c r="D10" s="11"/>
      <c r="E10" s="11">
        <v>40</v>
      </c>
      <c r="F10" s="11">
        <v>40</v>
      </c>
    </row>
    <row r="11" spans="1:6">
      <c r="A11" s="13" t="s">
        <v>8325</v>
      </c>
      <c r="B11" s="11"/>
      <c r="C11" s="11"/>
      <c r="D11" s="11"/>
      <c r="E11" s="11">
        <v>180</v>
      </c>
      <c r="F11" s="11">
        <v>180</v>
      </c>
    </row>
    <row r="12" spans="1:6">
      <c r="A12" s="13" t="s">
        <v>8326</v>
      </c>
      <c r="B12" s="11"/>
      <c r="C12" s="11">
        <v>80</v>
      </c>
      <c r="D12" s="11"/>
      <c r="E12" s="11"/>
      <c r="F12" s="11">
        <v>80</v>
      </c>
    </row>
    <row r="13" spans="1:6">
      <c r="A13" s="13" t="s">
        <v>8338</v>
      </c>
      <c r="B13" s="11"/>
      <c r="C13" s="11"/>
      <c r="D13" s="11"/>
      <c r="E13" s="11">
        <v>40</v>
      </c>
      <c r="F13" s="11">
        <v>40</v>
      </c>
    </row>
    <row r="14" spans="1:6">
      <c r="A14" s="13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3" t="s">
        <v>8352</v>
      </c>
      <c r="B15" s="11"/>
      <c r="C15" s="11">
        <v>40</v>
      </c>
      <c r="D15" s="11"/>
      <c r="E15" s="11"/>
      <c r="F15" s="11">
        <v>40</v>
      </c>
    </row>
    <row r="16" spans="1:6">
      <c r="A16" s="13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3" t="s">
        <v>8356</v>
      </c>
      <c r="B17" s="11"/>
      <c r="C17" s="11">
        <v>20</v>
      </c>
      <c r="D17" s="11"/>
      <c r="E17" s="11"/>
      <c r="F17" s="11">
        <v>20</v>
      </c>
    </row>
    <row r="18" spans="1:6">
      <c r="A18" s="13" t="s">
        <v>8357</v>
      </c>
      <c r="B18" s="11"/>
      <c r="C18" s="11"/>
      <c r="D18" s="11"/>
      <c r="E18" s="11">
        <v>140</v>
      </c>
      <c r="F18" s="11">
        <v>140</v>
      </c>
    </row>
    <row r="19" spans="1:6">
      <c r="A19" s="13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3" t="s">
        <v>8341</v>
      </c>
      <c r="B20" s="11"/>
      <c r="C20" s="11">
        <v>60</v>
      </c>
      <c r="D20" s="11"/>
      <c r="E20" s="11"/>
      <c r="F20" s="11">
        <v>60</v>
      </c>
    </row>
    <row r="21" spans="1:6">
      <c r="A21" s="13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3" t="s">
        <v>8342</v>
      </c>
      <c r="B22" s="11"/>
      <c r="C22" s="11"/>
      <c r="D22" s="11"/>
      <c r="E22" s="11">
        <v>20</v>
      </c>
      <c r="F22" s="11">
        <v>20</v>
      </c>
    </row>
    <row r="23" spans="1:6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>
      <c r="A24" s="13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3" t="s">
        <v>8346</v>
      </c>
      <c r="B25" s="11"/>
      <c r="C25" s="11">
        <v>20</v>
      </c>
      <c r="D25" s="11"/>
      <c r="E25" s="11"/>
      <c r="F25" s="11">
        <v>20</v>
      </c>
    </row>
    <row r="26" spans="1:6">
      <c r="A26" s="13" t="s">
        <v>8353</v>
      </c>
      <c r="B26" s="11"/>
      <c r="C26" s="11"/>
      <c r="D26" s="11"/>
      <c r="E26" s="11">
        <v>60</v>
      </c>
      <c r="F26" s="11">
        <v>60</v>
      </c>
    </row>
    <row r="27" spans="1:6">
      <c r="A27" s="13" t="s">
        <v>8347</v>
      </c>
      <c r="B27" s="11"/>
      <c r="C27" s="11">
        <v>20</v>
      </c>
      <c r="D27" s="11"/>
      <c r="E27" s="11"/>
      <c r="F27" s="11">
        <v>20</v>
      </c>
    </row>
    <row r="28" spans="1:6">
      <c r="A28" s="13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3" t="s">
        <v>8349</v>
      </c>
      <c r="B29" s="11"/>
      <c r="C29" s="11">
        <v>20</v>
      </c>
      <c r="D29" s="11"/>
      <c r="E29" s="11"/>
      <c r="F29" s="11">
        <v>20</v>
      </c>
    </row>
    <row r="30" spans="1:6">
      <c r="A30" s="13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3" t="s">
        <v>8343</v>
      </c>
      <c r="B31" s="11"/>
      <c r="C31" s="11"/>
      <c r="D31" s="11"/>
      <c r="E31" s="11">
        <v>40</v>
      </c>
      <c r="F31" s="11">
        <v>40</v>
      </c>
    </row>
    <row r="32" spans="1:6">
      <c r="A32" s="13" t="s">
        <v>8354</v>
      </c>
      <c r="B32" s="11"/>
      <c r="C32" s="11"/>
      <c r="D32" s="11"/>
      <c r="E32" s="11">
        <v>20</v>
      </c>
      <c r="F32" s="11">
        <v>20</v>
      </c>
    </row>
    <row r="33" spans="1:6">
      <c r="A33" s="13" t="s">
        <v>8331</v>
      </c>
      <c r="B33" s="11"/>
      <c r="C33" s="11">
        <v>20</v>
      </c>
      <c r="D33" s="11"/>
      <c r="E33" s="11"/>
      <c r="F33" s="11">
        <v>20</v>
      </c>
    </row>
    <row r="34" spans="1:6">
      <c r="A34" s="13" t="s">
        <v>8344</v>
      </c>
      <c r="B34" s="11"/>
      <c r="C34" s="11"/>
      <c r="D34" s="11"/>
      <c r="E34" s="11">
        <v>260</v>
      </c>
      <c r="F34" s="11">
        <v>260</v>
      </c>
    </row>
    <row r="35" spans="1:6">
      <c r="A35" s="13" t="s">
        <v>8327</v>
      </c>
      <c r="B35" s="11">
        <v>40</v>
      </c>
      <c r="C35" s="11"/>
      <c r="D35" s="11"/>
      <c r="E35" s="11"/>
      <c r="F35" s="11">
        <v>40</v>
      </c>
    </row>
    <row r="36" spans="1:6">
      <c r="A36" s="13" t="s">
        <v>8328</v>
      </c>
      <c r="B36" s="11"/>
      <c r="C36" s="11"/>
      <c r="D36" s="11"/>
      <c r="E36" s="11">
        <v>60</v>
      </c>
      <c r="F36" s="11">
        <v>60</v>
      </c>
    </row>
    <row r="37" spans="1:6">
      <c r="A37" s="13" t="s">
        <v>8332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3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3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3" t="s">
        <v>8334</v>
      </c>
      <c r="B40" s="11"/>
      <c r="C40" s="11"/>
      <c r="D40" s="11"/>
      <c r="E40" s="11">
        <v>80</v>
      </c>
      <c r="F40" s="11">
        <v>80</v>
      </c>
    </row>
    <row r="41" spans="1:6">
      <c r="A41" s="13" t="s">
        <v>8329</v>
      </c>
      <c r="B41" s="11"/>
      <c r="C41" s="11"/>
      <c r="D41" s="11"/>
      <c r="E41" s="11">
        <v>60</v>
      </c>
      <c r="F41" s="11">
        <v>60</v>
      </c>
    </row>
    <row r="42" spans="1:6">
      <c r="A42" s="13" t="s">
        <v>8355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3" t="s">
        <v>8335</v>
      </c>
      <c r="B43" s="11"/>
      <c r="C43" s="11">
        <v>100</v>
      </c>
      <c r="D43" s="11"/>
      <c r="E43" s="11"/>
      <c r="F43" s="11">
        <v>100</v>
      </c>
    </row>
    <row r="44" spans="1:6">
      <c r="A44" s="13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3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3" t="s">
        <v>8345</v>
      </c>
      <c r="B46" s="11">
        <v>20</v>
      </c>
      <c r="C46" s="11"/>
      <c r="D46" s="11"/>
      <c r="E46" s="11"/>
      <c r="F46" s="11">
        <v>20</v>
      </c>
    </row>
    <row r="47" spans="1:6">
      <c r="A47" s="13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E5030-47D9-C94C-89B5-119C95B0D112}">
  <dimension ref="A1:F18"/>
  <sheetViews>
    <sheetView workbookViewId="0">
      <selection activeCell="N27" sqref="N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2" t="s">
        <v>8308</v>
      </c>
      <c r="B1" t="s">
        <v>8310</v>
      </c>
    </row>
    <row r="2" spans="1:6">
      <c r="A2" s="12" t="s">
        <v>8380</v>
      </c>
      <c r="B2" t="s">
        <v>8310</v>
      </c>
    </row>
    <row r="4" spans="1:6">
      <c r="A4" s="12" t="s">
        <v>8379</v>
      </c>
      <c r="B4" s="12" t="s">
        <v>8311</v>
      </c>
    </row>
    <row r="5" spans="1:6">
      <c r="A5" s="12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>
      <c r="A18" s="16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962B-AA3C-CF45-A842-CDA882BB544E}">
  <dimension ref="A1:I13"/>
  <sheetViews>
    <sheetView workbookViewId="0">
      <selection activeCell="F1" activeCellId="1" sqref="A1:A1048576 F1:H1048576"/>
    </sheetView>
  </sheetViews>
  <sheetFormatPr baseColWidth="10" defaultRowHeight="15"/>
  <cols>
    <col min="1" max="1" width="24.83203125" bestFit="1" customWidth="1"/>
    <col min="2" max="2" width="15.5" bestFit="1" customWidth="1"/>
    <col min="3" max="3" width="11.83203125" bestFit="1" customWidth="1"/>
    <col min="4" max="4" width="14.3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7">
        <f>AVERAGE(B2/E2)</f>
        <v>0.71081677704194257</v>
      </c>
      <c r="G2" s="17">
        <f>C2/E2</f>
        <v>0.24944812362030905</v>
      </c>
      <c r="H2" s="17">
        <f>AVERAGE(D2/E2)</f>
        <v>3.9735099337748346E-2</v>
      </c>
      <c r="I2" s="17"/>
    </row>
    <row r="3" spans="1:9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7">
        <f t="shared" ref="F3:F13" si="1">AVERAGE(B3/E3)</f>
        <v>0.66005665722379603</v>
      </c>
      <c r="G3" s="17">
        <f t="shared" ref="G3:G13" si="2">C3/E3</f>
        <v>0.29745042492917845</v>
      </c>
      <c r="H3" s="17">
        <f t="shared" ref="H3:H13" si="3">AVERAGE(D3/E3)</f>
        <v>4.2492917847025496E-2</v>
      </c>
      <c r="I3" s="17"/>
    </row>
    <row r="4" spans="1:9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I4" s="17"/>
    </row>
    <row r="5" spans="1:9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I5" s="17"/>
    </row>
    <row r="6" spans="1:9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I6" s="17"/>
    </row>
    <row r="7" spans="1:9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I7" s="17"/>
    </row>
    <row r="8" spans="1:9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I8" s="17"/>
    </row>
    <row r="9" spans="1:9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I9" s="17"/>
    </row>
    <row r="10" spans="1:9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I10" s="17"/>
    </row>
    <row r="11" spans="1:9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I11" s="17"/>
    </row>
    <row r="12" spans="1:9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I12" s="17"/>
    </row>
    <row r="13" spans="1:9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I13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A92F-4F39-8B42-8CC4-AD5DF9070492}">
  <dimension ref="A1:N2186"/>
  <sheetViews>
    <sheetView tabSelected="1" workbookViewId="0">
      <selection activeCell="K21" sqref="K21"/>
    </sheetView>
  </sheetViews>
  <sheetFormatPr baseColWidth="10" defaultRowHeight="15"/>
  <cols>
    <col min="2" max="2" width="11.83203125" bestFit="1" customWidth="1"/>
    <col min="8" max="8" width="13.83203125" bestFit="1" customWidth="1"/>
    <col min="9" max="9" width="11.6640625" bestFit="1" customWidth="1"/>
  </cols>
  <sheetData>
    <row r="1" spans="1:14">
      <c r="A1" s="1" t="s">
        <v>8401</v>
      </c>
      <c r="B1" s="1" t="s">
        <v>8262</v>
      </c>
      <c r="D1" s="1" t="s">
        <v>8401</v>
      </c>
      <c r="E1" s="1" t="s">
        <v>8262</v>
      </c>
      <c r="H1" t="s">
        <v>8408</v>
      </c>
      <c r="I1" t="s">
        <v>8409</v>
      </c>
    </row>
    <row r="2" spans="1:14">
      <c r="A2" t="s">
        <v>8219</v>
      </c>
      <c r="B2">
        <v>182</v>
      </c>
      <c r="D2" t="s">
        <v>8221</v>
      </c>
      <c r="E2">
        <v>0</v>
      </c>
      <c r="G2" t="s">
        <v>8402</v>
      </c>
      <c r="H2" s="8">
        <f>AVERAGE(B2:B2186)</f>
        <v>194.42517162471395</v>
      </c>
      <c r="I2" s="8">
        <f>AVERAGE(E2:E1531)</f>
        <v>17.709803921568628</v>
      </c>
    </row>
    <row r="3" spans="1:14">
      <c r="A3" t="s">
        <v>8219</v>
      </c>
      <c r="B3">
        <v>79</v>
      </c>
      <c r="D3" t="s">
        <v>8221</v>
      </c>
      <c r="E3">
        <v>1</v>
      </c>
      <c r="G3" t="s">
        <v>8403</v>
      </c>
      <c r="H3">
        <f>MEDIAN(B2:B2186)</f>
        <v>62</v>
      </c>
      <c r="I3">
        <f>MEDIAN(E2:E1531)</f>
        <v>4</v>
      </c>
    </row>
    <row r="4" spans="1:14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MIN(B2:B2186)</f>
        <v>1</v>
      </c>
      <c r="I4">
        <f>MIN(E2:E1531)</f>
        <v>0</v>
      </c>
    </row>
    <row r="5" spans="1:14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MAX(B2:B2186)</f>
        <v>26457</v>
      </c>
      <c r="I5">
        <f>MAX(E2:E1531)</f>
        <v>1293</v>
      </c>
    </row>
    <row r="6" spans="1:14">
      <c r="A6" t="s">
        <v>8219</v>
      </c>
      <c r="B6">
        <v>284</v>
      </c>
      <c r="D6" t="s">
        <v>8221</v>
      </c>
      <c r="E6">
        <v>7</v>
      </c>
      <c r="G6" t="s">
        <v>8406</v>
      </c>
      <c r="H6" s="8">
        <f>_xlfn.VAR.P(B2:B2186)</f>
        <v>712840.9867348104</v>
      </c>
      <c r="I6" s="8">
        <f>_xlfn.VAR.S(E2:E1531)</f>
        <v>3775.6894394644714</v>
      </c>
    </row>
    <row r="7" spans="1:14">
      <c r="A7" t="s">
        <v>8219</v>
      </c>
      <c r="B7">
        <v>47</v>
      </c>
      <c r="D7" t="s">
        <v>8221</v>
      </c>
      <c r="E7">
        <v>0</v>
      </c>
      <c r="G7" t="s">
        <v>8407</v>
      </c>
      <c r="H7" s="8">
        <f>_xlfn.STDEV.P(B2:B2186)</f>
        <v>844.29910975602149</v>
      </c>
      <c r="I7" s="8">
        <f>_xlfn.STDEV.P(E2:E1531)</f>
        <v>61.426555076684906</v>
      </c>
    </row>
    <row r="8" spans="1:14">
      <c r="A8" t="s">
        <v>8219</v>
      </c>
      <c r="B8">
        <v>58</v>
      </c>
      <c r="D8" t="s">
        <v>8221</v>
      </c>
      <c r="E8">
        <v>1</v>
      </c>
    </row>
    <row r="9" spans="1:14" ht="15" customHeight="1">
      <c r="A9" t="s">
        <v>8219</v>
      </c>
      <c r="B9">
        <v>57</v>
      </c>
      <c r="D9" t="s">
        <v>8221</v>
      </c>
      <c r="E9">
        <v>2</v>
      </c>
      <c r="G9" s="19" t="s">
        <v>8410</v>
      </c>
      <c r="H9" s="19"/>
      <c r="I9" s="19"/>
      <c r="J9" s="19"/>
      <c r="K9" s="19"/>
      <c r="L9" s="19"/>
      <c r="M9" s="19"/>
      <c r="N9" s="18"/>
    </row>
    <row r="10" spans="1:14">
      <c r="A10" t="s">
        <v>8219</v>
      </c>
      <c r="B10">
        <v>12</v>
      </c>
      <c r="D10" t="s">
        <v>8221</v>
      </c>
      <c r="E10">
        <v>3</v>
      </c>
      <c r="G10" s="19"/>
      <c r="H10" s="19"/>
      <c r="I10" s="19"/>
      <c r="J10" s="19"/>
      <c r="K10" s="19"/>
      <c r="L10" s="19"/>
      <c r="M10" s="19"/>
      <c r="N10" s="18"/>
    </row>
    <row r="11" spans="1:14">
      <c r="A11" t="s">
        <v>8219</v>
      </c>
      <c r="B11">
        <v>20</v>
      </c>
      <c r="D11" t="s">
        <v>8221</v>
      </c>
      <c r="E11">
        <v>10</v>
      </c>
      <c r="G11" s="19"/>
      <c r="H11" s="19"/>
      <c r="I11" s="19"/>
      <c r="J11" s="19"/>
      <c r="K11" s="19"/>
      <c r="L11" s="19"/>
      <c r="M11" s="19"/>
      <c r="N11" s="18"/>
    </row>
    <row r="12" spans="1:14">
      <c r="A12" t="s">
        <v>8219</v>
      </c>
      <c r="B12">
        <v>19</v>
      </c>
      <c r="D12" t="s">
        <v>8221</v>
      </c>
      <c r="E12">
        <v>10</v>
      </c>
      <c r="G12" s="19"/>
      <c r="H12" s="19"/>
      <c r="I12" s="19"/>
      <c r="J12" s="19"/>
      <c r="K12" s="19"/>
      <c r="L12" s="19"/>
      <c r="M12" s="19"/>
      <c r="N12" s="18"/>
    </row>
    <row r="13" spans="1:14" ht="15" customHeight="1">
      <c r="A13" t="s">
        <v>8219</v>
      </c>
      <c r="B13">
        <v>75</v>
      </c>
      <c r="D13" t="s">
        <v>8221</v>
      </c>
      <c r="E13">
        <v>1</v>
      </c>
      <c r="G13" s="19" t="s">
        <v>8411</v>
      </c>
      <c r="H13" s="19"/>
      <c r="I13" s="19"/>
      <c r="J13" s="19"/>
      <c r="K13" s="19"/>
      <c r="L13" s="19"/>
      <c r="M13" s="19"/>
      <c r="N13" s="18"/>
    </row>
    <row r="14" spans="1:14">
      <c r="A14" t="s">
        <v>8219</v>
      </c>
      <c r="B14">
        <v>827</v>
      </c>
      <c r="D14" t="s">
        <v>8221</v>
      </c>
      <c r="E14">
        <v>0</v>
      </c>
      <c r="G14" s="19"/>
      <c r="H14" s="19"/>
      <c r="I14" s="19"/>
      <c r="J14" s="19"/>
      <c r="K14" s="19"/>
      <c r="L14" s="19"/>
      <c r="M14" s="19"/>
      <c r="N14" s="18"/>
    </row>
    <row r="15" spans="1:14">
      <c r="A15" t="s">
        <v>8219</v>
      </c>
      <c r="B15">
        <v>51</v>
      </c>
      <c r="D15" t="s">
        <v>8221</v>
      </c>
      <c r="E15">
        <v>0</v>
      </c>
      <c r="G15" s="18"/>
      <c r="H15" s="18"/>
      <c r="I15" s="18"/>
      <c r="J15" s="18"/>
      <c r="K15" s="18"/>
      <c r="L15" s="18"/>
      <c r="M15" s="18"/>
      <c r="N15" s="18"/>
    </row>
    <row r="16" spans="1:14">
      <c r="A16" t="s">
        <v>8219</v>
      </c>
      <c r="B16">
        <v>41</v>
      </c>
      <c r="D16" t="s">
        <v>8221</v>
      </c>
      <c r="E16">
        <v>0</v>
      </c>
      <c r="G16" s="18"/>
      <c r="H16" s="18"/>
      <c r="I16" s="18"/>
      <c r="J16" s="18"/>
      <c r="K16" s="18"/>
      <c r="L16" s="18"/>
      <c r="M16" s="18"/>
      <c r="N16" s="18"/>
    </row>
    <row r="17" spans="1:14">
      <c r="A17" t="s">
        <v>8219</v>
      </c>
      <c r="B17">
        <v>98</v>
      </c>
      <c r="D17" t="s">
        <v>8221</v>
      </c>
      <c r="E17">
        <v>26</v>
      </c>
      <c r="G17" s="18"/>
      <c r="H17" s="18"/>
      <c r="I17" s="18"/>
      <c r="J17" s="18"/>
      <c r="K17" s="18"/>
      <c r="L17" s="18"/>
      <c r="M17" s="18"/>
      <c r="N17" s="18"/>
    </row>
    <row r="18" spans="1:14">
      <c r="A18" t="s">
        <v>8219</v>
      </c>
      <c r="B18">
        <v>70</v>
      </c>
      <c r="D18" t="s">
        <v>8221</v>
      </c>
      <c r="E18">
        <v>0</v>
      </c>
      <c r="G18" s="18"/>
      <c r="H18" s="18"/>
      <c r="I18" s="18"/>
      <c r="J18" s="18"/>
      <c r="K18" s="18"/>
      <c r="L18" s="18"/>
      <c r="M18" s="18"/>
      <c r="N18" s="18"/>
    </row>
    <row r="19" spans="1:14">
      <c r="A19" t="s">
        <v>8219</v>
      </c>
      <c r="B19">
        <v>36</v>
      </c>
      <c r="D19" t="s">
        <v>8221</v>
      </c>
      <c r="E19">
        <v>7</v>
      </c>
      <c r="G19" s="18"/>
      <c r="H19" s="18"/>
      <c r="I19" s="18"/>
      <c r="J19" s="18"/>
      <c r="K19" s="18"/>
      <c r="L19" s="18"/>
      <c r="M19" s="18"/>
      <c r="N19" s="18"/>
    </row>
    <row r="20" spans="1:14">
      <c r="A20" t="s">
        <v>8219</v>
      </c>
      <c r="B20">
        <v>342</v>
      </c>
      <c r="D20" t="s">
        <v>8221</v>
      </c>
      <c r="E20">
        <v>0</v>
      </c>
      <c r="G20" s="18"/>
      <c r="H20" s="18"/>
      <c r="I20" s="18"/>
      <c r="J20" s="18"/>
      <c r="K20" s="18"/>
      <c r="L20" s="18"/>
      <c r="M20" s="18"/>
      <c r="N20" s="18"/>
    </row>
    <row r="21" spans="1:14">
      <c r="A21" t="s">
        <v>8219</v>
      </c>
      <c r="B21">
        <v>22</v>
      </c>
      <c r="D21" t="s">
        <v>8221</v>
      </c>
      <c r="E21">
        <v>2</v>
      </c>
      <c r="G21" s="18"/>
      <c r="H21" s="18"/>
      <c r="I21" s="18"/>
      <c r="J21" s="18"/>
      <c r="K21" s="18"/>
      <c r="L21" s="18"/>
      <c r="M21" s="18"/>
      <c r="N21" s="18"/>
    </row>
    <row r="22" spans="1:14">
      <c r="A22" t="s">
        <v>8219</v>
      </c>
      <c r="B22">
        <v>25</v>
      </c>
      <c r="D22" t="s">
        <v>8221</v>
      </c>
      <c r="E22">
        <v>13</v>
      </c>
      <c r="G22" s="18"/>
      <c r="H22" s="18"/>
      <c r="I22" s="18"/>
      <c r="J22" s="18"/>
      <c r="K22" s="18"/>
      <c r="L22" s="18"/>
      <c r="M22" s="18"/>
      <c r="N22" s="18"/>
    </row>
    <row r="23" spans="1:14">
      <c r="A23" t="s">
        <v>8219</v>
      </c>
      <c r="B23">
        <v>101</v>
      </c>
      <c r="D23" t="s">
        <v>8221</v>
      </c>
      <c r="E23">
        <v>4</v>
      </c>
      <c r="G23" s="18"/>
      <c r="H23" s="18"/>
      <c r="I23" s="18"/>
      <c r="J23" s="18"/>
      <c r="K23" s="18"/>
      <c r="L23" s="18"/>
      <c r="M23" s="18"/>
      <c r="N23" s="18"/>
    </row>
    <row r="24" spans="1:14">
      <c r="A24" t="s">
        <v>8219</v>
      </c>
      <c r="B24">
        <v>8</v>
      </c>
      <c r="D24" t="s">
        <v>8221</v>
      </c>
      <c r="E24">
        <v>0</v>
      </c>
      <c r="G24" s="18"/>
      <c r="H24" s="18"/>
      <c r="I24" s="18"/>
      <c r="J24" s="18"/>
      <c r="K24" s="18"/>
      <c r="L24" s="18"/>
      <c r="M24" s="18"/>
      <c r="N24" s="18"/>
    </row>
    <row r="25" spans="1:14">
      <c r="A25" t="s">
        <v>8219</v>
      </c>
      <c r="B25">
        <v>23</v>
      </c>
      <c r="D25" t="s">
        <v>8221</v>
      </c>
      <c r="E25">
        <v>12</v>
      </c>
      <c r="G25" s="18"/>
      <c r="H25" s="18"/>
      <c r="I25" s="18"/>
      <c r="J25" s="18"/>
      <c r="K25" s="18"/>
      <c r="L25" s="18"/>
      <c r="M25" s="18"/>
      <c r="N25" s="18"/>
    </row>
    <row r="26" spans="1:14">
      <c r="A26" t="s">
        <v>8219</v>
      </c>
      <c r="B26">
        <v>574</v>
      </c>
      <c r="D26" t="s">
        <v>8221</v>
      </c>
      <c r="E26">
        <v>2</v>
      </c>
    </row>
    <row r="27" spans="1:14">
      <c r="A27" t="s">
        <v>8219</v>
      </c>
      <c r="B27">
        <v>14</v>
      </c>
      <c r="D27" t="s">
        <v>8221</v>
      </c>
      <c r="E27">
        <v>10</v>
      </c>
    </row>
    <row r="28" spans="1:14">
      <c r="A28" t="s">
        <v>8219</v>
      </c>
      <c r="B28">
        <v>19</v>
      </c>
      <c r="D28" t="s">
        <v>8221</v>
      </c>
      <c r="E28">
        <v>0</v>
      </c>
    </row>
    <row r="29" spans="1:14">
      <c r="A29" t="s">
        <v>8219</v>
      </c>
      <c r="B29">
        <v>150</v>
      </c>
      <c r="D29" t="s">
        <v>8221</v>
      </c>
      <c r="E29">
        <v>5</v>
      </c>
    </row>
    <row r="30" spans="1:14">
      <c r="A30" t="s">
        <v>8219</v>
      </c>
      <c r="B30">
        <v>71</v>
      </c>
      <c r="D30" t="s">
        <v>8221</v>
      </c>
      <c r="E30">
        <v>0</v>
      </c>
    </row>
    <row r="31" spans="1:14">
      <c r="A31" t="s">
        <v>8219</v>
      </c>
      <c r="B31">
        <v>117</v>
      </c>
      <c r="D31" t="s">
        <v>8221</v>
      </c>
      <c r="E31">
        <v>5</v>
      </c>
    </row>
    <row r="32" spans="1:14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mergeCells count="2">
    <mergeCell ref="G9:M12"/>
    <mergeCell ref="G13:M14"/>
  </mergeCells>
  <conditionalFormatting sqref="A1:A1046647">
    <cfRule type="cellIs" dxfId="5" priority="5" operator="equal">
      <formula>$F$199</formula>
    </cfRule>
    <cfRule type="cellIs" dxfId="4" priority="6" operator="equal">
      <formula>$F$121</formula>
    </cfRule>
    <cfRule type="cellIs" dxfId="3" priority="7" operator="equal">
      <formula>$F$1</formula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D1:D1045992">
    <cfRule type="cellIs" dxfId="2" priority="1" operator="equal">
      <formula>$F$199</formula>
    </cfRule>
    <cfRule type="cellIs" dxfId="1" priority="2" operator="equal">
      <formula>$F$121</formula>
    </cfRule>
    <cfRule type="cellIs" dxfId="0" priority="3" operator="equal">
      <formula>$F$1</formula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Corona</cp:lastModifiedBy>
  <dcterms:created xsi:type="dcterms:W3CDTF">2017-04-20T15:17:24Z</dcterms:created>
  <dcterms:modified xsi:type="dcterms:W3CDTF">2020-09-13T06:24:53Z</dcterms:modified>
</cp:coreProperties>
</file>