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chong/Documents/GitHub/math-86/homeworks/hw3/"/>
    </mc:Choice>
  </mc:AlternateContent>
  <xr:revisionPtr revIDLastSave="0" documentId="13_ncr:1_{CA1F64A9-514C-C844-B488-70DC7B83D27F}" xr6:coauthVersionLast="47" xr6:coauthVersionMax="47" xr10:uidLastSave="{00000000-0000-0000-0000-000000000000}"/>
  <bookViews>
    <workbookView xWindow="240" yWindow="980" windowWidth="25880" windowHeight="15800" activeTab="1" xr2:uid="{00000000-000D-0000-FFFF-FFFF00000000}"/>
  </bookViews>
  <sheets>
    <sheet name="Sheet1" sheetId="2" r:id="rId1"/>
    <sheet name="spx_quotedata_spotgamma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12" i="1"/>
  <c r="B5" i="1" s="1"/>
  <c r="F125" i="1"/>
  <c r="F126" i="1"/>
  <c r="F127" i="1"/>
  <c r="F128" i="1"/>
  <c r="F129" i="1"/>
  <c r="F130" i="1"/>
  <c r="F13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" i="1"/>
  <c r="B4" i="1" s="1"/>
  <c r="B6" i="1" s="1"/>
</calcChain>
</file>

<file path=xl/sharedStrings.xml><?xml version="1.0" encoding="utf-8"?>
<sst xmlns="http://schemas.openxmlformats.org/spreadsheetml/2006/main" count="381" uniqueCount="277">
  <si>
    <t>S&amp;P 500 INDEX</t>
  </si>
  <si>
    <t>Expiration Date</t>
  </si>
  <si>
    <t>Calls</t>
  </si>
  <si>
    <t>Gamma</t>
  </si>
  <si>
    <t>Open Interest</t>
  </si>
  <si>
    <t>Strike</t>
  </si>
  <si>
    <t>Puts</t>
  </si>
  <si>
    <t>Fri Mar 01 2024</t>
  </si>
  <si>
    <t>SPXW240301C05075000</t>
  </si>
  <si>
    <t>SPXW240301P05075000</t>
  </si>
  <si>
    <t>SPXW240301C05080000</t>
  </si>
  <si>
    <t>SPXW240301P05080000</t>
  </si>
  <si>
    <t>SPXW240301C05085000</t>
  </si>
  <si>
    <t>SPXW240301P05085000</t>
  </si>
  <si>
    <t>SPXW240301C05090000</t>
  </si>
  <si>
    <t>SPXW240301P05090000</t>
  </si>
  <si>
    <t>SPXW240301C05095000</t>
  </si>
  <si>
    <t>SPXW240301P05095000</t>
  </si>
  <si>
    <t>SPXW240301C05100000</t>
  </si>
  <si>
    <t>SPXW240301P05100000</t>
  </si>
  <si>
    <t>Mon Mar 04 2024</t>
  </si>
  <si>
    <t>SPXW240304C05075000</t>
  </si>
  <si>
    <t>SPXW240304P05075000</t>
  </si>
  <si>
    <t>SPXW240304C05080000</t>
  </si>
  <si>
    <t>SPXW240304P05080000</t>
  </si>
  <si>
    <t>SPXW240304C05085000</t>
  </si>
  <si>
    <t>SPXW240304P05085000</t>
  </si>
  <si>
    <t>SPXW240304C05090000</t>
  </si>
  <si>
    <t>SPXW240304P05090000</t>
  </si>
  <si>
    <t>SPXW240304C05095000</t>
  </si>
  <si>
    <t>SPXW240304P05095000</t>
  </si>
  <si>
    <t>SPXW240304C05100000</t>
  </si>
  <si>
    <t>SPXW240304P05100000</t>
  </si>
  <si>
    <t>Tue Mar 05 2024</t>
  </si>
  <si>
    <t>SPXW240305C05075000</t>
  </si>
  <si>
    <t>SPXW240305P05075000</t>
  </si>
  <si>
    <t>SPXW240305C05080000</t>
  </si>
  <si>
    <t>SPXW240305P05080000</t>
  </si>
  <si>
    <t>SPXW240305C05085000</t>
  </si>
  <si>
    <t>SPXW240305P05085000</t>
  </si>
  <si>
    <t>SPXW240305C05090000</t>
  </si>
  <si>
    <t>SPXW240305P05090000</t>
  </si>
  <si>
    <t>SPXW240305C05095000</t>
  </si>
  <si>
    <t>SPXW240305P05095000</t>
  </si>
  <si>
    <t>SPXW240305C05100000</t>
  </si>
  <si>
    <t>SPXW240305P05100000</t>
  </si>
  <si>
    <t>Wed Mar 06 2024</t>
  </si>
  <si>
    <t>SPXW240306C05075000</t>
  </si>
  <si>
    <t>SPXW240306P05075000</t>
  </si>
  <si>
    <t>SPXW240306C05080000</t>
  </si>
  <si>
    <t>SPXW240306P05080000</t>
  </si>
  <si>
    <t>SPXW240306C05085000</t>
  </si>
  <si>
    <t>SPXW240306P05085000</t>
  </si>
  <si>
    <t>SPXW240306C05090000</t>
  </si>
  <si>
    <t>SPXW240306P05090000</t>
  </si>
  <si>
    <t>SPXW240306C05095000</t>
  </si>
  <si>
    <t>SPXW240306P05095000</t>
  </si>
  <si>
    <t>SPXW240306C05100000</t>
  </si>
  <si>
    <t>SPXW240306P05100000</t>
  </si>
  <si>
    <t>Thu Mar 07 2024</t>
  </si>
  <si>
    <t>SPXW240307C05075000</t>
  </si>
  <si>
    <t>SPXW240307P05075000</t>
  </si>
  <si>
    <t>SPXW240307C05080000</t>
  </si>
  <si>
    <t>SPXW240307P05080000</t>
  </si>
  <si>
    <t>SPXW240307C05085000</t>
  </si>
  <si>
    <t>SPXW240307P05085000</t>
  </si>
  <si>
    <t>SPXW240307C05090000</t>
  </si>
  <si>
    <t>SPXW240307P05090000</t>
  </si>
  <si>
    <t>SPXW240307C05095000</t>
  </si>
  <si>
    <t>SPXW240307P05095000</t>
  </si>
  <si>
    <t>SPXW240307C05100000</t>
  </si>
  <si>
    <t>SPXW240307P05100000</t>
  </si>
  <si>
    <t>Fri Mar 08 2024</t>
  </si>
  <si>
    <t>SPXW240308C05075000</t>
  </si>
  <si>
    <t>SPXW240308P05075000</t>
  </si>
  <si>
    <t>SPXW240308C05080000</t>
  </si>
  <si>
    <t>SPXW240308P05080000</t>
  </si>
  <si>
    <t>SPXW240308C05085000</t>
  </si>
  <si>
    <t>SPXW240308P05085000</t>
  </si>
  <si>
    <t>SPXW240308C05090000</t>
  </si>
  <si>
    <t>SPXW240308P05090000</t>
  </si>
  <si>
    <t>SPXW240308C05095000</t>
  </si>
  <si>
    <t>SPXW240308P05095000</t>
  </si>
  <si>
    <t>SPXW240308C05100000</t>
  </si>
  <si>
    <t>SPXW240308P05100000</t>
  </si>
  <si>
    <t>Mon Mar 11 2024</t>
  </si>
  <si>
    <t>SPXW240311C05075000</t>
  </si>
  <si>
    <t>SPXW240311P05075000</t>
  </si>
  <si>
    <t>SPXW240311C05080000</t>
  </si>
  <si>
    <t>SPXW240311P05080000</t>
  </si>
  <si>
    <t>SPXW240311C05085000</t>
  </si>
  <si>
    <t>SPXW240311P05085000</t>
  </si>
  <si>
    <t>SPXW240311C05090000</t>
  </si>
  <si>
    <t>SPXW240311P05090000</t>
  </si>
  <si>
    <t>SPXW240311C05095000</t>
  </si>
  <si>
    <t>SPXW240311P05095000</t>
  </si>
  <si>
    <t>SPXW240311C05100000</t>
  </si>
  <si>
    <t>SPXW240311P05100000</t>
  </si>
  <si>
    <t>Tue Mar 12 2024</t>
  </si>
  <si>
    <t>SPXW240312C05075000</t>
  </si>
  <si>
    <t>SPXW240312P05075000</t>
  </si>
  <si>
    <t>SPXW240312C05080000</t>
  </si>
  <si>
    <t>SPXW240312P05080000</t>
  </si>
  <si>
    <t>SPXW240312C05085000</t>
  </si>
  <si>
    <t>SPXW240312P05085000</t>
  </si>
  <si>
    <t>SPXW240312C05090000</t>
  </si>
  <si>
    <t>SPXW240312P05090000</t>
  </si>
  <si>
    <t>SPXW240312C05095000</t>
  </si>
  <si>
    <t>SPXW240312P05095000</t>
  </si>
  <si>
    <t>SPXW240312C05100000</t>
  </si>
  <si>
    <t>SPXW240312P05100000</t>
  </si>
  <si>
    <t>Wed Mar 13 2024</t>
  </si>
  <si>
    <t>SPXW240313C05075000</t>
  </si>
  <si>
    <t>SPXW240313P05075000</t>
  </si>
  <si>
    <t>SPXW240313C05080000</t>
  </si>
  <si>
    <t>SPXW240313P05080000</t>
  </si>
  <si>
    <t>SPXW240313C05085000</t>
  </si>
  <si>
    <t>SPXW240313P05085000</t>
  </si>
  <si>
    <t>SPXW240313C05090000</t>
  </si>
  <si>
    <t>SPXW240313P05090000</t>
  </si>
  <si>
    <t>SPXW240313C05095000</t>
  </si>
  <si>
    <t>SPXW240313P05095000</t>
  </si>
  <si>
    <t>SPXW240313C05100000</t>
  </si>
  <si>
    <t>SPXW240313P05100000</t>
  </si>
  <si>
    <t>Thu Mar 14 2024</t>
  </si>
  <si>
    <t>SPXW240314C05075000</t>
  </si>
  <si>
    <t>SPXW240314P05075000</t>
  </si>
  <si>
    <t>SPXW240314C05080000</t>
  </si>
  <si>
    <t>SPXW240314P05080000</t>
  </si>
  <si>
    <t>SPXW240314C05085000</t>
  </si>
  <si>
    <t>SPXW240314P05085000</t>
  </si>
  <si>
    <t>SPXW240314C05090000</t>
  </si>
  <si>
    <t>SPXW240314P05090000</t>
  </si>
  <si>
    <t>SPXW240314C05095000</t>
  </si>
  <si>
    <t>SPXW240314P05095000</t>
  </si>
  <si>
    <t>SPXW240314C05100000</t>
  </si>
  <si>
    <t>SPXW240314P05100000</t>
  </si>
  <si>
    <t>Fri Mar 15 2024</t>
  </si>
  <si>
    <t>SPXW240315C05080000</t>
  </si>
  <si>
    <t>SPXW240315P05080000</t>
  </si>
  <si>
    <t>SPX240315C05085000</t>
  </si>
  <si>
    <t>SPX240315P05085000</t>
  </si>
  <si>
    <t>SPXW240315C05085000</t>
  </si>
  <si>
    <t>SPXW240315P05085000</t>
  </si>
  <si>
    <t>SPX240315C05090000</t>
  </si>
  <si>
    <t>SPX240315P05090000</t>
  </si>
  <si>
    <t>SPXW240315C05090000</t>
  </si>
  <si>
    <t>SPXW240315P05090000</t>
  </si>
  <si>
    <t>SPX240315C05095000</t>
  </si>
  <si>
    <t>SPX240315P05095000</t>
  </si>
  <si>
    <t>Mon Mar 18 2024</t>
  </si>
  <si>
    <t>SPXW240318C05075000</t>
  </si>
  <si>
    <t>SPXW240318P05075000</t>
  </si>
  <si>
    <t>SPXW240318C05080000</t>
  </si>
  <si>
    <t>SPXW240318P05080000</t>
  </si>
  <si>
    <t>SPXW240318C05085000</t>
  </si>
  <si>
    <t>SPXW240318P05085000</t>
  </si>
  <si>
    <t>SPXW240318C05090000</t>
  </si>
  <si>
    <t>SPXW240318P05090000</t>
  </si>
  <si>
    <t>SPXW240318C05095000</t>
  </si>
  <si>
    <t>SPXW240318P05095000</t>
  </si>
  <si>
    <t>SPXW240318C05100000</t>
  </si>
  <si>
    <t>SPXW240318P05100000</t>
  </si>
  <si>
    <t>Tue Mar 19 2024</t>
  </si>
  <si>
    <t>SPXW240319C05075000</t>
  </si>
  <si>
    <t>SPXW240319P05075000</t>
  </si>
  <si>
    <t>SPXW240319C05080000</t>
  </si>
  <si>
    <t>SPXW240319P05080000</t>
  </si>
  <si>
    <t>SPXW240319C05085000</t>
  </si>
  <si>
    <t>SPXW240319P05085000</t>
  </si>
  <si>
    <t>SPXW240319C05090000</t>
  </si>
  <si>
    <t>SPXW240319P05090000</t>
  </si>
  <si>
    <t>SPXW240319C05095000</t>
  </si>
  <si>
    <t>SPXW240319P05095000</t>
  </si>
  <si>
    <t>SPXW240319C05100000</t>
  </si>
  <si>
    <t>SPXW240319P05100000</t>
  </si>
  <si>
    <t>Wed Mar 20 2024</t>
  </si>
  <si>
    <t>SPXW240320C05075000</t>
  </si>
  <si>
    <t>SPXW240320P05075000</t>
  </si>
  <si>
    <t>SPXW240320C05080000</t>
  </si>
  <si>
    <t>SPXW240320P05080000</t>
  </si>
  <si>
    <t>SPXW240320C05085000</t>
  </si>
  <si>
    <t>SPXW240320P05085000</t>
  </si>
  <si>
    <t>SPXW240320C05090000</t>
  </si>
  <si>
    <t>SPXW240320P05090000</t>
  </si>
  <si>
    <t>SPXW240320C05095000</t>
  </si>
  <si>
    <t>SPXW240320P05095000</t>
  </si>
  <si>
    <t>SPXW240320C05100000</t>
  </si>
  <si>
    <t>SPXW240320P05100000</t>
  </si>
  <si>
    <t>Thu Mar 21 2024</t>
  </si>
  <si>
    <t>SPXW240321C05075000</t>
  </si>
  <si>
    <t>SPXW240321P05075000</t>
  </si>
  <si>
    <t>SPXW240321C05080000</t>
  </si>
  <si>
    <t>SPXW240321P05080000</t>
  </si>
  <si>
    <t>SPXW240321C05085000</t>
  </si>
  <si>
    <t>SPXW240321P05085000</t>
  </si>
  <si>
    <t>SPXW240321C05090000</t>
  </si>
  <si>
    <t>SPXW240321P05090000</t>
  </si>
  <si>
    <t>SPXW240321C05095000</t>
  </si>
  <si>
    <t>SPXW240321P05095000</t>
  </si>
  <si>
    <t>SPXW240321C05100000</t>
  </si>
  <si>
    <t>SPXW240321P05100000</t>
  </si>
  <si>
    <t>Fri Mar 22 2024</t>
  </si>
  <si>
    <t>SPXW240322C05075000</t>
  </si>
  <si>
    <t>SPXW240322P05075000</t>
  </si>
  <si>
    <t>SPXW240322C05080000</t>
  </si>
  <si>
    <t>SPXW240322P05080000</t>
  </si>
  <si>
    <t>SPXW240322C05085000</t>
  </si>
  <si>
    <t>SPXW240322P05085000</t>
  </si>
  <si>
    <t>SPXW240322C05090000</t>
  </si>
  <si>
    <t>SPXW240322P05090000</t>
  </si>
  <si>
    <t>SPXW240322C05095000</t>
  </si>
  <si>
    <t>SPXW240322P05095000</t>
  </si>
  <si>
    <t>SPXW240322C05100000</t>
  </si>
  <si>
    <t>SPXW240322P05100000</t>
  </si>
  <si>
    <t>Mon Mar 25 2024</t>
  </si>
  <si>
    <t>SPXW240325C05070000</t>
  </si>
  <si>
    <t>SPXW240325P05070000</t>
  </si>
  <si>
    <t>SPXW240325C05075000</t>
  </si>
  <si>
    <t>SPXW240325P05075000</t>
  </si>
  <si>
    <t>SPXW240325C05080000</t>
  </si>
  <si>
    <t>SPXW240325P05080000</t>
  </si>
  <si>
    <t>SPXW240325C05090000</t>
  </si>
  <si>
    <t>SPXW240325P05090000</t>
  </si>
  <si>
    <t>SPXW240325C05100000</t>
  </si>
  <si>
    <t>SPXW240325P05100000</t>
  </si>
  <si>
    <t>SPXW240325C05110000</t>
  </si>
  <si>
    <t>SPXW240325P05110000</t>
  </si>
  <si>
    <t>Tue Mar 26 2024</t>
  </si>
  <si>
    <t>SPXW240326C05070000</t>
  </si>
  <si>
    <t>SPXW240326P05070000</t>
  </si>
  <si>
    <t>SPXW240326C05075000</t>
  </si>
  <si>
    <t>SPXW240326P05075000</t>
  </si>
  <si>
    <t>SPXW240326C05080000</t>
  </si>
  <si>
    <t>SPXW240326P05080000</t>
  </si>
  <si>
    <t>SPXW240326C05090000</t>
  </si>
  <si>
    <t>SPXW240326P05090000</t>
  </si>
  <si>
    <t>SPXW240326C05100000</t>
  </si>
  <si>
    <t>SPXW240326P05100000</t>
  </si>
  <si>
    <t>SPXW240326C05110000</t>
  </si>
  <si>
    <t>SPXW240326P05110000</t>
  </si>
  <si>
    <t>Wed Mar 27 2024</t>
  </si>
  <si>
    <t>SPXW240327C05070000</t>
  </si>
  <si>
    <t>SPXW240327P05070000</t>
  </si>
  <si>
    <t>SPXW240327C05075000</t>
  </si>
  <si>
    <t>SPXW240327P05075000</t>
  </si>
  <si>
    <t>SPXW240327C05080000</t>
  </si>
  <si>
    <t>SPXW240327P05080000</t>
  </si>
  <si>
    <t>SPXW240327C05090000</t>
  </si>
  <si>
    <t>SPXW240327P05090000</t>
  </si>
  <si>
    <t>SPXW240327C05100000</t>
  </si>
  <si>
    <t>SPXW240327P05100000</t>
  </si>
  <si>
    <t>SPXW240327C05110000</t>
  </si>
  <si>
    <t>SPXW240327P05110000</t>
  </si>
  <si>
    <t>Thu Mar 28 2024</t>
  </si>
  <si>
    <t>SPXW240328C05075000</t>
  </si>
  <si>
    <t>SPXW240328P05075000</t>
  </si>
  <si>
    <t>SPXW240328C05080000</t>
  </si>
  <si>
    <t>SPXW240328P05080000</t>
  </si>
  <si>
    <t>SPXW240328C05085000</t>
  </si>
  <si>
    <t>SPXW240328P05085000</t>
  </si>
  <si>
    <t>SPXW240328C05090000</t>
  </si>
  <si>
    <t>SPXW240328P05090000</t>
  </si>
  <si>
    <t>SPXW240328C05095000</t>
  </si>
  <si>
    <t>SPXW240328P05095000</t>
  </si>
  <si>
    <t>SPXW240328C05100000</t>
  </si>
  <si>
    <t>SPXW240328P05100000</t>
  </si>
  <si>
    <t>Spot</t>
  </si>
  <si>
    <t>Call Gamma</t>
  </si>
  <si>
    <t>Put Gamma</t>
  </si>
  <si>
    <t>Total Gamma</t>
  </si>
  <si>
    <t>Date</t>
  </si>
  <si>
    <t>February 25, 2024 at 5:43 PM EST</t>
  </si>
  <si>
    <t>Sum of Call Gamma</t>
  </si>
  <si>
    <t>Sum of Put Gamma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</si>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</sst>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[spx_quotedata_spotgamma.xlsx]Sheet1!PivotTable1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Put Gamma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8"/>
                <c:pt idx="0">
                  <c:v>5070</c:v>
                </c:pt>
                <c:pt idx="1">
                  <c:v>5075</c:v>
                </c:pt>
                <c:pt idx="2">
                  <c:v>5080</c:v>
                </c:pt>
                <c:pt idx="3">
                  <c:v>5085</c:v>
                </c:pt>
                <c:pt idx="4">
                  <c:v>5090</c:v>
                </c:pt>
                <c:pt idx="5">
                  <c:v>5095</c:v>
                </c:pt>
                <c:pt idx="6">
                  <c:v>5100</c:v>
                </c:pt>
                <c:pt idx="7">
                  <c:v>5110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8"/>
                <c:pt idx="0">
                  <c:v>-6297878.8439695453</c:v>
                </c:pt>
                <c:pt idx="1">
                  <c:v>-264681824.27719051</c:v>
                </c:pt>
                <c:pt idx="2">
                  <c:v>-128472067.1579659</c:v>
                </c:pt>
                <c:pt idx="3">
                  <c:v>-239200275.00718212</c:v>
                </c:pt>
                <c:pt idx="4">
                  <c:v>-171213222.71706024</c:v>
                </c:pt>
                <c:pt idx="5">
                  <c:v>-242913744.68738455</c:v>
                </c:pt>
                <c:pt idx="6">
                  <c:v>-292670095.06075251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71-8B4C-BD04-3143861C88E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Call Gamma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8"/>
                <c:pt idx="0">
                  <c:v>5070</c:v>
                </c:pt>
                <c:pt idx="1">
                  <c:v>5075</c:v>
                </c:pt>
                <c:pt idx="2">
                  <c:v>5080</c:v>
                </c:pt>
                <c:pt idx="3">
                  <c:v>5085</c:v>
                </c:pt>
                <c:pt idx="4">
                  <c:v>5090</c:v>
                </c:pt>
                <c:pt idx="5">
                  <c:v>5095</c:v>
                </c:pt>
                <c:pt idx="6">
                  <c:v>5100</c:v>
                </c:pt>
                <c:pt idx="7">
                  <c:v>5110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8"/>
                <c:pt idx="0">
                  <c:v>10972085.798478194</c:v>
                </c:pt>
                <c:pt idx="1">
                  <c:v>1790179830.1633651</c:v>
                </c:pt>
                <c:pt idx="2">
                  <c:v>579689708.36264729</c:v>
                </c:pt>
                <c:pt idx="3">
                  <c:v>467197990.85358614</c:v>
                </c:pt>
                <c:pt idx="4">
                  <c:v>534794015.30430037</c:v>
                </c:pt>
                <c:pt idx="5">
                  <c:v>301381470.23801959</c:v>
                </c:pt>
                <c:pt idx="6">
                  <c:v>2308511832.3874373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71-8B4C-BD04-3143861C8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186272"/>
        <c:axId val="1230187984"/>
      </c:barChart>
      <c:catAx>
        <c:axId val="123018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87984"/>
        <c:crosses val="autoZero"/>
        <c:auto val="1"/>
        <c:lblAlgn val="ctr"/>
        <c:lblOffset val="100"/>
        <c:noMultiLvlLbl val="0"/>
      </c:catAx>
      <c:valAx>
        <c:axId val="12301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8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279400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ED055-2FCE-981B-D4E1-7F97E5D15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0.819633680556" createdVersion="8" refreshedVersion="8" minRefreshableVersion="3" recordCount="120" xr:uid="{1D2D8D1F-8A76-C948-8087-1BD9E24FA8C5}">
  <cacheSource type="worksheet">
    <worksheetSource ref="A11:J131" sheet="spx_quotedata_spotgamma"/>
  </cacheSource>
  <cacheFields count="10">
    <cacheField name="Expiration Date" numFmtId="0">
      <sharedItems/>
    </cacheField>
    <cacheField name="Calls" numFmtId="0">
      <sharedItems/>
    </cacheField>
    <cacheField name="Gamma" numFmtId="0">
      <sharedItems containsSemiMixedTypes="0" containsString="0" containsNumber="1" minValue="2.2000000000000001E-3" maxValue="5.7000000000000002E-3"/>
    </cacheField>
    <cacheField name="Open Interest" numFmtId="0">
      <sharedItems containsSemiMixedTypes="0" containsString="0" containsNumber="1" containsInteger="1" minValue="0" maxValue="6646"/>
    </cacheField>
    <cacheField name="Strike" numFmtId="0">
      <sharedItems containsSemiMixedTypes="0" containsString="0" containsNumber="1" containsInteger="1" minValue="5070" maxValue="5110" count="8">
        <n v="5075"/>
        <n v="5080"/>
        <n v="5085"/>
        <n v="5090"/>
        <n v="5095"/>
        <n v="5100"/>
        <n v="5070"/>
        <n v="5110"/>
      </sharedItems>
    </cacheField>
    <cacheField name="Call Gamma" numFmtId="0">
      <sharedItems containsSemiMixedTypes="0" containsString="0" containsNumber="1" minValue="0" maxValue="503731903.16062659"/>
    </cacheField>
    <cacheField name="Puts" numFmtId="0">
      <sharedItems/>
    </cacheField>
    <cacheField name="Gamma2" numFmtId="0">
      <sharedItems containsSemiMixedTypes="0" containsString="0" containsNumber="1" minValue="2.2000000000000001E-3" maxValue="5.7000000000000002E-3"/>
    </cacheField>
    <cacheField name="Open Interest2" numFmtId="0">
      <sharedItems containsSemiMixedTypes="0" containsString="0" containsNumber="1" containsInteger="1" minValue="0" maxValue="2692"/>
    </cacheField>
    <cacheField name="Put Gamma" numFmtId="0">
      <sharedItems containsSemiMixedTypes="0" containsString="0" containsNumber="1" minValue="-209135154.3745808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Fri Mar 01 2024"/>
    <s v="SPXW240301C05075000"/>
    <n v="5.4999999999999997E-3"/>
    <n v="2239"/>
    <x v="0"/>
    <n v="318894856.1844694"/>
    <s v="SPXW240301P05075000"/>
    <n v="5.4999999999999997E-3"/>
    <n v="652"/>
    <n v="-92862637.888465405"/>
  </r>
  <r>
    <s v="Fri Mar 01 2024"/>
    <s v="SPXW240301C05080000"/>
    <n v="5.5999999999999999E-3"/>
    <n v="957"/>
    <x v="1"/>
    <n v="138781218.3412894"/>
    <s v="SPXW240301P05080000"/>
    <n v="5.5999999999999999E-3"/>
    <n v="104"/>
    <n v="-15081762.494769175"/>
  </r>
  <r>
    <s v="Fri Mar 01 2024"/>
    <s v="SPXW240301C05085000"/>
    <n v="5.7000000000000002E-3"/>
    <n v="346"/>
    <x v="2"/>
    <n v="51071861.250315532"/>
    <s v="SPXW240301P05085000"/>
    <n v="5.7000000000000002E-3"/>
    <n v="203"/>
    <n v="-29964126.687323853"/>
  </r>
  <r>
    <s v="Fri Mar 01 2024"/>
    <s v="SPXW240301C05090000"/>
    <n v="5.7000000000000002E-3"/>
    <n v="920"/>
    <x v="3"/>
    <n v="135798012.57309332"/>
    <s v="SPXW240301P05090000"/>
    <n v="5.7000000000000002E-3"/>
    <n v="179"/>
    <n v="-26421569.837590985"/>
  </r>
  <r>
    <s v="Fri Mar 01 2024"/>
    <s v="SPXW240301C05095000"/>
    <n v="5.7000000000000002E-3"/>
    <n v="156"/>
    <x v="4"/>
    <n v="23026619.523263652"/>
    <s v="SPXW240301P05095000"/>
    <n v="5.7000000000000002E-3"/>
    <n v="36"/>
    <n v="-5313835.2745993044"/>
  </r>
  <r>
    <s v="Fri Mar 01 2024"/>
    <s v="SPXW240301C05100000"/>
    <n v="5.7000000000000002E-3"/>
    <n v="2522"/>
    <x v="5"/>
    <n v="372263682.2927624"/>
    <s v="SPXW240301P05100000"/>
    <n v="5.7000000000000002E-3"/>
    <n v="199"/>
    <n v="-29373700.545701709"/>
  </r>
  <r>
    <s v="Mon Mar 04 2024"/>
    <s v="SPXW240304C05075000"/>
    <n v="5.0000000000000001E-3"/>
    <n v="3525"/>
    <x v="0"/>
    <n v="456414945.00396067"/>
    <s v="SPXW240304P05075000"/>
    <n v="5.0000000000000001E-3"/>
    <n v="257"/>
    <n v="-33276210.174756847"/>
  </r>
  <r>
    <s v="Mon Mar 04 2024"/>
    <s v="SPXW240304C05080000"/>
    <n v="5.0000000000000001E-3"/>
    <n v="100"/>
    <x v="1"/>
    <n v="12947941.70224002"/>
    <s v="SPXW240304P05080000"/>
    <n v="5.0000000000000001E-3"/>
    <n v="24"/>
    <n v="-3107506.0085376045"/>
  </r>
  <r>
    <s v="Mon Mar 04 2024"/>
    <s v="SPXW240304C05085000"/>
    <n v="5.1000000000000004E-3"/>
    <n v="119"/>
    <x v="2"/>
    <n v="15716211.638178933"/>
    <s v="SPXW240304P05085000"/>
    <n v="5.1000000000000004E-3"/>
    <n v="99"/>
    <n v="-13074831.530921971"/>
  </r>
  <r>
    <s v="Mon Mar 04 2024"/>
    <s v="SPXW240304C05090000"/>
    <n v="5.1000000000000004E-3"/>
    <n v="183"/>
    <x v="3"/>
    <n v="24168627.98140122"/>
    <s v="SPXW240304P05090000"/>
    <n v="5.1000000000000004E-3"/>
    <n v="33"/>
    <n v="-4358277.1769739911"/>
  </r>
  <r>
    <s v="Mon Mar 04 2024"/>
    <s v="SPXW240304C05095000"/>
    <n v="5.1000000000000004E-3"/>
    <n v="47"/>
    <x v="4"/>
    <n v="6207243.2520538662"/>
    <s v="SPXW240304P05095000"/>
    <n v="5.1000000000000004E-3"/>
    <n v="16"/>
    <n v="-2113104.0858055712"/>
  </r>
  <r>
    <s v="Mon Mar 04 2024"/>
    <s v="SPXW240304C05100000"/>
    <n v="5.1000000000000004E-3"/>
    <n v="1270"/>
    <x v="5"/>
    <n v="167727636.81081721"/>
    <s v="SPXW240304P05100000"/>
    <n v="5.1000000000000004E-3"/>
    <n v="67"/>
    <n v="-8848623.35931083"/>
  </r>
  <r>
    <s v="Tue Mar 05 2024"/>
    <s v="SPXW240305C05075000"/>
    <n v="4.5999999999999999E-3"/>
    <n v="435"/>
    <x v="0"/>
    <n v="51817662.692364551"/>
    <s v="SPXW240305P05075000"/>
    <n v="4.5999999999999999E-3"/>
    <n v="169"/>
    <n v="-20131459.758642782"/>
  </r>
  <r>
    <s v="Tue Mar 05 2024"/>
    <s v="SPXW240305C05080000"/>
    <n v="4.7000000000000002E-3"/>
    <n v="75"/>
    <x v="1"/>
    <n v="9128298.9000792131"/>
    <s v="SPXW240305P05080000"/>
    <n v="4.7000000000000002E-3"/>
    <n v="9"/>
    <n v="-1095395.8680095058"/>
  </r>
  <r>
    <s v="Tue Mar 05 2024"/>
    <s v="SPXW240305C05085000"/>
    <n v="4.7000000000000002E-3"/>
    <n v="75"/>
    <x v="2"/>
    <n v="9128298.9000792131"/>
    <s v="SPXW240305P05085000"/>
    <n v="4.7000000000000002E-3"/>
    <n v="3"/>
    <n v="-365131.9560031686"/>
  </r>
  <r>
    <s v="Tue Mar 05 2024"/>
    <s v="SPXW240305C05090000"/>
    <n v="4.7999999999999996E-3"/>
    <n v="84"/>
    <x v="3"/>
    <n v="10441220.18868635"/>
    <s v="SPXW240305P05090000"/>
    <n v="4.7999999999999996E-3"/>
    <n v="27"/>
    <n v="-3356106.4892206127"/>
  </r>
  <r>
    <s v="Tue Mar 05 2024"/>
    <s v="SPXW240305C05095000"/>
    <n v="4.7999999999999996E-3"/>
    <n v="10"/>
    <x v="4"/>
    <n v="1243002.4034150417"/>
    <s v="SPXW240305P05095000"/>
    <n v="4.7999999999999996E-3"/>
    <n v="23"/>
    <n v="-2858905.5278545958"/>
  </r>
  <r>
    <s v="Tue Mar 05 2024"/>
    <s v="SPXW240305C05100000"/>
    <n v="4.7999999999999996E-3"/>
    <n v="1483"/>
    <x v="5"/>
    <n v="184337256.4264507"/>
    <s v="SPXW240305P05100000"/>
    <n v="4.7999999999999996E-3"/>
    <n v="32"/>
    <n v="-3977607.6909281332"/>
  </r>
  <r>
    <s v="Wed Mar 06 2024"/>
    <s v="SPXW240306C05075000"/>
    <n v="4.1999999999999997E-3"/>
    <n v="1031"/>
    <x v="0"/>
    <n v="112134354.31807946"/>
    <s v="SPXW240306P05075000"/>
    <n v="4.1999999999999997E-3"/>
    <n v="132"/>
    <n v="-14356677.759443732"/>
  </r>
  <r>
    <s v="Wed Mar 06 2024"/>
    <s v="SPXW240306C05080000"/>
    <n v="4.1999999999999997E-3"/>
    <n v="48"/>
    <x v="1"/>
    <n v="5220610.0943431761"/>
    <s v="SPXW240306P05080000"/>
    <n v="4.1999999999999997E-3"/>
    <n v="18"/>
    <n v="-1957728.785378691"/>
  </r>
  <r>
    <s v="Wed Mar 06 2024"/>
    <s v="SPXW240306C05085000"/>
    <n v="4.3E-3"/>
    <n v="62"/>
    <x v="2"/>
    <n v="6903842.5156343784"/>
    <s v="SPXW240306P05085000"/>
    <n v="4.3E-3"/>
    <n v="8"/>
    <n v="-890818.38911411329"/>
  </r>
  <r>
    <s v="Wed Mar 06 2024"/>
    <s v="SPXW240306C05090000"/>
    <n v="4.3E-3"/>
    <n v="55"/>
    <x v="3"/>
    <n v="6124376.4251595279"/>
    <s v="SPXW240306P05090000"/>
    <n v="4.3E-3"/>
    <n v="20"/>
    <n v="-2227045.9727852829"/>
  </r>
  <r>
    <s v="Wed Mar 06 2024"/>
    <s v="SPXW240306C05095000"/>
    <n v="4.3E-3"/>
    <n v="62"/>
    <x v="4"/>
    <n v="6903842.5156343784"/>
    <s v="SPXW240306P05095000"/>
    <n v="4.3E-3"/>
    <n v="5"/>
    <n v="-556761.49319632072"/>
  </r>
  <r>
    <s v="Wed Mar 06 2024"/>
    <s v="SPXW240306C05100000"/>
    <n v="4.3E-3"/>
    <n v="896"/>
    <x v="5"/>
    <n v="99771659.5807807"/>
    <s v="SPXW240306P05100000"/>
    <n v="4.3E-3"/>
    <n v="12"/>
    <n v="-1336227.5836711698"/>
  </r>
  <r>
    <s v="Thu Mar 07 2024"/>
    <s v="SPXW240307C05075000"/>
    <n v="3.8999999999999998E-3"/>
    <n v="462"/>
    <x v="0"/>
    <n v="46659202.71819213"/>
    <s v="SPXW240307P05075000"/>
    <n v="3.8999999999999998E-3"/>
    <n v="113"/>
    <n v="-11412315.816354353"/>
  </r>
  <r>
    <s v="Thu Mar 07 2024"/>
    <s v="SPXW240307C05080000"/>
    <n v="4.0000000000000001E-3"/>
    <n v="53"/>
    <x v="1"/>
    <n v="5489927.2817497673"/>
    <s v="SPXW240307P05080000"/>
    <n v="4.0000000000000001E-3"/>
    <n v="24"/>
    <n v="-2486004.8068300835"/>
  </r>
  <r>
    <s v="Thu Mar 07 2024"/>
    <s v="SPXW240307C05085000"/>
    <n v="4.0000000000000001E-3"/>
    <n v="13"/>
    <x v="2"/>
    <n v="1346585.937032962"/>
    <s v="SPXW240307P05085000"/>
    <n v="4.0000000000000001E-3"/>
    <n v="4"/>
    <n v="-414334.13447168062"/>
  </r>
  <r>
    <s v="Thu Mar 07 2024"/>
    <s v="SPXW240307C05090000"/>
    <n v="4.0000000000000001E-3"/>
    <n v="16"/>
    <x v="3"/>
    <n v="1657336.5378867225"/>
    <s v="SPXW240307P05090000"/>
    <n v="4.0000000000000001E-3"/>
    <n v="20"/>
    <n v="-2071670.672358403"/>
  </r>
  <r>
    <s v="Thu Mar 07 2024"/>
    <s v="SPXW240307C05095000"/>
    <n v="4.1000000000000003E-3"/>
    <n v="32"/>
    <x v="4"/>
    <n v="3397539.9026677813"/>
    <s v="SPXW240307P05095000"/>
    <n v="4.1000000000000003E-3"/>
    <n v="1"/>
    <n v="-106173.12195836817"/>
  </r>
  <r>
    <s v="Thu Mar 07 2024"/>
    <s v="SPXW240307C05100000"/>
    <n v="4.1000000000000003E-3"/>
    <n v="1432"/>
    <x v="5"/>
    <n v="152039910.64438322"/>
    <s v="SPXW240307P05100000"/>
    <n v="4.1000000000000003E-3"/>
    <n v="5"/>
    <n v="-530865.60979184089"/>
  </r>
  <r>
    <s v="Fri Mar 08 2024"/>
    <s v="SPXW240308C05075000"/>
    <n v="3.5999999999999999E-3"/>
    <n v="1302"/>
    <x v="0"/>
    <n v="121379184.69347884"/>
    <s v="SPXW240308P05075000"/>
    <n v="3.5999999999999999E-3"/>
    <n v="287"/>
    <n v="-26755626.733508773"/>
  </r>
  <r>
    <s v="Fri Mar 08 2024"/>
    <s v="SPXW240308C05080000"/>
    <n v="3.7000000000000002E-3"/>
    <n v="1234"/>
    <x v="1"/>
    <n v="118235424.44817495"/>
    <s v="SPXW240308P05080000"/>
    <n v="3.7000000000000002E-3"/>
    <n v="278"/>
    <n v="-26636505.669848166"/>
  </r>
  <r>
    <s v="Fri Mar 08 2024"/>
    <s v="SPXW240308C05085000"/>
    <n v="3.7000000000000002E-3"/>
    <n v="165"/>
    <x v="2"/>
    <n v="15809436.818435065"/>
    <s v="SPXW240308P05085000"/>
    <n v="3.7000000000000002E-3"/>
    <n v="87"/>
    <n v="-8335884.8679021262"/>
  </r>
  <r>
    <s v="Fri Mar 08 2024"/>
    <s v="SPXW240308C05090000"/>
    <n v="3.7000000000000002E-3"/>
    <n v="404"/>
    <x v="3"/>
    <n v="38709166.513016768"/>
    <s v="SPXW240308P05090000"/>
    <n v="3.7000000000000002E-3"/>
    <n v="166"/>
    <n v="-15905251.587031642"/>
  </r>
  <r>
    <s v="Fri Mar 08 2024"/>
    <s v="SPXW240308C05095000"/>
    <n v="3.7000000000000002E-3"/>
    <n v="195"/>
    <x v="4"/>
    <n v="18683879.876332346"/>
    <s v="SPXW240308P05095000"/>
    <n v="3.7000000000000002E-3"/>
    <n v="110"/>
    <n v="-10539624.545623377"/>
  </r>
  <r>
    <s v="Fri Mar 08 2024"/>
    <s v="SPXW240308C05100000"/>
    <n v="3.8E-3"/>
    <n v="5119"/>
    <x v="5"/>
    <n v="503731903.16062659"/>
    <s v="SPXW240308P05100000"/>
    <n v="3.8E-3"/>
    <n v="230"/>
    <n v="-22633002.095515557"/>
  </r>
  <r>
    <s v="Mon Mar 11 2024"/>
    <s v="SPXW240311C05075000"/>
    <n v="3.3999999999999998E-3"/>
    <n v="2476"/>
    <x v="0"/>
    <n v="218001904.85227478"/>
    <s v="SPXW240311P05075000"/>
    <n v="3.3999999999999998E-3"/>
    <n v="113"/>
    <n v="-9949198.4040012322"/>
  </r>
  <r>
    <s v="Mon Mar 11 2024"/>
    <s v="SPXW240311C05080000"/>
    <n v="3.5000000000000001E-3"/>
    <n v="20"/>
    <x v="1"/>
    <n v="1812711.8383136031"/>
    <s v="SPXW240311P05080000"/>
    <n v="3.5000000000000001E-3"/>
    <n v="97"/>
    <n v="-8791652.415820973"/>
  </r>
  <r>
    <s v="Mon Mar 11 2024"/>
    <s v="SPXW240311C05085000"/>
    <n v="3.5000000000000001E-3"/>
    <n v="14"/>
    <x v="2"/>
    <n v="1268898.286819522"/>
    <s v="SPXW240311P05085000"/>
    <n v="3.5000000000000001E-3"/>
    <n v="40"/>
    <n v="-3625423.6766272062"/>
  </r>
  <r>
    <s v="Mon Mar 11 2024"/>
    <s v="SPXW240311C05090000"/>
    <n v="3.5000000000000001E-3"/>
    <n v="706"/>
    <x v="3"/>
    <n v="63988727.892470188"/>
    <s v="SPXW240311P05090000"/>
    <n v="3.5000000000000001E-3"/>
    <n v="97"/>
    <n v="-8791652.415820973"/>
  </r>
  <r>
    <s v="Mon Mar 11 2024"/>
    <s v="SPXW240311C05095000"/>
    <n v="3.5999999999999999E-3"/>
    <n v="23"/>
    <x v="4"/>
    <n v="2144179.145890947"/>
    <s v="SPXW240311P05095000"/>
    <n v="3.5999999999999999E-3"/>
    <n v="33"/>
    <n v="-3076430.9484522282"/>
  </r>
  <r>
    <s v="Mon Mar 11 2024"/>
    <s v="SPXW240311C05100000"/>
    <n v="3.5999999999999999E-3"/>
    <n v="517"/>
    <x v="5"/>
    <n v="48197418.192418255"/>
    <s v="SPXW240311P05100000"/>
    <n v="3.5999999999999999E-3"/>
    <n v="37"/>
    <n v="-3449331.669476741"/>
  </r>
  <r>
    <s v="Tue Mar 12 2024"/>
    <s v="SPXW240312C05075000"/>
    <n v="3.2000000000000002E-3"/>
    <n v="44"/>
    <x v="0"/>
    <n v="3646140.3833507895"/>
    <s v="SPXW240312P05075000"/>
    <n v="3.2000000000000002E-3"/>
    <n v="84"/>
    <n v="-6960813.4591242354"/>
  </r>
  <r>
    <s v="Tue Mar 12 2024"/>
    <s v="SPXW240312C05080000"/>
    <n v="3.3E-3"/>
    <n v="425"/>
    <x v="1"/>
    <n v="36318976.474783257"/>
    <s v="SPXW240312P05080000"/>
    <n v="3.3E-3"/>
    <n v="6"/>
    <n v="-512738.49140870466"/>
  </r>
  <r>
    <s v="Tue Mar 12 2024"/>
    <s v="SPXW240312C05085000"/>
    <n v="3.3E-3"/>
    <n v="9"/>
    <x v="2"/>
    <n v="769107.73711305705"/>
    <s v="SPXW240312P05085000"/>
    <n v="3.3E-3"/>
    <n v="19"/>
    <n v="-1623671.8894608985"/>
  </r>
  <r>
    <s v="Tue Mar 12 2024"/>
    <s v="SPXW240312C05090000"/>
    <n v="3.3E-3"/>
    <n v="212"/>
    <x v="3"/>
    <n v="18116760.029774234"/>
    <s v="SPXW240312P05090000"/>
    <n v="3.3E-3"/>
    <n v="24"/>
    <n v="-2050953.9656348187"/>
  </r>
  <r>
    <s v="Tue Mar 12 2024"/>
    <s v="SPXW240312C05095000"/>
    <n v="3.3E-3"/>
    <n v="13"/>
    <x v="4"/>
    <n v="1110933.3980521935"/>
    <s v="SPXW240312P05095000"/>
    <n v="3.3E-3"/>
    <n v="9"/>
    <n v="-769107.73711305705"/>
  </r>
  <r>
    <s v="Tue Mar 12 2024"/>
    <s v="SPXW240312C05100000"/>
    <n v="3.3E-3"/>
    <n v="569"/>
    <x v="5"/>
    <n v="48624700.268592171"/>
    <s v="SPXW240312P05100000"/>
    <n v="3.3E-3"/>
    <n v="27"/>
    <n v="-2307323.2113391715"/>
  </r>
  <r>
    <s v="Wed Mar 13 2024"/>
    <s v="SPXW240313C05075000"/>
    <n v="3.0999999999999999E-3"/>
    <n v="24"/>
    <x v="0"/>
    <n v="1926653.7252933148"/>
    <s v="SPXW240313P05075000"/>
    <n v="3.0999999999999999E-3"/>
    <n v="65"/>
    <n v="-5218020.506002727"/>
  </r>
  <r>
    <s v="Wed Mar 13 2024"/>
    <s v="SPXW240313C05080000"/>
    <n v="3.0999999999999999E-3"/>
    <n v="120"/>
    <x v="1"/>
    <n v="9633268.6264665741"/>
    <s v="SPXW240313P05080000"/>
    <n v="3.0999999999999999E-3"/>
    <n v="110"/>
    <n v="-8830496.2409276925"/>
  </r>
  <r>
    <s v="Wed Mar 13 2024"/>
    <s v="SPXW240313C05085000"/>
    <n v="3.2000000000000002E-3"/>
    <n v="35"/>
    <x v="2"/>
    <n v="2900338.9413017645"/>
    <s v="SPXW240313P05085000"/>
    <n v="3.2000000000000002E-3"/>
    <n v="21"/>
    <n v="-1740203.3647810589"/>
  </r>
  <r>
    <s v="Wed Mar 13 2024"/>
    <s v="SPXW240313C05090000"/>
    <n v="3.2000000000000002E-3"/>
    <n v="56"/>
    <x v="3"/>
    <n v="4640542.3060828224"/>
    <s v="SPXW240313P05090000"/>
    <n v="3.2000000000000002E-3"/>
    <n v="116"/>
    <n v="-9612551.9197429903"/>
  </r>
  <r>
    <s v="Wed Mar 13 2024"/>
    <s v="SPXW240313C05095000"/>
    <n v="3.2000000000000002E-3"/>
    <n v="8"/>
    <x v="4"/>
    <n v="662934.61515468895"/>
    <s v="SPXW240313P05095000"/>
    <n v="3.2000000000000002E-3"/>
    <n v="49"/>
    <n v="-4060474.5178224696"/>
  </r>
  <r>
    <s v="Wed Mar 13 2024"/>
    <s v="SPXW240313C05100000"/>
    <n v="3.2000000000000002E-3"/>
    <n v="75"/>
    <x v="5"/>
    <n v="6215012.0170752099"/>
    <s v="SPXW240313P05100000"/>
    <n v="3.2000000000000002E-3"/>
    <n v="24"/>
    <n v="-1988803.8454640673"/>
  </r>
  <r>
    <s v="Thu Mar 14 2024"/>
    <s v="SPXW240314C05075000"/>
    <n v="3.0000000000000001E-3"/>
    <n v="38"/>
    <x v="0"/>
    <n v="2952130.7081107241"/>
    <s v="SPXW240314P05075000"/>
    <n v="3.0000000000000001E-3"/>
    <n v="64"/>
    <n v="-4972009.613660167"/>
  </r>
  <r>
    <s v="Thu Mar 14 2024"/>
    <s v="SPXW240314C05080000"/>
    <n v="3.0000000000000001E-3"/>
    <n v="1150"/>
    <x v="1"/>
    <n v="89340797.745456129"/>
    <s v="SPXW240314P05080000"/>
    <n v="3.0000000000000001E-3"/>
    <n v="69"/>
    <n v="-5360447.8647273695"/>
  </r>
  <r>
    <s v="Thu Mar 14 2024"/>
    <s v="SPXW240314C05085000"/>
    <n v="3.0999999999999999E-3"/>
    <n v="7"/>
    <x v="2"/>
    <n v="561940.6698772168"/>
    <s v="SPXW240314P05085000"/>
    <n v="3.0999999999999999E-3"/>
    <n v="4"/>
    <n v="-321108.95421555248"/>
  </r>
  <r>
    <s v="Thu Mar 14 2024"/>
    <s v="SPXW240314C05090000"/>
    <n v="3.0999999999999999E-3"/>
    <n v="170"/>
    <x v="3"/>
    <n v="13647130.554160982"/>
    <s v="SPXW240314P05090000"/>
    <n v="3.0999999999999999E-3"/>
    <n v="1"/>
    <n v="-80277.238553888121"/>
  </r>
  <r>
    <s v="Thu Mar 14 2024"/>
    <s v="SPXW240314C05095000"/>
    <n v="3.0999999999999999E-3"/>
    <n v="3"/>
    <x v="4"/>
    <n v="240831.71566166435"/>
    <s v="SPXW240314P05095000"/>
    <n v="3.0999999999999999E-3"/>
    <n v="3"/>
    <n v="-240831.71566166435"/>
  </r>
  <r>
    <s v="Thu Mar 14 2024"/>
    <s v="SPXW240314C05100000"/>
    <n v="3.0999999999999999E-3"/>
    <n v="560"/>
    <x v="5"/>
    <n v="44955253.59017735"/>
    <s v="SPXW240314P05100000"/>
    <n v="3.0999999999999999E-3"/>
    <n v="163"/>
    <n v="-13085189.884283762"/>
  </r>
  <r>
    <s v="Fri Mar 15 2024"/>
    <s v="SPXW240315C05080000"/>
    <n v="2.8999999999999998E-3"/>
    <n v="1091"/>
    <x v="1"/>
    <n v="81931985.50343439"/>
    <s v="SPXW240315P05080000"/>
    <n v="2.8999999999999998E-3"/>
    <n v="286"/>
    <n v="-21478045.695675746"/>
  </r>
  <r>
    <s v="Fri Mar 15 2024"/>
    <s v="SPX240315C05085000"/>
    <n v="3.0000000000000001E-3"/>
    <n v="2865"/>
    <x v="2"/>
    <n v="222575117.86150593"/>
    <s v="SPX240315P05085000"/>
    <n v="3.0000000000000001E-3"/>
    <n v="1442"/>
    <n v="-112025591.60778065"/>
  </r>
  <r>
    <s v="Fri Mar 15 2024"/>
    <s v="SPXW240315C05085000"/>
    <n v="3.0000000000000001E-3"/>
    <n v="1672"/>
    <x v="2"/>
    <n v="129893751.15687187"/>
    <s v="SPXW240315P05085000"/>
    <n v="3.0000000000000001E-3"/>
    <n v="183"/>
    <n v="-14216839.989059543"/>
  </r>
  <r>
    <s v="Fri Mar 15 2024"/>
    <s v="SPX240315C05090000"/>
    <n v="3.0000000000000001E-3"/>
    <n v="1686"/>
    <x v="3"/>
    <n v="130981378.25986002"/>
    <s v="SPX240315P05090000"/>
    <n v="3.0000000000000001E-3"/>
    <n v="756"/>
    <n v="-58731863.561360732"/>
  </r>
  <r>
    <s v="Fri Mar 15 2024"/>
    <s v="SPXW240315C05090000"/>
    <n v="3.0000000000000001E-3"/>
    <n v="535"/>
    <x v="3"/>
    <n v="41562892.864190459"/>
    <s v="SPXW240315P05090000"/>
    <n v="3.0000000000000001E-3"/>
    <n v="157"/>
    <n v="-12196961.083510099"/>
  </r>
  <r>
    <s v="Fri Mar 15 2024"/>
    <s v="SPX240315C05095000"/>
    <n v="3.0000000000000001E-3"/>
    <n v="2937"/>
    <x v="4"/>
    <n v="228168628.67687362"/>
    <s v="SPX240315P05095000"/>
    <n v="3.0000000000000001E-3"/>
    <n v="2692"/>
    <n v="-209135154.3745808"/>
  </r>
  <r>
    <s v="Mon Mar 18 2024"/>
    <s v="SPXW240318C05075000"/>
    <n v="2.8E-3"/>
    <n v="15"/>
    <x v="0"/>
    <n v="1087627.1029881616"/>
    <s v="SPXW240318P05075000"/>
    <n v="2.8E-3"/>
    <n v="18"/>
    <n v="-1305152.523585794"/>
  </r>
  <r>
    <s v="Mon Mar 18 2024"/>
    <s v="SPXW240318C05080000"/>
    <n v="2.8E-3"/>
    <n v="52"/>
    <x v="1"/>
    <n v="3770440.6236922937"/>
    <s v="SPXW240318P05080000"/>
    <n v="2.8E-3"/>
    <n v="36"/>
    <n v="-2610305.0471715881"/>
  </r>
  <r>
    <s v="Mon Mar 18 2024"/>
    <s v="SPXW240318C05085000"/>
    <n v="2.8E-3"/>
    <n v="2"/>
    <x v="2"/>
    <n v="145016.9470650882"/>
    <s v="SPXW240318P05085000"/>
    <n v="2.8E-3"/>
    <n v="6"/>
    <n v="-435050.84119526471"/>
  </r>
  <r>
    <s v="Mon Mar 18 2024"/>
    <s v="SPXW240318C05090000"/>
    <n v="2.8999999999999998E-3"/>
    <n v="125"/>
    <x v="3"/>
    <n v="9387257.7341240142"/>
    <s v="SPXW240318P05090000"/>
    <n v="2.8999999999999998E-3"/>
    <n v="7"/>
    <n v="-525686.43311094469"/>
  </r>
  <r>
    <s v="Mon Mar 18 2024"/>
    <s v="SPXW240318C05095000"/>
    <n v="2.8999999999999998E-3"/>
    <n v="11"/>
    <x v="4"/>
    <n v="826078.68060291326"/>
    <s v="SPXW240318P05095000"/>
    <n v="2.8999999999999998E-3"/>
    <n v="3"/>
    <n v="-225294.18561897633"/>
  </r>
  <r>
    <s v="Mon Mar 18 2024"/>
    <s v="SPXW240318C05100000"/>
    <n v="2.8999999999999998E-3"/>
    <n v="464"/>
    <x v="5"/>
    <n v="34845500.709068336"/>
    <s v="SPXW240318P05100000"/>
    <n v="2.8999999999999998E-3"/>
    <n v="31"/>
    <n v="-2328039.9180627554"/>
  </r>
  <r>
    <s v="Tue Mar 19 2024"/>
    <s v="SPXW240319C05075000"/>
    <n v="2.7000000000000001E-3"/>
    <n v="86"/>
    <x v="0"/>
    <n v="6013024.1265202658"/>
    <s v="SPXW240319P05075000"/>
    <n v="2.7000000000000001E-3"/>
    <n v="150"/>
    <n v="-10487832.778814415"/>
  </r>
  <r>
    <s v="Tue Mar 19 2024"/>
    <s v="SPXW240319C05080000"/>
    <n v="2.7000000000000001E-3"/>
    <n v="152"/>
    <x v="1"/>
    <n v="10627670.549198611"/>
    <s v="SPXW240319P05080000"/>
    <n v="2.7000000000000001E-3"/>
    <n v="68"/>
    <n v="-4754484.1930625355"/>
  </r>
  <r>
    <s v="Tue Mar 19 2024"/>
    <s v="SPXW240319C05085000"/>
    <n v="2.8E-3"/>
    <n v="0"/>
    <x v="2"/>
    <n v="0"/>
    <s v="SPXW240319P05085000"/>
    <n v="2.8E-3"/>
    <n v="0"/>
    <n v="0"/>
  </r>
  <r>
    <s v="Tue Mar 19 2024"/>
    <s v="SPXW240319C05090000"/>
    <n v="2.8E-3"/>
    <n v="14"/>
    <x v="3"/>
    <n v="1015118.6294556174"/>
    <s v="SPXW240319P05090000"/>
    <n v="2.8E-3"/>
    <n v="12"/>
    <n v="-870101.68239052943"/>
  </r>
  <r>
    <s v="Tue Mar 19 2024"/>
    <s v="SPXW240319C05095000"/>
    <n v="2.8E-3"/>
    <n v="0"/>
    <x v="4"/>
    <n v="0"/>
    <s v="SPXW240319P05095000"/>
    <n v="2.8E-3"/>
    <n v="0"/>
    <n v="0"/>
  </r>
  <r>
    <s v="Tue Mar 19 2024"/>
    <s v="SPXW240319C05100000"/>
    <n v="2.8E-3"/>
    <n v="166"/>
    <x v="5"/>
    <n v="12036406.606402321"/>
    <s v="SPXW240319P05100000"/>
    <n v="2.8E-3"/>
    <n v="460"/>
    <n v="-33353897.824970294"/>
  </r>
  <r>
    <s v="Wed Mar 20 2024"/>
    <s v="SPXW240320C05075000"/>
    <n v="2.5999999999999999E-3"/>
    <n v="62"/>
    <x v="0"/>
    <n v="4174416.4048021813"/>
    <s v="SPXW240320P05075000"/>
    <n v="2.5999999999999999E-3"/>
    <n v="73"/>
    <n v="-4915038.6701703118"/>
  </r>
  <r>
    <s v="Wed Mar 20 2024"/>
    <s v="SPXW240320C05080000"/>
    <n v="2.5999999999999999E-3"/>
    <n v="102"/>
    <x v="1"/>
    <n v="6867588.2788681071"/>
    <s v="SPXW240320P05080000"/>
    <n v="2.5999999999999999E-3"/>
    <n v="32"/>
    <n v="-2154537.4992527394"/>
  </r>
  <r>
    <s v="Wed Mar 20 2024"/>
    <s v="SPXW240320C05085000"/>
    <n v="2.5999999999999999E-3"/>
    <n v="0"/>
    <x v="2"/>
    <n v="0"/>
    <s v="SPXW240320P05085000"/>
    <n v="2.5999999999999999E-3"/>
    <n v="0"/>
    <n v="0"/>
  </r>
  <r>
    <s v="Wed Mar 20 2024"/>
    <s v="SPXW240320C05090000"/>
    <n v="2.5999999999999999E-3"/>
    <n v="145"/>
    <x v="3"/>
    <n v="9762748.0434889756"/>
    <s v="SPXW240320P05090000"/>
    <n v="2.5999999999999999E-3"/>
    <n v="32"/>
    <n v="-2154537.4992527394"/>
  </r>
  <r>
    <s v="Wed Mar 20 2024"/>
    <s v="SPXW240320C05095000"/>
    <n v="2.5999999999999999E-3"/>
    <n v="0"/>
    <x v="4"/>
    <n v="0"/>
    <s v="SPXW240320P05095000"/>
    <n v="2.5999999999999999E-3"/>
    <n v="0"/>
    <n v="0"/>
  </r>
  <r>
    <s v="Wed Mar 20 2024"/>
    <s v="SPXW240320C05100000"/>
    <n v="2.5999999999999999E-3"/>
    <n v="337"/>
    <x v="5"/>
    <n v="22689973.03900541"/>
    <s v="SPXW240320P05100000"/>
    <n v="2.5999999999999999E-3"/>
    <n v="18"/>
    <n v="-1211927.3433296659"/>
  </r>
  <r>
    <s v="Thu Mar 21 2024"/>
    <s v="SPXW240321C05075000"/>
    <n v="2.5000000000000001E-3"/>
    <n v="13"/>
    <x v="0"/>
    <n v="841616.21064560127"/>
    <s v="SPXW240321P05075000"/>
    <n v="2.5000000000000001E-3"/>
    <n v="12"/>
    <n v="-776876.50213440112"/>
  </r>
  <r>
    <s v="Thu Mar 21 2024"/>
    <s v="SPXW240321C05080000"/>
    <n v="2.5000000000000001E-3"/>
    <n v="5"/>
    <x v="1"/>
    <n v="323698.54255600052"/>
    <s v="SPXW240321P05080000"/>
    <n v="2.5000000000000001E-3"/>
    <n v="9"/>
    <n v="-582657.3766008009"/>
  </r>
  <r>
    <s v="Thu Mar 21 2024"/>
    <s v="SPXW240321C05085000"/>
    <n v="2.5000000000000001E-3"/>
    <n v="0"/>
    <x v="2"/>
    <n v="0"/>
    <s v="SPXW240321P05085000"/>
    <n v="2.5000000000000001E-3"/>
    <n v="0"/>
    <n v="0"/>
  </r>
  <r>
    <s v="Thu Mar 21 2024"/>
    <s v="SPXW240321C05090000"/>
    <n v="2.5000000000000001E-3"/>
    <n v="14"/>
    <x v="3"/>
    <n v="906355.91915680154"/>
    <s v="SPXW240321P05090000"/>
    <n v="2.5000000000000001E-3"/>
    <n v="10"/>
    <n v="-647397.08511200105"/>
  </r>
  <r>
    <s v="Thu Mar 21 2024"/>
    <s v="SPXW240321C05095000"/>
    <n v="2.5000000000000001E-3"/>
    <n v="0"/>
    <x v="4"/>
    <n v="0"/>
    <s v="SPXW240321P05095000"/>
    <n v="2.5000000000000001E-3"/>
    <n v="0"/>
    <n v="0"/>
  </r>
  <r>
    <s v="Thu Mar 21 2024"/>
    <s v="SPXW240321C05100000"/>
    <n v="2.5999999999999999E-3"/>
    <n v="141"/>
    <x v="5"/>
    <n v="9493430.8560823817"/>
    <s v="SPXW240321P05100000"/>
    <n v="2.5999999999999999E-3"/>
    <n v="26"/>
    <n v="-1750561.7181428503"/>
  </r>
  <r>
    <s v="Fri Mar 22 2024"/>
    <s v="SPXW240322C05075000"/>
    <n v="2.3999999999999998E-3"/>
    <n v="828"/>
    <x v="0"/>
    <n v="51460299.501382731"/>
    <s v="SPXW240322P05075000"/>
    <n v="2.3999999999999998E-3"/>
    <n v="236"/>
    <n v="-14667428.360297492"/>
  </r>
  <r>
    <s v="Fri Mar 22 2024"/>
    <s v="SPXW240322C05080000"/>
    <n v="2.3999999999999998E-3"/>
    <n v="308"/>
    <x v="1"/>
    <n v="19142237.012591645"/>
    <s v="SPXW240322P05080000"/>
    <n v="2.3999999999999998E-3"/>
    <n v="231"/>
    <n v="-14356677.759443732"/>
  </r>
  <r>
    <s v="Fri Mar 22 2024"/>
    <s v="SPXW240322C05085000"/>
    <n v="2.5000000000000001E-3"/>
    <n v="43"/>
    <x v="2"/>
    <n v="2783807.4659816041"/>
    <s v="SPXW240322P05085000"/>
    <n v="2.5000000000000001E-3"/>
    <n v="731"/>
    <n v="-47324726.921687268"/>
  </r>
  <r>
    <s v="Fri Mar 22 2024"/>
    <s v="SPXW240322C05090000"/>
    <n v="2.5000000000000001E-3"/>
    <n v="141"/>
    <x v="3"/>
    <n v="9128298.9000792131"/>
    <s v="SPXW240322P05090000"/>
    <n v="2.5000000000000001E-3"/>
    <n v="165"/>
    <n v="-10682051.904348016"/>
  </r>
  <r>
    <s v="Fri Mar 22 2024"/>
    <s v="SPXW240322C05095000"/>
    <n v="2.5000000000000001E-3"/>
    <n v="71"/>
    <x v="4"/>
    <n v="4596519.3042952074"/>
    <s v="SPXW240322P05095000"/>
    <n v="2.5000000000000001E-3"/>
    <n v="32"/>
    <n v="-2071670.672358403"/>
  </r>
  <r>
    <s v="Fri Mar 22 2024"/>
    <s v="SPXW240322C05100000"/>
    <n v="2.5000000000000001E-3"/>
    <n v="3166"/>
    <x v="5"/>
    <n v="204965917.14645952"/>
    <s v="SPXW240322P05100000"/>
    <n v="2.5000000000000001E-3"/>
    <n v="2072"/>
    <n v="-134140676.0352066"/>
  </r>
  <r>
    <s v="Mon Mar 25 2024"/>
    <s v="SPXW240325C05070000"/>
    <n v="2.3E-3"/>
    <n v="43"/>
    <x v="6"/>
    <n v="2561102.8687030762"/>
    <s v="SPXW240325P05070000"/>
    <n v="2.3E-3"/>
    <n v="67"/>
    <n v="-3990555.6326303734"/>
  </r>
  <r>
    <s v="Mon Mar 25 2024"/>
    <s v="SPXW240325C05075000"/>
    <n v="2.3999999999999998E-3"/>
    <n v="177"/>
    <x v="0"/>
    <n v="11000571.27022312"/>
    <s v="SPXW240325P05075000"/>
    <n v="2.3999999999999998E-3"/>
    <n v="14"/>
    <n v="-870101.68239052943"/>
  </r>
  <r>
    <s v="Mon Mar 25 2024"/>
    <s v="SPXW240325C05080000"/>
    <n v="2.3999999999999998E-3"/>
    <n v="29"/>
    <x v="1"/>
    <n v="1802353.4849518107"/>
    <s v="SPXW240325P05080000"/>
    <n v="2.3999999999999998E-3"/>
    <n v="61"/>
    <n v="-3791157.3304158766"/>
  </r>
  <r>
    <s v="Mon Mar 25 2024"/>
    <s v="SPXW240325C05090000"/>
    <n v="2.3999999999999998E-3"/>
    <n v="87"/>
    <x v="3"/>
    <n v="5407060.4548554318"/>
    <s v="SPXW240325P05090000"/>
    <n v="2.3999999999999998E-3"/>
    <n v="64"/>
    <n v="-3977607.6909281332"/>
  </r>
  <r>
    <s v="Mon Mar 25 2024"/>
    <s v="SPXW240325C05100000"/>
    <n v="2.3999999999999998E-3"/>
    <n v="211"/>
    <x v="5"/>
    <n v="13113675.356028689"/>
    <s v="SPXW240325P05100000"/>
    <n v="2.3999999999999998E-3"/>
    <n v="66"/>
    <n v="-4101907.9312696373"/>
  </r>
  <r>
    <s v="Mon Mar 25 2024"/>
    <s v="SPXW240325C05110000"/>
    <n v="2.3999999999999998E-3"/>
    <n v="0"/>
    <x v="7"/>
    <n v="0"/>
    <s v="SPXW240325P05110000"/>
    <n v="2.3999999999999998E-3"/>
    <n v="0"/>
    <n v="0"/>
  </r>
  <r>
    <s v="Tue Mar 26 2024"/>
    <s v="SPXW240326C05070000"/>
    <n v="2.3E-3"/>
    <n v="14"/>
    <x v="6"/>
    <n v="833847.44562425721"/>
    <s v="SPXW240326P05070000"/>
    <n v="2.3E-3"/>
    <n v="33"/>
    <n v="-1965497.5504000352"/>
  </r>
  <r>
    <s v="Tue Mar 26 2024"/>
    <s v="SPXW240326C05075000"/>
    <n v="2.3E-3"/>
    <n v="49"/>
    <x v="0"/>
    <n v="2918466.0596849001"/>
    <s v="SPXW240326P05075000"/>
    <n v="2.3E-3"/>
    <n v="26"/>
    <n v="-1548573.827587906"/>
  </r>
  <r>
    <s v="Tue Mar 26 2024"/>
    <s v="SPXW240326C05080000"/>
    <n v="2.3E-3"/>
    <n v="55"/>
    <x v="1"/>
    <n v="3275829.250666725"/>
    <s v="SPXW240326P05080000"/>
    <n v="2.3E-3"/>
    <n v="32"/>
    <n v="-1905937.0185697305"/>
  </r>
  <r>
    <s v="Tue Mar 26 2024"/>
    <s v="SPXW240326C05090000"/>
    <n v="2.3999999999999998E-3"/>
    <n v="0"/>
    <x v="3"/>
    <n v="0"/>
    <s v="SPXW240326P05090000"/>
    <n v="2.3999999999999998E-3"/>
    <n v="0"/>
    <n v="0"/>
  </r>
  <r>
    <s v="Tue Mar 26 2024"/>
    <s v="SPXW240326C05100000"/>
    <n v="2.3999999999999998E-3"/>
    <n v="20"/>
    <x v="5"/>
    <n v="1243002.4034150417"/>
    <s v="SPXW240326P05100000"/>
    <n v="2.3999999999999998E-3"/>
    <n v="8"/>
    <n v="-497200.96136601665"/>
  </r>
  <r>
    <s v="Tue Mar 26 2024"/>
    <s v="SPXW240326C05110000"/>
    <n v="2.3999999999999998E-3"/>
    <n v="0"/>
    <x v="7"/>
    <n v="0"/>
    <s v="SPXW240326P05110000"/>
    <n v="2.3999999999999998E-3"/>
    <n v="0"/>
    <n v="0"/>
  </r>
  <r>
    <s v="Wed Mar 27 2024"/>
    <s v="SPXW240327C05070000"/>
    <n v="2.2000000000000001E-3"/>
    <n v="133"/>
    <x v="6"/>
    <n v="7577135.4841508595"/>
    <s v="SPXW240327P05070000"/>
    <n v="2.2000000000000001E-3"/>
    <n v="6"/>
    <n v="-341825.66093913652"/>
  </r>
  <r>
    <s v="Wed Mar 27 2024"/>
    <s v="SPXW240327C05075000"/>
    <n v="2.2000000000000001E-3"/>
    <n v="4"/>
    <x v="0"/>
    <n v="227883.77395942435"/>
    <s v="SPXW240327P05075000"/>
    <n v="2.2000000000000001E-3"/>
    <n v="7"/>
    <n v="-398796.60442899261"/>
  </r>
  <r>
    <s v="Wed Mar 27 2024"/>
    <s v="SPXW240327C05080000"/>
    <n v="2.3E-3"/>
    <n v="11"/>
    <x v="1"/>
    <n v="655165.85013334488"/>
    <s v="SPXW240327P05080000"/>
    <n v="2.3E-3"/>
    <n v="6"/>
    <n v="-357363.19098182447"/>
  </r>
  <r>
    <s v="Wed Mar 27 2024"/>
    <s v="SPXW240327C05090000"/>
    <n v="2.3E-3"/>
    <n v="0"/>
    <x v="3"/>
    <n v="0"/>
    <s v="SPXW240327P05090000"/>
    <n v="2.3E-3"/>
    <n v="0"/>
    <n v="0"/>
  </r>
  <r>
    <s v="Wed Mar 27 2024"/>
    <s v="SPXW240327C05100000"/>
    <n v="2.3E-3"/>
    <n v="2024"/>
    <x v="5"/>
    <n v="120550516.42453547"/>
    <s v="SPXW240327P05100000"/>
    <n v="2.3E-3"/>
    <n v="37"/>
    <n v="-2203739.6777212513"/>
  </r>
  <r>
    <s v="Wed Mar 27 2024"/>
    <s v="SPXW240327C05110000"/>
    <n v="2.3999999999999998E-3"/>
    <n v="0"/>
    <x v="7"/>
    <n v="0"/>
    <s v="SPXW240327P05110000"/>
    <n v="2.3999999999999998E-3"/>
    <n v="0"/>
    <n v="0"/>
  </r>
  <r>
    <s v="Thu Mar 28 2024"/>
    <s v="SPXW240328C05075000"/>
    <n v="2.2000000000000001E-3"/>
    <n v="6646"/>
    <x v="0"/>
    <n v="378628890.43358356"/>
    <s v="SPXW240328P05075000"/>
    <n v="2.2000000000000001E-3"/>
    <n v="67"/>
    <n v="-3817053.2138203578"/>
  </r>
  <r>
    <s v="Thu Mar 28 2024"/>
    <s v="SPXW240328C05080000"/>
    <n v="2.2000000000000001E-3"/>
    <n v="428"/>
    <x v="1"/>
    <n v="24383563.813658405"/>
    <s v="SPXW240328P05080000"/>
    <n v="2.2000000000000001E-3"/>
    <n v="46"/>
    <n v="-2620663.40053338"/>
  </r>
  <r>
    <s v="Thu Mar 28 2024"/>
    <s v="SPXW240328C05085000"/>
    <n v="2.2000000000000001E-3"/>
    <n v="111"/>
    <x v="2"/>
    <n v="6323774.7273740256"/>
    <s v="SPXW240328P05085000"/>
    <n v="2.2000000000000001E-3"/>
    <n v="85"/>
    <n v="-4842530.1966377674"/>
  </r>
  <r>
    <s v="Thu Mar 28 2024"/>
    <s v="SPXW240328C05090000"/>
    <n v="2.3E-3"/>
    <n v="157"/>
    <x v="3"/>
    <n v="9351003.497357741"/>
    <s v="SPXW240328P05090000"/>
    <n v="2.3E-3"/>
    <n v="110"/>
    <n v="-6551658.50133345"/>
  </r>
  <r>
    <s v="Thu Mar 28 2024"/>
    <s v="SPXW240328C05095000"/>
    <n v="2.3E-3"/>
    <n v="70"/>
    <x v="4"/>
    <n v="4169237.2281212867"/>
    <s v="SPXW240328P05095000"/>
    <n v="2.3E-3"/>
    <n v="31"/>
    <n v="-1846376.4867394266"/>
  </r>
  <r>
    <s v="Thu Mar 28 2024"/>
    <s v="SPXW240328C05100000"/>
    <n v="2.3E-3"/>
    <n v="4394"/>
    <x v="5"/>
    <n v="261708976.86235616"/>
    <s v="SPXW240328P05100000"/>
    <n v="2.3E-3"/>
    <n v="429"/>
    <n v="-25551468.1552004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2F9CA-A29E-DD4E-9DE9-EB5D62BF64C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0" firstHeaderRow="0" firstDataRow="1" firstDataCol="1"/>
  <pivotFields count="10">
    <pivotField showAll="0"/>
    <pivotField showAll="0"/>
    <pivotField showAll="0"/>
    <pivotField showAll="0"/>
    <pivotField axis="axisRow" showAll="0">
      <items count="9">
        <item x="6"/>
        <item x="0"/>
        <item x="1"/>
        <item x="2"/>
        <item x="3"/>
        <item x="4"/>
        <item x="5"/>
        <item x="7"/>
        <item t="default"/>
      </items>
    </pivotField>
    <pivotField dataField="1" showAll="0"/>
    <pivotField showAll="0"/>
    <pivotField showAll="0"/>
    <pivotField showAll="0"/>
    <pivotField dataFiel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ut Gamma" fld="9" baseField="0" baseItem="0"/>
    <dataField name="Sum of Call Gamma" fld="5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D7763-FF44-1C48-9639-4555C17BE89E}">
  <dimension ref="A1:C10"/>
  <sheetViews>
    <sheetView workbookViewId="0"/>
  </sheetViews>
  <sheetFormatPr baseColWidth="10" defaultRowHeight="16" x14ac:dyDescent="0.2"/>
  <cols>
    <col min="1" max="1" width="13" bestFit="1" customWidth="1"/>
    <col min="2" max="2" width="17.1640625" bestFit="1" customWidth="1"/>
    <col min="3" max="3" width="17.6640625" bestFit="1" customWidth="1"/>
  </cols>
  <sheetData>
    <row r="1" spans="1:3" x14ac:dyDescent="0.2">
      <c r="A1" s="2" t="s">
        <v>275</v>
      </c>
      <c r="B1" t="s">
        <v>274</v>
      </c>
      <c r="C1" t="s">
        <v>273</v>
      </c>
    </row>
    <row r="2" spans="1:3" x14ac:dyDescent="0.2">
      <c r="A2" s="3">
        <v>5070</v>
      </c>
      <c r="B2" s="1">
        <v>-6297878.8439695453</v>
      </c>
      <c r="C2" s="1">
        <v>10972085.798478194</v>
      </c>
    </row>
    <row r="3" spans="1:3" x14ac:dyDescent="0.2">
      <c r="A3" s="3">
        <v>5075</v>
      </c>
      <c r="B3" s="1">
        <v>-264681824.27719051</v>
      </c>
      <c r="C3" s="1">
        <v>1790179830.1633651</v>
      </c>
    </row>
    <row r="4" spans="1:3" x14ac:dyDescent="0.2">
      <c r="A4" s="3">
        <v>5080</v>
      </c>
      <c r="B4" s="1">
        <v>-128472067.1579659</v>
      </c>
      <c r="C4" s="1">
        <v>579689708.36264729</v>
      </c>
    </row>
    <row r="5" spans="1:3" x14ac:dyDescent="0.2">
      <c r="A5" s="3">
        <v>5085</v>
      </c>
      <c r="B5" s="1">
        <v>-239200275.00718212</v>
      </c>
      <c r="C5" s="1">
        <v>467197990.85358614</v>
      </c>
    </row>
    <row r="6" spans="1:3" x14ac:dyDescent="0.2">
      <c r="A6" s="3">
        <v>5090</v>
      </c>
      <c r="B6" s="1">
        <v>-171213222.71706024</v>
      </c>
      <c r="C6" s="1">
        <v>534794015.30430037</v>
      </c>
    </row>
    <row r="7" spans="1:3" x14ac:dyDescent="0.2">
      <c r="A7" s="3">
        <v>5095</v>
      </c>
      <c r="B7" s="1">
        <v>-242913744.68738455</v>
      </c>
      <c r="C7" s="1">
        <v>301381470.23801959</v>
      </c>
    </row>
    <row r="8" spans="1:3" x14ac:dyDescent="0.2">
      <c r="A8" s="3">
        <v>5100</v>
      </c>
      <c r="B8" s="1">
        <v>-292670095.06075251</v>
      </c>
      <c r="C8" s="1">
        <v>2308511832.3874373</v>
      </c>
    </row>
    <row r="9" spans="1:3" x14ac:dyDescent="0.2">
      <c r="A9" s="3">
        <v>5110</v>
      </c>
      <c r="B9" s="1">
        <v>0</v>
      </c>
      <c r="C9" s="1">
        <v>0</v>
      </c>
    </row>
    <row r="10" spans="1:3" x14ac:dyDescent="0.2">
      <c r="A10" s="3" t="s">
        <v>276</v>
      </c>
      <c r="B10" s="1">
        <v>-1345449107.7515054</v>
      </c>
      <c r="C10" s="1">
        <v>5992726933.1078339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topLeftCell="A8" zoomScale="75" workbookViewId="0">
      <selection activeCell="L23" sqref="L23"/>
    </sheetView>
  </sheetViews>
  <sheetFormatPr baseColWidth="10" defaultRowHeight="16" x14ac:dyDescent="0.2"/>
  <cols>
    <col min="2" max="2" width="12.6640625" bestFit="1" customWidth="1"/>
  </cols>
  <sheetData>
    <row r="1" spans="1:10" x14ac:dyDescent="0.2">
      <c r="A1" t="s">
        <v>0</v>
      </c>
    </row>
    <row r="2" spans="1:10" x14ac:dyDescent="0.2">
      <c r="A2" t="s">
        <v>271</v>
      </c>
      <c r="B2" t="s">
        <v>272</v>
      </c>
    </row>
    <row r="3" spans="1:10" x14ac:dyDescent="0.2">
      <c r="A3" t="s">
        <v>267</v>
      </c>
      <c r="B3">
        <v>5088.7997999999998</v>
      </c>
    </row>
    <row r="4" spans="1:10" x14ac:dyDescent="0.2">
      <c r="A4" t="s">
        <v>268</v>
      </c>
      <c r="B4">
        <f>SUM(F12:F131)</f>
        <v>5992726933.10783</v>
      </c>
    </row>
    <row r="5" spans="1:10" x14ac:dyDescent="0.2">
      <c r="A5" t="s">
        <v>269</v>
      </c>
      <c r="B5">
        <f>SUM(J12:J131)</f>
        <v>-1345449107.7515059</v>
      </c>
    </row>
    <row r="6" spans="1:10" x14ac:dyDescent="0.2">
      <c r="A6" t="s">
        <v>270</v>
      </c>
      <c r="B6">
        <f>$B$4+$B$5</f>
        <v>4647277825.3563242</v>
      </c>
    </row>
    <row r="11" spans="1:10" x14ac:dyDescent="0.2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268</v>
      </c>
      <c r="G11" t="s">
        <v>6</v>
      </c>
      <c r="H11" t="s">
        <v>3</v>
      </c>
      <c r="I11" t="s">
        <v>4</v>
      </c>
      <c r="J11" t="s">
        <v>269</v>
      </c>
    </row>
    <row r="12" spans="1:10" x14ac:dyDescent="0.2">
      <c r="A12" t="s">
        <v>7</v>
      </c>
      <c r="B12" t="s">
        <v>8</v>
      </c>
      <c r="C12">
        <v>5.4999999999999997E-3</v>
      </c>
      <c r="D12">
        <v>2239</v>
      </c>
      <c r="E12">
        <v>5075</v>
      </c>
      <c r="F12">
        <f>C12*D12*100*$B$3*$B$3*0.01</f>
        <v>318894856.1844694</v>
      </c>
      <c r="G12" t="s">
        <v>9</v>
      </c>
      <c r="H12">
        <v>5.4999999999999997E-3</v>
      </c>
      <c r="I12">
        <v>652</v>
      </c>
      <c r="J12">
        <f>H12*I12*100*$B$3*$B$3*0.01*-1</f>
        <v>-92862637.888465405</v>
      </c>
    </row>
    <row r="13" spans="1:10" x14ac:dyDescent="0.2">
      <c r="A13" t="s">
        <v>7</v>
      </c>
      <c r="B13" t="s">
        <v>10</v>
      </c>
      <c r="C13">
        <v>5.5999999999999999E-3</v>
      </c>
      <c r="D13">
        <v>957</v>
      </c>
      <c r="E13">
        <v>5080</v>
      </c>
      <c r="F13">
        <f t="shared" ref="F13:F76" si="0">C13*D13*100*$B$3*$B$3*0.01</f>
        <v>138781218.3412894</v>
      </c>
      <c r="G13" t="s">
        <v>11</v>
      </c>
      <c r="H13">
        <v>5.5999999999999999E-3</v>
      </c>
      <c r="I13">
        <v>104</v>
      </c>
      <c r="J13">
        <f t="shared" ref="J13:J76" si="1">H13*I13*100*$B$3*$B$3*0.01*-1</f>
        <v>-15081762.494769175</v>
      </c>
    </row>
    <row r="14" spans="1:10" x14ac:dyDescent="0.2">
      <c r="A14" t="s">
        <v>7</v>
      </c>
      <c r="B14" t="s">
        <v>12</v>
      </c>
      <c r="C14">
        <v>5.7000000000000002E-3</v>
      </c>
      <c r="D14">
        <v>346</v>
      </c>
      <c r="E14">
        <v>5085</v>
      </c>
      <c r="F14">
        <f t="shared" si="0"/>
        <v>51071861.250315532</v>
      </c>
      <c r="G14" t="s">
        <v>13</v>
      </c>
      <c r="H14">
        <v>5.7000000000000002E-3</v>
      </c>
      <c r="I14">
        <v>203</v>
      </c>
      <c r="J14">
        <f t="shared" si="1"/>
        <v>-29964126.687323853</v>
      </c>
    </row>
    <row r="15" spans="1:10" x14ac:dyDescent="0.2">
      <c r="A15" t="s">
        <v>7</v>
      </c>
      <c r="B15" t="s">
        <v>14</v>
      </c>
      <c r="C15">
        <v>5.7000000000000002E-3</v>
      </c>
      <c r="D15">
        <v>920</v>
      </c>
      <c r="E15">
        <v>5090</v>
      </c>
      <c r="F15">
        <f t="shared" si="0"/>
        <v>135798012.57309332</v>
      </c>
      <c r="G15" t="s">
        <v>15</v>
      </c>
      <c r="H15">
        <v>5.7000000000000002E-3</v>
      </c>
      <c r="I15">
        <v>179</v>
      </c>
      <c r="J15">
        <f t="shared" si="1"/>
        <v>-26421569.837590985</v>
      </c>
    </row>
    <row r="16" spans="1:10" x14ac:dyDescent="0.2">
      <c r="A16" t="s">
        <v>7</v>
      </c>
      <c r="B16" t="s">
        <v>16</v>
      </c>
      <c r="C16">
        <v>5.7000000000000002E-3</v>
      </c>
      <c r="D16">
        <v>156</v>
      </c>
      <c r="E16">
        <v>5095</v>
      </c>
      <c r="F16">
        <f t="shared" si="0"/>
        <v>23026619.523263652</v>
      </c>
      <c r="G16" t="s">
        <v>17</v>
      </c>
      <c r="H16">
        <v>5.7000000000000002E-3</v>
      </c>
      <c r="I16">
        <v>36</v>
      </c>
      <c r="J16">
        <f t="shared" si="1"/>
        <v>-5313835.2745993044</v>
      </c>
    </row>
    <row r="17" spans="1:10" x14ac:dyDescent="0.2">
      <c r="A17" t="s">
        <v>7</v>
      </c>
      <c r="B17" t="s">
        <v>18</v>
      </c>
      <c r="C17">
        <v>5.7000000000000002E-3</v>
      </c>
      <c r="D17">
        <v>2522</v>
      </c>
      <c r="E17">
        <v>5100</v>
      </c>
      <c r="F17">
        <f t="shared" si="0"/>
        <v>372263682.2927624</v>
      </c>
      <c r="G17" t="s">
        <v>19</v>
      </c>
      <c r="H17">
        <v>5.7000000000000002E-3</v>
      </c>
      <c r="I17">
        <v>199</v>
      </c>
      <c r="J17">
        <f t="shared" si="1"/>
        <v>-29373700.545701709</v>
      </c>
    </row>
    <row r="18" spans="1:10" x14ac:dyDescent="0.2">
      <c r="A18" t="s">
        <v>20</v>
      </c>
      <c r="B18" t="s">
        <v>21</v>
      </c>
      <c r="C18">
        <v>5.0000000000000001E-3</v>
      </c>
      <c r="D18">
        <v>3525</v>
      </c>
      <c r="E18">
        <v>5075</v>
      </c>
      <c r="F18">
        <f t="shared" si="0"/>
        <v>456414945.00396067</v>
      </c>
      <c r="G18" t="s">
        <v>22</v>
      </c>
      <c r="H18">
        <v>5.0000000000000001E-3</v>
      </c>
      <c r="I18">
        <v>257</v>
      </c>
      <c r="J18">
        <f t="shared" si="1"/>
        <v>-33276210.174756847</v>
      </c>
    </row>
    <row r="19" spans="1:10" x14ac:dyDescent="0.2">
      <c r="A19" t="s">
        <v>20</v>
      </c>
      <c r="B19" t="s">
        <v>23</v>
      </c>
      <c r="C19">
        <v>5.0000000000000001E-3</v>
      </c>
      <c r="D19">
        <v>100</v>
      </c>
      <c r="E19">
        <v>5080</v>
      </c>
      <c r="F19">
        <f t="shared" si="0"/>
        <v>12947941.70224002</v>
      </c>
      <c r="G19" t="s">
        <v>24</v>
      </c>
      <c r="H19">
        <v>5.0000000000000001E-3</v>
      </c>
      <c r="I19">
        <v>24</v>
      </c>
      <c r="J19">
        <f>H19*I19*100*$B$3*$B$3*0.01*-1</f>
        <v>-3107506.0085376045</v>
      </c>
    </row>
    <row r="20" spans="1:10" x14ac:dyDescent="0.2">
      <c r="A20" t="s">
        <v>20</v>
      </c>
      <c r="B20" t="s">
        <v>25</v>
      </c>
      <c r="C20">
        <v>5.1000000000000004E-3</v>
      </c>
      <c r="D20">
        <v>119</v>
      </c>
      <c r="E20">
        <v>5085</v>
      </c>
      <c r="F20">
        <f t="shared" si="0"/>
        <v>15716211.638178933</v>
      </c>
      <c r="G20" t="s">
        <v>26</v>
      </c>
      <c r="H20">
        <v>5.1000000000000004E-3</v>
      </c>
      <c r="I20">
        <v>99</v>
      </c>
      <c r="J20">
        <f t="shared" si="1"/>
        <v>-13074831.530921971</v>
      </c>
    </row>
    <row r="21" spans="1:10" x14ac:dyDescent="0.2">
      <c r="A21" t="s">
        <v>20</v>
      </c>
      <c r="B21" t="s">
        <v>27</v>
      </c>
      <c r="C21">
        <v>5.1000000000000004E-3</v>
      </c>
      <c r="D21">
        <v>183</v>
      </c>
      <c r="E21">
        <v>5090</v>
      </c>
      <c r="F21">
        <f t="shared" si="0"/>
        <v>24168627.98140122</v>
      </c>
      <c r="G21" t="s">
        <v>28</v>
      </c>
      <c r="H21">
        <v>5.1000000000000004E-3</v>
      </c>
      <c r="I21">
        <v>33</v>
      </c>
      <c r="J21">
        <f t="shared" si="1"/>
        <v>-4358277.1769739911</v>
      </c>
    </row>
    <row r="22" spans="1:10" x14ac:dyDescent="0.2">
      <c r="A22" t="s">
        <v>20</v>
      </c>
      <c r="B22" t="s">
        <v>29</v>
      </c>
      <c r="C22">
        <v>5.1000000000000004E-3</v>
      </c>
      <c r="D22">
        <v>47</v>
      </c>
      <c r="E22">
        <v>5095</v>
      </c>
      <c r="F22">
        <f t="shared" si="0"/>
        <v>6207243.2520538662</v>
      </c>
      <c r="G22" t="s">
        <v>30</v>
      </c>
      <c r="H22">
        <v>5.1000000000000004E-3</v>
      </c>
      <c r="I22">
        <v>16</v>
      </c>
      <c r="J22">
        <f t="shared" si="1"/>
        <v>-2113104.0858055712</v>
      </c>
    </row>
    <row r="23" spans="1:10" x14ac:dyDescent="0.2">
      <c r="A23" t="s">
        <v>20</v>
      </c>
      <c r="B23" t="s">
        <v>31</v>
      </c>
      <c r="C23">
        <v>5.1000000000000004E-3</v>
      </c>
      <c r="D23">
        <v>1270</v>
      </c>
      <c r="E23">
        <v>5100</v>
      </c>
      <c r="F23">
        <f t="shared" si="0"/>
        <v>167727636.81081721</v>
      </c>
      <c r="G23" t="s">
        <v>32</v>
      </c>
      <c r="H23">
        <v>5.1000000000000004E-3</v>
      </c>
      <c r="I23">
        <v>67</v>
      </c>
      <c r="J23">
        <f t="shared" si="1"/>
        <v>-8848623.35931083</v>
      </c>
    </row>
    <row r="24" spans="1:10" x14ac:dyDescent="0.2">
      <c r="A24" t="s">
        <v>33</v>
      </c>
      <c r="B24" t="s">
        <v>34</v>
      </c>
      <c r="C24">
        <v>4.5999999999999999E-3</v>
      </c>
      <c r="D24">
        <v>435</v>
      </c>
      <c r="E24">
        <v>5075</v>
      </c>
      <c r="F24">
        <f t="shared" si="0"/>
        <v>51817662.692364551</v>
      </c>
      <c r="G24" t="s">
        <v>35</v>
      </c>
      <c r="H24">
        <v>4.5999999999999999E-3</v>
      </c>
      <c r="I24">
        <v>169</v>
      </c>
      <c r="J24">
        <f t="shared" si="1"/>
        <v>-20131459.758642782</v>
      </c>
    </row>
    <row r="25" spans="1:10" x14ac:dyDescent="0.2">
      <c r="A25" t="s">
        <v>33</v>
      </c>
      <c r="B25" t="s">
        <v>36</v>
      </c>
      <c r="C25">
        <v>4.7000000000000002E-3</v>
      </c>
      <c r="D25">
        <v>75</v>
      </c>
      <c r="E25">
        <v>5080</v>
      </c>
      <c r="F25">
        <f t="shared" si="0"/>
        <v>9128298.9000792131</v>
      </c>
      <c r="G25" t="s">
        <v>37</v>
      </c>
      <c r="H25">
        <v>4.7000000000000002E-3</v>
      </c>
      <c r="I25">
        <v>9</v>
      </c>
      <c r="J25">
        <f t="shared" si="1"/>
        <v>-1095395.8680095058</v>
      </c>
    </row>
    <row r="26" spans="1:10" x14ac:dyDescent="0.2">
      <c r="A26" t="s">
        <v>33</v>
      </c>
      <c r="B26" t="s">
        <v>38</v>
      </c>
      <c r="C26">
        <v>4.7000000000000002E-3</v>
      </c>
      <c r="D26">
        <v>75</v>
      </c>
      <c r="E26">
        <v>5085</v>
      </c>
      <c r="F26">
        <f t="shared" si="0"/>
        <v>9128298.9000792131</v>
      </c>
      <c r="G26" t="s">
        <v>39</v>
      </c>
      <c r="H26">
        <v>4.7000000000000002E-3</v>
      </c>
      <c r="I26">
        <v>3</v>
      </c>
      <c r="J26">
        <f t="shared" si="1"/>
        <v>-365131.9560031686</v>
      </c>
    </row>
    <row r="27" spans="1:10" x14ac:dyDescent="0.2">
      <c r="A27" t="s">
        <v>33</v>
      </c>
      <c r="B27" t="s">
        <v>40</v>
      </c>
      <c r="C27">
        <v>4.7999999999999996E-3</v>
      </c>
      <c r="D27">
        <v>84</v>
      </c>
      <c r="E27">
        <v>5090</v>
      </c>
      <c r="F27">
        <f t="shared" si="0"/>
        <v>10441220.18868635</v>
      </c>
      <c r="G27" t="s">
        <v>41</v>
      </c>
      <c r="H27">
        <v>4.7999999999999996E-3</v>
      </c>
      <c r="I27">
        <v>27</v>
      </c>
      <c r="J27">
        <f t="shared" si="1"/>
        <v>-3356106.4892206127</v>
      </c>
    </row>
    <row r="28" spans="1:10" x14ac:dyDescent="0.2">
      <c r="A28" t="s">
        <v>33</v>
      </c>
      <c r="B28" t="s">
        <v>42</v>
      </c>
      <c r="C28">
        <v>4.7999999999999996E-3</v>
      </c>
      <c r="D28">
        <v>10</v>
      </c>
      <c r="E28">
        <v>5095</v>
      </c>
      <c r="F28">
        <f t="shared" si="0"/>
        <v>1243002.4034150417</v>
      </c>
      <c r="G28" t="s">
        <v>43</v>
      </c>
      <c r="H28">
        <v>4.7999999999999996E-3</v>
      </c>
      <c r="I28">
        <v>23</v>
      </c>
      <c r="J28">
        <f t="shared" si="1"/>
        <v>-2858905.5278545958</v>
      </c>
    </row>
    <row r="29" spans="1:10" x14ac:dyDescent="0.2">
      <c r="A29" t="s">
        <v>33</v>
      </c>
      <c r="B29" t="s">
        <v>44</v>
      </c>
      <c r="C29">
        <v>4.7999999999999996E-3</v>
      </c>
      <c r="D29">
        <v>1483</v>
      </c>
      <c r="E29">
        <v>5100</v>
      </c>
      <c r="F29">
        <f t="shared" si="0"/>
        <v>184337256.4264507</v>
      </c>
      <c r="G29" t="s">
        <v>45</v>
      </c>
      <c r="H29">
        <v>4.7999999999999996E-3</v>
      </c>
      <c r="I29">
        <v>32</v>
      </c>
      <c r="J29">
        <f t="shared" si="1"/>
        <v>-3977607.6909281332</v>
      </c>
    </row>
    <row r="30" spans="1:10" x14ac:dyDescent="0.2">
      <c r="A30" t="s">
        <v>46</v>
      </c>
      <c r="B30" t="s">
        <v>47</v>
      </c>
      <c r="C30">
        <v>4.1999999999999997E-3</v>
      </c>
      <c r="D30">
        <v>1031</v>
      </c>
      <c r="E30">
        <v>5075</v>
      </c>
      <c r="F30">
        <f t="shared" si="0"/>
        <v>112134354.31807946</v>
      </c>
      <c r="G30" t="s">
        <v>48</v>
      </c>
      <c r="H30">
        <v>4.1999999999999997E-3</v>
      </c>
      <c r="I30">
        <v>132</v>
      </c>
      <c r="J30">
        <f t="shared" si="1"/>
        <v>-14356677.759443732</v>
      </c>
    </row>
    <row r="31" spans="1:10" x14ac:dyDescent="0.2">
      <c r="A31" t="s">
        <v>46</v>
      </c>
      <c r="B31" t="s">
        <v>49</v>
      </c>
      <c r="C31">
        <v>4.1999999999999997E-3</v>
      </c>
      <c r="D31">
        <v>48</v>
      </c>
      <c r="E31">
        <v>5080</v>
      </c>
      <c r="F31">
        <f t="shared" si="0"/>
        <v>5220610.0943431761</v>
      </c>
      <c r="G31" t="s">
        <v>50</v>
      </c>
      <c r="H31">
        <v>4.1999999999999997E-3</v>
      </c>
      <c r="I31">
        <v>18</v>
      </c>
      <c r="J31">
        <f t="shared" si="1"/>
        <v>-1957728.785378691</v>
      </c>
    </row>
    <row r="32" spans="1:10" x14ac:dyDescent="0.2">
      <c r="A32" t="s">
        <v>46</v>
      </c>
      <c r="B32" t="s">
        <v>51</v>
      </c>
      <c r="C32">
        <v>4.3E-3</v>
      </c>
      <c r="D32">
        <v>62</v>
      </c>
      <c r="E32">
        <v>5085</v>
      </c>
      <c r="F32">
        <f t="shared" si="0"/>
        <v>6903842.5156343784</v>
      </c>
      <c r="G32" t="s">
        <v>52</v>
      </c>
      <c r="H32">
        <v>4.3E-3</v>
      </c>
      <c r="I32">
        <v>8</v>
      </c>
      <c r="J32">
        <f t="shared" si="1"/>
        <v>-890818.38911411329</v>
      </c>
    </row>
    <row r="33" spans="1:10" x14ac:dyDescent="0.2">
      <c r="A33" t="s">
        <v>46</v>
      </c>
      <c r="B33" t="s">
        <v>53</v>
      </c>
      <c r="C33">
        <v>4.3E-3</v>
      </c>
      <c r="D33">
        <v>55</v>
      </c>
      <c r="E33">
        <v>5090</v>
      </c>
      <c r="F33">
        <f t="shared" si="0"/>
        <v>6124376.4251595279</v>
      </c>
      <c r="G33" t="s">
        <v>54</v>
      </c>
      <c r="H33">
        <v>4.3E-3</v>
      </c>
      <c r="I33">
        <v>20</v>
      </c>
      <c r="J33">
        <f t="shared" si="1"/>
        <v>-2227045.9727852829</v>
      </c>
    </row>
    <row r="34" spans="1:10" x14ac:dyDescent="0.2">
      <c r="A34" t="s">
        <v>46</v>
      </c>
      <c r="B34" t="s">
        <v>55</v>
      </c>
      <c r="C34">
        <v>4.3E-3</v>
      </c>
      <c r="D34">
        <v>62</v>
      </c>
      <c r="E34">
        <v>5095</v>
      </c>
      <c r="F34">
        <f t="shared" si="0"/>
        <v>6903842.5156343784</v>
      </c>
      <c r="G34" t="s">
        <v>56</v>
      </c>
      <c r="H34">
        <v>4.3E-3</v>
      </c>
      <c r="I34">
        <v>5</v>
      </c>
      <c r="J34">
        <f t="shared" si="1"/>
        <v>-556761.49319632072</v>
      </c>
    </row>
    <row r="35" spans="1:10" x14ac:dyDescent="0.2">
      <c r="A35" t="s">
        <v>46</v>
      </c>
      <c r="B35" t="s">
        <v>57</v>
      </c>
      <c r="C35">
        <v>4.3E-3</v>
      </c>
      <c r="D35">
        <v>896</v>
      </c>
      <c r="E35">
        <v>5100</v>
      </c>
      <c r="F35">
        <f t="shared" si="0"/>
        <v>99771659.5807807</v>
      </c>
      <c r="G35" t="s">
        <v>58</v>
      </c>
      <c r="H35">
        <v>4.3E-3</v>
      </c>
      <c r="I35">
        <v>12</v>
      </c>
      <c r="J35">
        <f t="shared" si="1"/>
        <v>-1336227.5836711698</v>
      </c>
    </row>
    <row r="36" spans="1:10" x14ac:dyDescent="0.2">
      <c r="A36" t="s">
        <v>59</v>
      </c>
      <c r="B36" t="s">
        <v>60</v>
      </c>
      <c r="C36">
        <v>3.8999999999999998E-3</v>
      </c>
      <c r="D36">
        <v>462</v>
      </c>
      <c r="E36">
        <v>5075</v>
      </c>
      <c r="F36">
        <f t="shared" si="0"/>
        <v>46659202.71819213</v>
      </c>
      <c r="G36" t="s">
        <v>61</v>
      </c>
      <c r="H36">
        <v>3.8999999999999998E-3</v>
      </c>
      <c r="I36">
        <v>113</v>
      </c>
      <c r="J36">
        <f t="shared" si="1"/>
        <v>-11412315.816354353</v>
      </c>
    </row>
    <row r="37" spans="1:10" x14ac:dyDescent="0.2">
      <c r="A37" t="s">
        <v>59</v>
      </c>
      <c r="B37" t="s">
        <v>62</v>
      </c>
      <c r="C37">
        <v>4.0000000000000001E-3</v>
      </c>
      <c r="D37">
        <v>53</v>
      </c>
      <c r="E37">
        <v>5080</v>
      </c>
      <c r="F37">
        <f t="shared" si="0"/>
        <v>5489927.2817497673</v>
      </c>
      <c r="G37" t="s">
        <v>63</v>
      </c>
      <c r="H37">
        <v>4.0000000000000001E-3</v>
      </c>
      <c r="I37">
        <v>24</v>
      </c>
      <c r="J37">
        <f t="shared" si="1"/>
        <v>-2486004.8068300835</v>
      </c>
    </row>
    <row r="38" spans="1:10" x14ac:dyDescent="0.2">
      <c r="A38" t="s">
        <v>59</v>
      </c>
      <c r="B38" t="s">
        <v>64</v>
      </c>
      <c r="C38">
        <v>4.0000000000000001E-3</v>
      </c>
      <c r="D38">
        <v>13</v>
      </c>
      <c r="E38">
        <v>5085</v>
      </c>
      <c r="F38">
        <f t="shared" si="0"/>
        <v>1346585.937032962</v>
      </c>
      <c r="G38" t="s">
        <v>65</v>
      </c>
      <c r="H38">
        <v>4.0000000000000001E-3</v>
      </c>
      <c r="I38">
        <v>4</v>
      </c>
      <c r="J38">
        <f t="shared" si="1"/>
        <v>-414334.13447168062</v>
      </c>
    </row>
    <row r="39" spans="1:10" x14ac:dyDescent="0.2">
      <c r="A39" t="s">
        <v>59</v>
      </c>
      <c r="B39" t="s">
        <v>66</v>
      </c>
      <c r="C39">
        <v>4.0000000000000001E-3</v>
      </c>
      <c r="D39">
        <v>16</v>
      </c>
      <c r="E39">
        <v>5090</v>
      </c>
      <c r="F39">
        <f t="shared" si="0"/>
        <v>1657336.5378867225</v>
      </c>
      <c r="G39" t="s">
        <v>67</v>
      </c>
      <c r="H39">
        <v>4.0000000000000001E-3</v>
      </c>
      <c r="I39">
        <v>20</v>
      </c>
      <c r="J39">
        <f t="shared" si="1"/>
        <v>-2071670.672358403</v>
      </c>
    </row>
    <row r="40" spans="1:10" x14ac:dyDescent="0.2">
      <c r="A40" t="s">
        <v>59</v>
      </c>
      <c r="B40" t="s">
        <v>68</v>
      </c>
      <c r="C40">
        <v>4.1000000000000003E-3</v>
      </c>
      <c r="D40">
        <v>32</v>
      </c>
      <c r="E40">
        <v>5095</v>
      </c>
      <c r="F40">
        <f t="shared" si="0"/>
        <v>3397539.9026677813</v>
      </c>
      <c r="G40" t="s">
        <v>69</v>
      </c>
      <c r="H40">
        <v>4.1000000000000003E-3</v>
      </c>
      <c r="I40">
        <v>1</v>
      </c>
      <c r="J40">
        <f t="shared" si="1"/>
        <v>-106173.12195836817</v>
      </c>
    </row>
    <row r="41" spans="1:10" x14ac:dyDescent="0.2">
      <c r="A41" t="s">
        <v>59</v>
      </c>
      <c r="B41" t="s">
        <v>70</v>
      </c>
      <c r="C41">
        <v>4.1000000000000003E-3</v>
      </c>
      <c r="D41">
        <v>1432</v>
      </c>
      <c r="E41">
        <v>5100</v>
      </c>
      <c r="F41">
        <f t="shared" si="0"/>
        <v>152039910.64438322</v>
      </c>
      <c r="G41" t="s">
        <v>71</v>
      </c>
      <c r="H41">
        <v>4.1000000000000003E-3</v>
      </c>
      <c r="I41">
        <v>5</v>
      </c>
      <c r="J41">
        <f t="shared" si="1"/>
        <v>-530865.60979184089</v>
      </c>
    </row>
    <row r="42" spans="1:10" x14ac:dyDescent="0.2">
      <c r="A42" t="s">
        <v>72</v>
      </c>
      <c r="B42" t="s">
        <v>73</v>
      </c>
      <c r="C42">
        <v>3.5999999999999999E-3</v>
      </c>
      <c r="D42">
        <v>1302</v>
      </c>
      <c r="E42">
        <v>5075</v>
      </c>
      <c r="F42">
        <f t="shared" si="0"/>
        <v>121379184.69347884</v>
      </c>
      <c r="G42" t="s">
        <v>74</v>
      </c>
      <c r="H42">
        <v>3.5999999999999999E-3</v>
      </c>
      <c r="I42">
        <v>287</v>
      </c>
      <c r="J42">
        <f t="shared" si="1"/>
        <v>-26755626.733508773</v>
      </c>
    </row>
    <row r="43" spans="1:10" x14ac:dyDescent="0.2">
      <c r="A43" t="s">
        <v>72</v>
      </c>
      <c r="B43" t="s">
        <v>75</v>
      </c>
      <c r="C43">
        <v>3.7000000000000002E-3</v>
      </c>
      <c r="D43">
        <v>1234</v>
      </c>
      <c r="E43">
        <v>5080</v>
      </c>
      <c r="F43">
        <f t="shared" si="0"/>
        <v>118235424.44817495</v>
      </c>
      <c r="G43" t="s">
        <v>76</v>
      </c>
      <c r="H43">
        <v>3.7000000000000002E-3</v>
      </c>
      <c r="I43">
        <v>278</v>
      </c>
      <c r="J43">
        <f t="shared" si="1"/>
        <v>-26636505.669848166</v>
      </c>
    </row>
    <row r="44" spans="1:10" x14ac:dyDescent="0.2">
      <c r="A44" t="s">
        <v>72</v>
      </c>
      <c r="B44" t="s">
        <v>77</v>
      </c>
      <c r="C44">
        <v>3.7000000000000002E-3</v>
      </c>
      <c r="D44">
        <v>165</v>
      </c>
      <c r="E44">
        <v>5085</v>
      </c>
      <c r="F44">
        <f t="shared" si="0"/>
        <v>15809436.818435065</v>
      </c>
      <c r="G44" t="s">
        <v>78</v>
      </c>
      <c r="H44">
        <v>3.7000000000000002E-3</v>
      </c>
      <c r="I44">
        <v>87</v>
      </c>
      <c r="J44">
        <f t="shared" si="1"/>
        <v>-8335884.8679021262</v>
      </c>
    </row>
    <row r="45" spans="1:10" x14ac:dyDescent="0.2">
      <c r="A45" t="s">
        <v>72</v>
      </c>
      <c r="B45" t="s">
        <v>79</v>
      </c>
      <c r="C45">
        <v>3.7000000000000002E-3</v>
      </c>
      <c r="D45">
        <v>404</v>
      </c>
      <c r="E45">
        <v>5090</v>
      </c>
      <c r="F45">
        <f t="shared" si="0"/>
        <v>38709166.513016768</v>
      </c>
      <c r="G45" t="s">
        <v>80</v>
      </c>
      <c r="H45">
        <v>3.7000000000000002E-3</v>
      </c>
      <c r="I45">
        <v>166</v>
      </c>
      <c r="J45">
        <f t="shared" si="1"/>
        <v>-15905251.587031642</v>
      </c>
    </row>
    <row r="46" spans="1:10" x14ac:dyDescent="0.2">
      <c r="A46" t="s">
        <v>72</v>
      </c>
      <c r="B46" t="s">
        <v>81</v>
      </c>
      <c r="C46">
        <v>3.7000000000000002E-3</v>
      </c>
      <c r="D46">
        <v>195</v>
      </c>
      <c r="E46">
        <v>5095</v>
      </c>
      <c r="F46">
        <f t="shared" si="0"/>
        <v>18683879.876332346</v>
      </c>
      <c r="G46" t="s">
        <v>82</v>
      </c>
      <c r="H46">
        <v>3.7000000000000002E-3</v>
      </c>
      <c r="I46">
        <v>110</v>
      </c>
      <c r="J46">
        <f t="shared" si="1"/>
        <v>-10539624.545623377</v>
      </c>
    </row>
    <row r="47" spans="1:10" x14ac:dyDescent="0.2">
      <c r="A47" t="s">
        <v>72</v>
      </c>
      <c r="B47" t="s">
        <v>83</v>
      </c>
      <c r="C47">
        <v>3.8E-3</v>
      </c>
      <c r="D47">
        <v>5119</v>
      </c>
      <c r="E47">
        <v>5100</v>
      </c>
      <c r="F47">
        <f t="shared" si="0"/>
        <v>503731903.16062659</v>
      </c>
      <c r="G47" t="s">
        <v>84</v>
      </c>
      <c r="H47">
        <v>3.8E-3</v>
      </c>
      <c r="I47">
        <v>230</v>
      </c>
      <c r="J47">
        <f t="shared" si="1"/>
        <v>-22633002.095515557</v>
      </c>
    </row>
    <row r="48" spans="1:10" x14ac:dyDescent="0.2">
      <c r="A48" t="s">
        <v>85</v>
      </c>
      <c r="B48" t="s">
        <v>86</v>
      </c>
      <c r="C48">
        <v>3.3999999999999998E-3</v>
      </c>
      <c r="D48">
        <v>2476</v>
      </c>
      <c r="E48">
        <v>5075</v>
      </c>
      <c r="F48">
        <f t="shared" si="0"/>
        <v>218001904.85227478</v>
      </c>
      <c r="G48" t="s">
        <v>87</v>
      </c>
      <c r="H48">
        <v>3.3999999999999998E-3</v>
      </c>
      <c r="I48">
        <v>113</v>
      </c>
      <c r="J48">
        <f t="shared" si="1"/>
        <v>-9949198.4040012322</v>
      </c>
    </row>
    <row r="49" spans="1:10" x14ac:dyDescent="0.2">
      <c r="A49" t="s">
        <v>85</v>
      </c>
      <c r="B49" t="s">
        <v>88</v>
      </c>
      <c r="C49">
        <v>3.5000000000000001E-3</v>
      </c>
      <c r="D49">
        <v>20</v>
      </c>
      <c r="E49">
        <v>5080</v>
      </c>
      <c r="F49">
        <f t="shared" si="0"/>
        <v>1812711.8383136031</v>
      </c>
      <c r="G49" t="s">
        <v>89</v>
      </c>
      <c r="H49">
        <v>3.5000000000000001E-3</v>
      </c>
      <c r="I49">
        <v>97</v>
      </c>
      <c r="J49">
        <f t="shared" si="1"/>
        <v>-8791652.415820973</v>
      </c>
    </row>
    <row r="50" spans="1:10" x14ac:dyDescent="0.2">
      <c r="A50" t="s">
        <v>85</v>
      </c>
      <c r="B50" t="s">
        <v>90</v>
      </c>
      <c r="C50">
        <v>3.5000000000000001E-3</v>
      </c>
      <c r="D50">
        <v>14</v>
      </c>
      <c r="E50">
        <v>5085</v>
      </c>
      <c r="F50">
        <f t="shared" si="0"/>
        <v>1268898.286819522</v>
      </c>
      <c r="G50" t="s">
        <v>91</v>
      </c>
      <c r="H50">
        <v>3.5000000000000001E-3</v>
      </c>
      <c r="I50">
        <v>40</v>
      </c>
      <c r="J50">
        <f t="shared" si="1"/>
        <v>-3625423.6766272062</v>
      </c>
    </row>
    <row r="51" spans="1:10" x14ac:dyDescent="0.2">
      <c r="A51" t="s">
        <v>85</v>
      </c>
      <c r="B51" t="s">
        <v>92</v>
      </c>
      <c r="C51">
        <v>3.5000000000000001E-3</v>
      </c>
      <c r="D51">
        <v>706</v>
      </c>
      <c r="E51">
        <v>5090</v>
      </c>
      <c r="F51">
        <f t="shared" si="0"/>
        <v>63988727.892470188</v>
      </c>
      <c r="G51" t="s">
        <v>93</v>
      </c>
      <c r="H51">
        <v>3.5000000000000001E-3</v>
      </c>
      <c r="I51">
        <v>97</v>
      </c>
      <c r="J51">
        <f t="shared" si="1"/>
        <v>-8791652.415820973</v>
      </c>
    </row>
    <row r="52" spans="1:10" x14ac:dyDescent="0.2">
      <c r="A52" t="s">
        <v>85</v>
      </c>
      <c r="B52" t="s">
        <v>94</v>
      </c>
      <c r="C52">
        <v>3.5999999999999999E-3</v>
      </c>
      <c r="D52">
        <v>23</v>
      </c>
      <c r="E52">
        <v>5095</v>
      </c>
      <c r="F52">
        <f t="shared" si="0"/>
        <v>2144179.145890947</v>
      </c>
      <c r="G52" t="s">
        <v>95</v>
      </c>
      <c r="H52">
        <v>3.5999999999999999E-3</v>
      </c>
      <c r="I52">
        <v>33</v>
      </c>
      <c r="J52">
        <f t="shared" si="1"/>
        <v>-3076430.9484522282</v>
      </c>
    </row>
    <row r="53" spans="1:10" x14ac:dyDescent="0.2">
      <c r="A53" t="s">
        <v>85</v>
      </c>
      <c r="B53" t="s">
        <v>96</v>
      </c>
      <c r="C53">
        <v>3.5999999999999999E-3</v>
      </c>
      <c r="D53">
        <v>517</v>
      </c>
      <c r="E53">
        <v>5100</v>
      </c>
      <c r="F53">
        <f t="shared" si="0"/>
        <v>48197418.192418255</v>
      </c>
      <c r="G53" t="s">
        <v>97</v>
      </c>
      <c r="H53">
        <v>3.5999999999999999E-3</v>
      </c>
      <c r="I53">
        <v>37</v>
      </c>
      <c r="J53">
        <f t="shared" si="1"/>
        <v>-3449331.669476741</v>
      </c>
    </row>
    <row r="54" spans="1:10" x14ac:dyDescent="0.2">
      <c r="A54" t="s">
        <v>98</v>
      </c>
      <c r="B54" t="s">
        <v>99</v>
      </c>
      <c r="C54">
        <v>3.2000000000000002E-3</v>
      </c>
      <c r="D54">
        <v>44</v>
      </c>
      <c r="E54">
        <v>5075</v>
      </c>
      <c r="F54">
        <f t="shared" si="0"/>
        <v>3646140.3833507895</v>
      </c>
      <c r="G54" t="s">
        <v>100</v>
      </c>
      <c r="H54">
        <v>3.2000000000000002E-3</v>
      </c>
      <c r="I54">
        <v>84</v>
      </c>
      <c r="J54">
        <f t="shared" si="1"/>
        <v>-6960813.4591242354</v>
      </c>
    </row>
    <row r="55" spans="1:10" x14ac:dyDescent="0.2">
      <c r="A55" t="s">
        <v>98</v>
      </c>
      <c r="B55" t="s">
        <v>101</v>
      </c>
      <c r="C55">
        <v>3.3E-3</v>
      </c>
      <c r="D55">
        <v>425</v>
      </c>
      <c r="E55">
        <v>5080</v>
      </c>
      <c r="F55">
        <f t="shared" si="0"/>
        <v>36318976.474783257</v>
      </c>
      <c r="G55" t="s">
        <v>102</v>
      </c>
      <c r="H55">
        <v>3.3E-3</v>
      </c>
      <c r="I55">
        <v>6</v>
      </c>
      <c r="J55">
        <f t="shared" si="1"/>
        <v>-512738.49140870466</v>
      </c>
    </row>
    <row r="56" spans="1:10" x14ac:dyDescent="0.2">
      <c r="A56" t="s">
        <v>98</v>
      </c>
      <c r="B56" t="s">
        <v>103</v>
      </c>
      <c r="C56">
        <v>3.3E-3</v>
      </c>
      <c r="D56">
        <v>9</v>
      </c>
      <c r="E56">
        <v>5085</v>
      </c>
      <c r="F56">
        <f t="shared" si="0"/>
        <v>769107.73711305705</v>
      </c>
      <c r="G56" t="s">
        <v>104</v>
      </c>
      <c r="H56">
        <v>3.3E-3</v>
      </c>
      <c r="I56">
        <v>19</v>
      </c>
      <c r="J56">
        <f t="shared" si="1"/>
        <v>-1623671.8894608985</v>
      </c>
    </row>
    <row r="57" spans="1:10" x14ac:dyDescent="0.2">
      <c r="A57" t="s">
        <v>98</v>
      </c>
      <c r="B57" t="s">
        <v>105</v>
      </c>
      <c r="C57">
        <v>3.3E-3</v>
      </c>
      <c r="D57">
        <v>212</v>
      </c>
      <c r="E57">
        <v>5090</v>
      </c>
      <c r="F57">
        <f t="shared" si="0"/>
        <v>18116760.029774234</v>
      </c>
      <c r="G57" t="s">
        <v>106</v>
      </c>
      <c r="H57">
        <v>3.3E-3</v>
      </c>
      <c r="I57">
        <v>24</v>
      </c>
      <c r="J57">
        <f t="shared" si="1"/>
        <v>-2050953.9656348187</v>
      </c>
    </row>
    <row r="58" spans="1:10" x14ac:dyDescent="0.2">
      <c r="A58" t="s">
        <v>98</v>
      </c>
      <c r="B58" t="s">
        <v>107</v>
      </c>
      <c r="C58">
        <v>3.3E-3</v>
      </c>
      <c r="D58">
        <v>13</v>
      </c>
      <c r="E58">
        <v>5095</v>
      </c>
      <c r="F58">
        <f t="shared" si="0"/>
        <v>1110933.3980521935</v>
      </c>
      <c r="G58" t="s">
        <v>108</v>
      </c>
      <c r="H58">
        <v>3.3E-3</v>
      </c>
      <c r="I58">
        <v>9</v>
      </c>
      <c r="J58">
        <f t="shared" si="1"/>
        <v>-769107.73711305705</v>
      </c>
    </row>
    <row r="59" spans="1:10" x14ac:dyDescent="0.2">
      <c r="A59" t="s">
        <v>98</v>
      </c>
      <c r="B59" t="s">
        <v>109</v>
      </c>
      <c r="C59">
        <v>3.3E-3</v>
      </c>
      <c r="D59">
        <v>569</v>
      </c>
      <c r="E59">
        <v>5100</v>
      </c>
      <c r="F59">
        <f t="shared" si="0"/>
        <v>48624700.268592171</v>
      </c>
      <c r="G59" t="s">
        <v>110</v>
      </c>
      <c r="H59">
        <v>3.3E-3</v>
      </c>
      <c r="I59">
        <v>27</v>
      </c>
      <c r="J59">
        <f t="shared" si="1"/>
        <v>-2307323.2113391715</v>
      </c>
    </row>
    <row r="60" spans="1:10" x14ac:dyDescent="0.2">
      <c r="A60" t="s">
        <v>111</v>
      </c>
      <c r="B60" t="s">
        <v>112</v>
      </c>
      <c r="C60">
        <v>3.0999999999999999E-3</v>
      </c>
      <c r="D60">
        <v>24</v>
      </c>
      <c r="E60">
        <v>5075</v>
      </c>
      <c r="F60">
        <f t="shared" si="0"/>
        <v>1926653.7252933148</v>
      </c>
      <c r="G60" t="s">
        <v>113</v>
      </c>
      <c r="H60">
        <v>3.0999999999999999E-3</v>
      </c>
      <c r="I60">
        <v>65</v>
      </c>
      <c r="J60">
        <f t="shared" si="1"/>
        <v>-5218020.506002727</v>
      </c>
    </row>
    <row r="61" spans="1:10" x14ac:dyDescent="0.2">
      <c r="A61" t="s">
        <v>111</v>
      </c>
      <c r="B61" t="s">
        <v>114</v>
      </c>
      <c r="C61">
        <v>3.0999999999999999E-3</v>
      </c>
      <c r="D61">
        <v>120</v>
      </c>
      <c r="E61">
        <v>5080</v>
      </c>
      <c r="F61">
        <f t="shared" si="0"/>
        <v>9633268.6264665741</v>
      </c>
      <c r="G61" t="s">
        <v>115</v>
      </c>
      <c r="H61">
        <v>3.0999999999999999E-3</v>
      </c>
      <c r="I61">
        <v>110</v>
      </c>
      <c r="J61">
        <f t="shared" si="1"/>
        <v>-8830496.2409276925</v>
      </c>
    </row>
    <row r="62" spans="1:10" x14ac:dyDescent="0.2">
      <c r="A62" t="s">
        <v>111</v>
      </c>
      <c r="B62" t="s">
        <v>116</v>
      </c>
      <c r="C62">
        <v>3.2000000000000002E-3</v>
      </c>
      <c r="D62">
        <v>35</v>
      </c>
      <c r="E62">
        <v>5085</v>
      </c>
      <c r="F62">
        <f t="shared" si="0"/>
        <v>2900338.9413017645</v>
      </c>
      <c r="G62" t="s">
        <v>117</v>
      </c>
      <c r="H62">
        <v>3.2000000000000002E-3</v>
      </c>
      <c r="I62">
        <v>21</v>
      </c>
      <c r="J62">
        <f t="shared" si="1"/>
        <v>-1740203.3647810589</v>
      </c>
    </row>
    <row r="63" spans="1:10" x14ac:dyDescent="0.2">
      <c r="A63" t="s">
        <v>111</v>
      </c>
      <c r="B63" t="s">
        <v>118</v>
      </c>
      <c r="C63">
        <v>3.2000000000000002E-3</v>
      </c>
      <c r="D63">
        <v>56</v>
      </c>
      <c r="E63">
        <v>5090</v>
      </c>
      <c r="F63">
        <f t="shared" si="0"/>
        <v>4640542.3060828224</v>
      </c>
      <c r="G63" t="s">
        <v>119</v>
      </c>
      <c r="H63">
        <v>3.2000000000000002E-3</v>
      </c>
      <c r="I63">
        <v>116</v>
      </c>
      <c r="J63">
        <f t="shared" si="1"/>
        <v>-9612551.9197429903</v>
      </c>
    </row>
    <row r="64" spans="1:10" x14ac:dyDescent="0.2">
      <c r="A64" t="s">
        <v>111</v>
      </c>
      <c r="B64" t="s">
        <v>120</v>
      </c>
      <c r="C64">
        <v>3.2000000000000002E-3</v>
      </c>
      <c r="D64">
        <v>8</v>
      </c>
      <c r="E64">
        <v>5095</v>
      </c>
      <c r="F64">
        <f t="shared" si="0"/>
        <v>662934.61515468895</v>
      </c>
      <c r="G64" t="s">
        <v>121</v>
      </c>
      <c r="H64">
        <v>3.2000000000000002E-3</v>
      </c>
      <c r="I64">
        <v>49</v>
      </c>
      <c r="J64">
        <f t="shared" si="1"/>
        <v>-4060474.5178224696</v>
      </c>
    </row>
    <row r="65" spans="1:10" x14ac:dyDescent="0.2">
      <c r="A65" t="s">
        <v>111</v>
      </c>
      <c r="B65" t="s">
        <v>122</v>
      </c>
      <c r="C65">
        <v>3.2000000000000002E-3</v>
      </c>
      <c r="D65">
        <v>75</v>
      </c>
      <c r="E65">
        <v>5100</v>
      </c>
      <c r="F65">
        <f t="shared" si="0"/>
        <v>6215012.0170752099</v>
      </c>
      <c r="G65" t="s">
        <v>123</v>
      </c>
      <c r="H65">
        <v>3.2000000000000002E-3</v>
      </c>
      <c r="I65">
        <v>24</v>
      </c>
      <c r="J65">
        <f t="shared" si="1"/>
        <v>-1988803.8454640673</v>
      </c>
    </row>
    <row r="66" spans="1:10" x14ac:dyDescent="0.2">
      <c r="A66" t="s">
        <v>124</v>
      </c>
      <c r="B66" t="s">
        <v>125</v>
      </c>
      <c r="C66">
        <v>3.0000000000000001E-3</v>
      </c>
      <c r="D66">
        <v>38</v>
      </c>
      <c r="E66">
        <v>5075</v>
      </c>
      <c r="F66">
        <f t="shared" si="0"/>
        <v>2952130.7081107241</v>
      </c>
      <c r="G66" t="s">
        <v>126</v>
      </c>
      <c r="H66">
        <v>3.0000000000000001E-3</v>
      </c>
      <c r="I66">
        <v>64</v>
      </c>
      <c r="J66">
        <f t="shared" si="1"/>
        <v>-4972009.613660167</v>
      </c>
    </row>
    <row r="67" spans="1:10" x14ac:dyDescent="0.2">
      <c r="A67" t="s">
        <v>124</v>
      </c>
      <c r="B67" t="s">
        <v>127</v>
      </c>
      <c r="C67">
        <v>3.0000000000000001E-3</v>
      </c>
      <c r="D67">
        <v>1150</v>
      </c>
      <c r="E67">
        <v>5080</v>
      </c>
      <c r="F67">
        <f t="shared" si="0"/>
        <v>89340797.745456129</v>
      </c>
      <c r="G67" t="s">
        <v>128</v>
      </c>
      <c r="H67">
        <v>3.0000000000000001E-3</v>
      </c>
      <c r="I67">
        <v>69</v>
      </c>
      <c r="J67">
        <f t="shared" si="1"/>
        <v>-5360447.8647273695</v>
      </c>
    </row>
    <row r="68" spans="1:10" x14ac:dyDescent="0.2">
      <c r="A68" t="s">
        <v>124</v>
      </c>
      <c r="B68" t="s">
        <v>129</v>
      </c>
      <c r="C68">
        <v>3.0999999999999999E-3</v>
      </c>
      <c r="D68">
        <v>7</v>
      </c>
      <c r="E68">
        <v>5085</v>
      </c>
      <c r="F68">
        <f t="shared" si="0"/>
        <v>561940.6698772168</v>
      </c>
      <c r="G68" t="s">
        <v>130</v>
      </c>
      <c r="H68">
        <v>3.0999999999999999E-3</v>
      </c>
      <c r="I68">
        <v>4</v>
      </c>
      <c r="J68">
        <f t="shared" si="1"/>
        <v>-321108.95421555248</v>
      </c>
    </row>
    <row r="69" spans="1:10" x14ac:dyDescent="0.2">
      <c r="A69" t="s">
        <v>124</v>
      </c>
      <c r="B69" t="s">
        <v>131</v>
      </c>
      <c r="C69">
        <v>3.0999999999999999E-3</v>
      </c>
      <c r="D69">
        <v>170</v>
      </c>
      <c r="E69">
        <v>5090</v>
      </c>
      <c r="F69">
        <f t="shared" si="0"/>
        <v>13647130.554160982</v>
      </c>
      <c r="G69" t="s">
        <v>132</v>
      </c>
      <c r="H69">
        <v>3.0999999999999999E-3</v>
      </c>
      <c r="I69">
        <v>1</v>
      </c>
      <c r="J69">
        <f t="shared" si="1"/>
        <v>-80277.238553888121</v>
      </c>
    </row>
    <row r="70" spans="1:10" x14ac:dyDescent="0.2">
      <c r="A70" t="s">
        <v>124</v>
      </c>
      <c r="B70" t="s">
        <v>133</v>
      </c>
      <c r="C70">
        <v>3.0999999999999999E-3</v>
      </c>
      <c r="D70">
        <v>3</v>
      </c>
      <c r="E70">
        <v>5095</v>
      </c>
      <c r="F70">
        <f t="shared" si="0"/>
        <v>240831.71566166435</v>
      </c>
      <c r="G70" t="s">
        <v>134</v>
      </c>
      <c r="H70">
        <v>3.0999999999999999E-3</v>
      </c>
      <c r="I70">
        <v>3</v>
      </c>
      <c r="J70">
        <f t="shared" si="1"/>
        <v>-240831.71566166435</v>
      </c>
    </row>
    <row r="71" spans="1:10" x14ac:dyDescent="0.2">
      <c r="A71" t="s">
        <v>124</v>
      </c>
      <c r="B71" t="s">
        <v>135</v>
      </c>
      <c r="C71">
        <v>3.0999999999999999E-3</v>
      </c>
      <c r="D71">
        <v>560</v>
      </c>
      <c r="E71">
        <v>5100</v>
      </c>
      <c r="F71">
        <f t="shared" si="0"/>
        <v>44955253.59017735</v>
      </c>
      <c r="G71" t="s">
        <v>136</v>
      </c>
      <c r="H71">
        <v>3.0999999999999999E-3</v>
      </c>
      <c r="I71">
        <v>163</v>
      </c>
      <c r="J71">
        <f t="shared" si="1"/>
        <v>-13085189.884283762</v>
      </c>
    </row>
    <row r="72" spans="1:10" x14ac:dyDescent="0.2">
      <c r="A72" t="s">
        <v>137</v>
      </c>
      <c r="B72" t="s">
        <v>138</v>
      </c>
      <c r="C72">
        <v>2.8999999999999998E-3</v>
      </c>
      <c r="D72">
        <v>1091</v>
      </c>
      <c r="E72">
        <v>5080</v>
      </c>
      <c r="F72">
        <f t="shared" si="0"/>
        <v>81931985.50343439</v>
      </c>
      <c r="G72" t="s">
        <v>139</v>
      </c>
      <c r="H72">
        <v>2.8999999999999998E-3</v>
      </c>
      <c r="I72">
        <v>286</v>
      </c>
      <c r="J72">
        <f t="shared" si="1"/>
        <v>-21478045.695675746</v>
      </c>
    </row>
    <row r="73" spans="1:10" x14ac:dyDescent="0.2">
      <c r="A73" t="s">
        <v>137</v>
      </c>
      <c r="B73" t="s">
        <v>140</v>
      </c>
      <c r="C73">
        <v>3.0000000000000001E-3</v>
      </c>
      <c r="D73">
        <v>2865</v>
      </c>
      <c r="E73">
        <v>5085</v>
      </c>
      <c r="F73">
        <f t="shared" si="0"/>
        <v>222575117.86150593</v>
      </c>
      <c r="G73" t="s">
        <v>141</v>
      </c>
      <c r="H73">
        <v>3.0000000000000001E-3</v>
      </c>
      <c r="I73">
        <v>1442</v>
      </c>
      <c r="J73">
        <f t="shared" si="1"/>
        <v>-112025591.60778065</v>
      </c>
    </row>
    <row r="74" spans="1:10" x14ac:dyDescent="0.2">
      <c r="A74" t="s">
        <v>137</v>
      </c>
      <c r="B74" t="s">
        <v>142</v>
      </c>
      <c r="C74">
        <v>3.0000000000000001E-3</v>
      </c>
      <c r="D74">
        <v>1672</v>
      </c>
      <c r="E74">
        <v>5085</v>
      </c>
      <c r="F74">
        <f t="shared" si="0"/>
        <v>129893751.15687187</v>
      </c>
      <c r="G74" t="s">
        <v>143</v>
      </c>
      <c r="H74">
        <v>3.0000000000000001E-3</v>
      </c>
      <c r="I74">
        <v>183</v>
      </c>
      <c r="J74">
        <f t="shared" si="1"/>
        <v>-14216839.989059543</v>
      </c>
    </row>
    <row r="75" spans="1:10" x14ac:dyDescent="0.2">
      <c r="A75" t="s">
        <v>137</v>
      </c>
      <c r="B75" t="s">
        <v>144</v>
      </c>
      <c r="C75">
        <v>3.0000000000000001E-3</v>
      </c>
      <c r="D75">
        <v>1686</v>
      </c>
      <c r="E75">
        <v>5090</v>
      </c>
      <c r="F75">
        <f t="shared" si="0"/>
        <v>130981378.25986002</v>
      </c>
      <c r="G75" t="s">
        <v>145</v>
      </c>
      <c r="H75">
        <v>3.0000000000000001E-3</v>
      </c>
      <c r="I75">
        <v>756</v>
      </c>
      <c r="J75">
        <f t="shared" si="1"/>
        <v>-58731863.561360732</v>
      </c>
    </row>
    <row r="76" spans="1:10" x14ac:dyDescent="0.2">
      <c r="A76" t="s">
        <v>137</v>
      </c>
      <c r="B76" t="s">
        <v>146</v>
      </c>
      <c r="C76">
        <v>3.0000000000000001E-3</v>
      </c>
      <c r="D76">
        <v>535</v>
      </c>
      <c r="E76">
        <v>5090</v>
      </c>
      <c r="F76">
        <f t="shared" si="0"/>
        <v>41562892.864190459</v>
      </c>
      <c r="G76" t="s">
        <v>147</v>
      </c>
      <c r="H76">
        <v>3.0000000000000001E-3</v>
      </c>
      <c r="I76">
        <v>157</v>
      </c>
      <c r="J76">
        <f t="shared" si="1"/>
        <v>-12196961.083510099</v>
      </c>
    </row>
    <row r="77" spans="1:10" x14ac:dyDescent="0.2">
      <c r="A77" t="s">
        <v>137</v>
      </c>
      <c r="B77" t="s">
        <v>148</v>
      </c>
      <c r="C77">
        <v>3.0000000000000001E-3</v>
      </c>
      <c r="D77">
        <v>2937</v>
      </c>
      <c r="E77">
        <v>5095</v>
      </c>
      <c r="F77">
        <f t="shared" ref="F77:F131" si="2">C77*D77*100*$B$3*$B$3*0.01</f>
        <v>228168628.67687362</v>
      </c>
      <c r="G77" t="s">
        <v>149</v>
      </c>
      <c r="H77">
        <v>3.0000000000000001E-3</v>
      </c>
      <c r="I77">
        <v>2692</v>
      </c>
      <c r="J77">
        <f t="shared" ref="J77:J131" si="3">H77*I77*100*$B$3*$B$3*0.01*-1</f>
        <v>-209135154.3745808</v>
      </c>
    </row>
    <row r="78" spans="1:10" x14ac:dyDescent="0.2">
      <c r="A78" t="s">
        <v>150</v>
      </c>
      <c r="B78" t="s">
        <v>151</v>
      </c>
      <c r="C78">
        <v>2.8E-3</v>
      </c>
      <c r="D78">
        <v>15</v>
      </c>
      <c r="E78">
        <v>5075</v>
      </c>
      <c r="F78">
        <f t="shared" si="2"/>
        <v>1087627.1029881616</v>
      </c>
      <c r="G78" t="s">
        <v>152</v>
      </c>
      <c r="H78">
        <v>2.8E-3</v>
      </c>
      <c r="I78">
        <v>18</v>
      </c>
      <c r="J78">
        <f t="shared" si="3"/>
        <v>-1305152.523585794</v>
      </c>
    </row>
    <row r="79" spans="1:10" x14ac:dyDescent="0.2">
      <c r="A79" t="s">
        <v>150</v>
      </c>
      <c r="B79" t="s">
        <v>153</v>
      </c>
      <c r="C79">
        <v>2.8E-3</v>
      </c>
      <c r="D79">
        <v>52</v>
      </c>
      <c r="E79">
        <v>5080</v>
      </c>
      <c r="F79">
        <f t="shared" si="2"/>
        <v>3770440.6236922937</v>
      </c>
      <c r="G79" t="s">
        <v>154</v>
      </c>
      <c r="H79">
        <v>2.8E-3</v>
      </c>
      <c r="I79">
        <v>36</v>
      </c>
      <c r="J79">
        <f t="shared" si="3"/>
        <v>-2610305.0471715881</v>
      </c>
    </row>
    <row r="80" spans="1:10" x14ac:dyDescent="0.2">
      <c r="A80" t="s">
        <v>150</v>
      </c>
      <c r="B80" t="s">
        <v>155</v>
      </c>
      <c r="C80">
        <v>2.8E-3</v>
      </c>
      <c r="D80">
        <v>2</v>
      </c>
      <c r="E80">
        <v>5085</v>
      </c>
      <c r="F80">
        <f t="shared" si="2"/>
        <v>145016.9470650882</v>
      </c>
      <c r="G80" t="s">
        <v>156</v>
      </c>
      <c r="H80">
        <v>2.8E-3</v>
      </c>
      <c r="I80">
        <v>6</v>
      </c>
      <c r="J80">
        <f t="shared" si="3"/>
        <v>-435050.84119526471</v>
      </c>
    </row>
    <row r="81" spans="1:10" x14ac:dyDescent="0.2">
      <c r="A81" t="s">
        <v>150</v>
      </c>
      <c r="B81" t="s">
        <v>157</v>
      </c>
      <c r="C81">
        <v>2.8999999999999998E-3</v>
      </c>
      <c r="D81">
        <v>125</v>
      </c>
      <c r="E81">
        <v>5090</v>
      </c>
      <c r="F81">
        <f t="shared" si="2"/>
        <v>9387257.7341240142</v>
      </c>
      <c r="G81" t="s">
        <v>158</v>
      </c>
      <c r="H81">
        <v>2.8999999999999998E-3</v>
      </c>
      <c r="I81">
        <v>7</v>
      </c>
      <c r="J81">
        <f t="shared" si="3"/>
        <v>-525686.43311094469</v>
      </c>
    </row>
    <row r="82" spans="1:10" x14ac:dyDescent="0.2">
      <c r="A82" t="s">
        <v>150</v>
      </c>
      <c r="B82" t="s">
        <v>159</v>
      </c>
      <c r="C82">
        <v>2.8999999999999998E-3</v>
      </c>
      <c r="D82">
        <v>11</v>
      </c>
      <c r="E82">
        <v>5095</v>
      </c>
      <c r="F82">
        <f t="shared" si="2"/>
        <v>826078.68060291326</v>
      </c>
      <c r="G82" t="s">
        <v>160</v>
      </c>
      <c r="H82">
        <v>2.8999999999999998E-3</v>
      </c>
      <c r="I82">
        <v>3</v>
      </c>
      <c r="J82">
        <f t="shared" si="3"/>
        <v>-225294.18561897633</v>
      </c>
    </row>
    <row r="83" spans="1:10" x14ac:dyDescent="0.2">
      <c r="A83" t="s">
        <v>150</v>
      </c>
      <c r="B83" t="s">
        <v>161</v>
      </c>
      <c r="C83">
        <v>2.8999999999999998E-3</v>
      </c>
      <c r="D83">
        <v>464</v>
      </c>
      <c r="E83">
        <v>5100</v>
      </c>
      <c r="F83">
        <f t="shared" si="2"/>
        <v>34845500.709068336</v>
      </c>
      <c r="G83" t="s">
        <v>162</v>
      </c>
      <c r="H83">
        <v>2.8999999999999998E-3</v>
      </c>
      <c r="I83">
        <v>31</v>
      </c>
      <c r="J83">
        <f t="shared" si="3"/>
        <v>-2328039.9180627554</v>
      </c>
    </row>
    <row r="84" spans="1:10" x14ac:dyDescent="0.2">
      <c r="A84" t="s">
        <v>163</v>
      </c>
      <c r="B84" t="s">
        <v>164</v>
      </c>
      <c r="C84">
        <v>2.7000000000000001E-3</v>
      </c>
      <c r="D84">
        <v>86</v>
      </c>
      <c r="E84">
        <v>5075</v>
      </c>
      <c r="F84">
        <f t="shared" si="2"/>
        <v>6013024.1265202658</v>
      </c>
      <c r="G84" t="s">
        <v>165</v>
      </c>
      <c r="H84">
        <v>2.7000000000000001E-3</v>
      </c>
      <c r="I84">
        <v>150</v>
      </c>
      <c r="J84">
        <f t="shared" si="3"/>
        <v>-10487832.778814415</v>
      </c>
    </row>
    <row r="85" spans="1:10" x14ac:dyDescent="0.2">
      <c r="A85" t="s">
        <v>163</v>
      </c>
      <c r="B85" t="s">
        <v>166</v>
      </c>
      <c r="C85">
        <v>2.7000000000000001E-3</v>
      </c>
      <c r="D85">
        <v>152</v>
      </c>
      <c r="E85">
        <v>5080</v>
      </c>
      <c r="F85">
        <f t="shared" si="2"/>
        <v>10627670.549198611</v>
      </c>
      <c r="G85" t="s">
        <v>167</v>
      </c>
      <c r="H85">
        <v>2.7000000000000001E-3</v>
      </c>
      <c r="I85">
        <v>68</v>
      </c>
      <c r="J85">
        <f t="shared" si="3"/>
        <v>-4754484.1930625355</v>
      </c>
    </row>
    <row r="86" spans="1:10" x14ac:dyDescent="0.2">
      <c r="A86" t="s">
        <v>163</v>
      </c>
      <c r="B86" t="s">
        <v>168</v>
      </c>
      <c r="C86">
        <v>2.8E-3</v>
      </c>
      <c r="D86">
        <v>0</v>
      </c>
      <c r="E86">
        <v>5085</v>
      </c>
      <c r="F86">
        <f t="shared" si="2"/>
        <v>0</v>
      </c>
      <c r="G86" t="s">
        <v>169</v>
      </c>
      <c r="H86">
        <v>2.8E-3</v>
      </c>
      <c r="I86">
        <v>0</v>
      </c>
      <c r="J86">
        <f t="shared" si="3"/>
        <v>0</v>
      </c>
    </row>
    <row r="87" spans="1:10" x14ac:dyDescent="0.2">
      <c r="A87" t="s">
        <v>163</v>
      </c>
      <c r="B87" t="s">
        <v>170</v>
      </c>
      <c r="C87">
        <v>2.8E-3</v>
      </c>
      <c r="D87">
        <v>14</v>
      </c>
      <c r="E87">
        <v>5090</v>
      </c>
      <c r="F87">
        <f t="shared" si="2"/>
        <v>1015118.6294556174</v>
      </c>
      <c r="G87" t="s">
        <v>171</v>
      </c>
      <c r="H87">
        <v>2.8E-3</v>
      </c>
      <c r="I87">
        <v>12</v>
      </c>
      <c r="J87">
        <f t="shared" si="3"/>
        <v>-870101.68239052943</v>
      </c>
    </row>
    <row r="88" spans="1:10" x14ac:dyDescent="0.2">
      <c r="A88" t="s">
        <v>163</v>
      </c>
      <c r="B88" t="s">
        <v>172</v>
      </c>
      <c r="C88">
        <v>2.8E-3</v>
      </c>
      <c r="D88">
        <v>0</v>
      </c>
      <c r="E88">
        <v>5095</v>
      </c>
      <c r="F88">
        <f t="shared" si="2"/>
        <v>0</v>
      </c>
      <c r="G88" t="s">
        <v>173</v>
      </c>
      <c r="H88">
        <v>2.8E-3</v>
      </c>
      <c r="I88">
        <v>0</v>
      </c>
      <c r="J88">
        <f t="shared" si="3"/>
        <v>0</v>
      </c>
    </row>
    <row r="89" spans="1:10" x14ac:dyDescent="0.2">
      <c r="A89" t="s">
        <v>163</v>
      </c>
      <c r="B89" t="s">
        <v>174</v>
      </c>
      <c r="C89">
        <v>2.8E-3</v>
      </c>
      <c r="D89">
        <v>166</v>
      </c>
      <c r="E89">
        <v>5100</v>
      </c>
      <c r="F89">
        <f t="shared" si="2"/>
        <v>12036406.606402321</v>
      </c>
      <c r="G89" t="s">
        <v>175</v>
      </c>
      <c r="H89">
        <v>2.8E-3</v>
      </c>
      <c r="I89">
        <v>460</v>
      </c>
      <c r="J89">
        <f t="shared" si="3"/>
        <v>-33353897.824970294</v>
      </c>
    </row>
    <row r="90" spans="1:10" x14ac:dyDescent="0.2">
      <c r="A90" t="s">
        <v>176</v>
      </c>
      <c r="B90" t="s">
        <v>177</v>
      </c>
      <c r="C90">
        <v>2.5999999999999999E-3</v>
      </c>
      <c r="D90">
        <v>62</v>
      </c>
      <c r="E90">
        <v>5075</v>
      </c>
      <c r="F90">
        <f t="shared" si="2"/>
        <v>4174416.4048021813</v>
      </c>
      <c r="G90" t="s">
        <v>178</v>
      </c>
      <c r="H90">
        <v>2.5999999999999999E-3</v>
      </c>
      <c r="I90">
        <v>73</v>
      </c>
      <c r="J90">
        <f t="shared" si="3"/>
        <v>-4915038.6701703118</v>
      </c>
    </row>
    <row r="91" spans="1:10" x14ac:dyDescent="0.2">
      <c r="A91" t="s">
        <v>176</v>
      </c>
      <c r="B91" t="s">
        <v>179</v>
      </c>
      <c r="C91">
        <v>2.5999999999999999E-3</v>
      </c>
      <c r="D91">
        <v>102</v>
      </c>
      <c r="E91">
        <v>5080</v>
      </c>
      <c r="F91">
        <f t="shared" si="2"/>
        <v>6867588.2788681071</v>
      </c>
      <c r="G91" t="s">
        <v>180</v>
      </c>
      <c r="H91">
        <v>2.5999999999999999E-3</v>
      </c>
      <c r="I91">
        <v>32</v>
      </c>
      <c r="J91">
        <f t="shared" si="3"/>
        <v>-2154537.4992527394</v>
      </c>
    </row>
    <row r="92" spans="1:10" x14ac:dyDescent="0.2">
      <c r="A92" t="s">
        <v>176</v>
      </c>
      <c r="B92" t="s">
        <v>181</v>
      </c>
      <c r="C92">
        <v>2.5999999999999999E-3</v>
      </c>
      <c r="D92">
        <v>0</v>
      </c>
      <c r="E92">
        <v>5085</v>
      </c>
      <c r="F92">
        <f t="shared" si="2"/>
        <v>0</v>
      </c>
      <c r="G92" t="s">
        <v>182</v>
      </c>
      <c r="H92">
        <v>2.5999999999999999E-3</v>
      </c>
      <c r="I92">
        <v>0</v>
      </c>
      <c r="J92">
        <f t="shared" si="3"/>
        <v>0</v>
      </c>
    </row>
    <row r="93" spans="1:10" x14ac:dyDescent="0.2">
      <c r="A93" t="s">
        <v>176</v>
      </c>
      <c r="B93" t="s">
        <v>183</v>
      </c>
      <c r="C93">
        <v>2.5999999999999999E-3</v>
      </c>
      <c r="D93">
        <v>145</v>
      </c>
      <c r="E93">
        <v>5090</v>
      </c>
      <c r="F93">
        <f t="shared" si="2"/>
        <v>9762748.0434889756</v>
      </c>
      <c r="G93" t="s">
        <v>184</v>
      </c>
      <c r="H93">
        <v>2.5999999999999999E-3</v>
      </c>
      <c r="I93">
        <v>32</v>
      </c>
      <c r="J93">
        <f t="shared" si="3"/>
        <v>-2154537.4992527394</v>
      </c>
    </row>
    <row r="94" spans="1:10" x14ac:dyDescent="0.2">
      <c r="A94" t="s">
        <v>176</v>
      </c>
      <c r="B94" t="s">
        <v>185</v>
      </c>
      <c r="C94">
        <v>2.5999999999999999E-3</v>
      </c>
      <c r="D94">
        <v>0</v>
      </c>
      <c r="E94">
        <v>5095</v>
      </c>
      <c r="F94">
        <f t="shared" si="2"/>
        <v>0</v>
      </c>
      <c r="G94" t="s">
        <v>186</v>
      </c>
      <c r="H94">
        <v>2.5999999999999999E-3</v>
      </c>
      <c r="I94">
        <v>0</v>
      </c>
      <c r="J94">
        <f t="shared" si="3"/>
        <v>0</v>
      </c>
    </row>
    <row r="95" spans="1:10" x14ac:dyDescent="0.2">
      <c r="A95" t="s">
        <v>176</v>
      </c>
      <c r="B95" t="s">
        <v>187</v>
      </c>
      <c r="C95">
        <v>2.5999999999999999E-3</v>
      </c>
      <c r="D95">
        <v>337</v>
      </c>
      <c r="E95">
        <v>5100</v>
      </c>
      <c r="F95">
        <f t="shared" si="2"/>
        <v>22689973.03900541</v>
      </c>
      <c r="G95" t="s">
        <v>188</v>
      </c>
      <c r="H95">
        <v>2.5999999999999999E-3</v>
      </c>
      <c r="I95">
        <v>18</v>
      </c>
      <c r="J95">
        <f t="shared" si="3"/>
        <v>-1211927.3433296659</v>
      </c>
    </row>
    <row r="96" spans="1:10" x14ac:dyDescent="0.2">
      <c r="A96" t="s">
        <v>189</v>
      </c>
      <c r="B96" t="s">
        <v>190</v>
      </c>
      <c r="C96">
        <v>2.5000000000000001E-3</v>
      </c>
      <c r="D96">
        <v>13</v>
      </c>
      <c r="E96">
        <v>5075</v>
      </c>
      <c r="F96">
        <f t="shared" si="2"/>
        <v>841616.21064560127</v>
      </c>
      <c r="G96" t="s">
        <v>191</v>
      </c>
      <c r="H96">
        <v>2.5000000000000001E-3</v>
      </c>
      <c r="I96">
        <v>12</v>
      </c>
      <c r="J96">
        <f t="shared" si="3"/>
        <v>-776876.50213440112</v>
      </c>
    </row>
    <row r="97" spans="1:10" x14ac:dyDescent="0.2">
      <c r="A97" t="s">
        <v>189</v>
      </c>
      <c r="B97" t="s">
        <v>192</v>
      </c>
      <c r="C97">
        <v>2.5000000000000001E-3</v>
      </c>
      <c r="D97">
        <v>5</v>
      </c>
      <c r="E97">
        <v>5080</v>
      </c>
      <c r="F97">
        <f t="shared" si="2"/>
        <v>323698.54255600052</v>
      </c>
      <c r="G97" t="s">
        <v>193</v>
      </c>
      <c r="H97">
        <v>2.5000000000000001E-3</v>
      </c>
      <c r="I97">
        <v>9</v>
      </c>
      <c r="J97">
        <f t="shared" si="3"/>
        <v>-582657.3766008009</v>
      </c>
    </row>
    <row r="98" spans="1:10" x14ac:dyDescent="0.2">
      <c r="A98" t="s">
        <v>189</v>
      </c>
      <c r="B98" t="s">
        <v>194</v>
      </c>
      <c r="C98">
        <v>2.5000000000000001E-3</v>
      </c>
      <c r="D98">
        <v>0</v>
      </c>
      <c r="E98">
        <v>5085</v>
      </c>
      <c r="F98">
        <f t="shared" si="2"/>
        <v>0</v>
      </c>
      <c r="G98" t="s">
        <v>195</v>
      </c>
      <c r="H98">
        <v>2.5000000000000001E-3</v>
      </c>
      <c r="I98">
        <v>0</v>
      </c>
      <c r="J98">
        <f t="shared" si="3"/>
        <v>0</v>
      </c>
    </row>
    <row r="99" spans="1:10" x14ac:dyDescent="0.2">
      <c r="A99" t="s">
        <v>189</v>
      </c>
      <c r="B99" t="s">
        <v>196</v>
      </c>
      <c r="C99">
        <v>2.5000000000000001E-3</v>
      </c>
      <c r="D99">
        <v>14</v>
      </c>
      <c r="E99">
        <v>5090</v>
      </c>
      <c r="F99">
        <f t="shared" si="2"/>
        <v>906355.91915680154</v>
      </c>
      <c r="G99" t="s">
        <v>197</v>
      </c>
      <c r="H99">
        <v>2.5000000000000001E-3</v>
      </c>
      <c r="I99">
        <v>10</v>
      </c>
      <c r="J99">
        <f t="shared" si="3"/>
        <v>-647397.08511200105</v>
      </c>
    </row>
    <row r="100" spans="1:10" x14ac:dyDescent="0.2">
      <c r="A100" t="s">
        <v>189</v>
      </c>
      <c r="B100" t="s">
        <v>198</v>
      </c>
      <c r="C100">
        <v>2.5000000000000001E-3</v>
      </c>
      <c r="D100">
        <v>0</v>
      </c>
      <c r="E100">
        <v>5095</v>
      </c>
      <c r="F100">
        <f t="shared" si="2"/>
        <v>0</v>
      </c>
      <c r="G100" t="s">
        <v>199</v>
      </c>
      <c r="H100">
        <v>2.5000000000000001E-3</v>
      </c>
      <c r="I100">
        <v>0</v>
      </c>
      <c r="J100">
        <f t="shared" si="3"/>
        <v>0</v>
      </c>
    </row>
    <row r="101" spans="1:10" x14ac:dyDescent="0.2">
      <c r="A101" t="s">
        <v>189</v>
      </c>
      <c r="B101" t="s">
        <v>200</v>
      </c>
      <c r="C101">
        <v>2.5999999999999999E-3</v>
      </c>
      <c r="D101">
        <v>141</v>
      </c>
      <c r="E101">
        <v>5100</v>
      </c>
      <c r="F101">
        <f t="shared" si="2"/>
        <v>9493430.8560823817</v>
      </c>
      <c r="G101" t="s">
        <v>201</v>
      </c>
      <c r="H101">
        <v>2.5999999999999999E-3</v>
      </c>
      <c r="I101">
        <v>26</v>
      </c>
      <c r="J101">
        <f t="shared" si="3"/>
        <v>-1750561.7181428503</v>
      </c>
    </row>
    <row r="102" spans="1:10" x14ac:dyDescent="0.2">
      <c r="A102" t="s">
        <v>202</v>
      </c>
      <c r="B102" t="s">
        <v>203</v>
      </c>
      <c r="C102">
        <v>2.3999999999999998E-3</v>
      </c>
      <c r="D102">
        <v>828</v>
      </c>
      <c r="E102">
        <v>5075</v>
      </c>
      <c r="F102">
        <f t="shared" si="2"/>
        <v>51460299.501382731</v>
      </c>
      <c r="G102" t="s">
        <v>204</v>
      </c>
      <c r="H102">
        <v>2.3999999999999998E-3</v>
      </c>
      <c r="I102">
        <v>236</v>
      </c>
      <c r="J102">
        <f t="shared" si="3"/>
        <v>-14667428.360297492</v>
      </c>
    </row>
    <row r="103" spans="1:10" x14ac:dyDescent="0.2">
      <c r="A103" t="s">
        <v>202</v>
      </c>
      <c r="B103" t="s">
        <v>205</v>
      </c>
      <c r="C103">
        <v>2.3999999999999998E-3</v>
      </c>
      <c r="D103">
        <v>308</v>
      </c>
      <c r="E103">
        <v>5080</v>
      </c>
      <c r="F103">
        <f t="shared" si="2"/>
        <v>19142237.012591645</v>
      </c>
      <c r="G103" t="s">
        <v>206</v>
      </c>
      <c r="H103">
        <v>2.3999999999999998E-3</v>
      </c>
      <c r="I103">
        <v>231</v>
      </c>
      <c r="J103">
        <f t="shared" si="3"/>
        <v>-14356677.759443732</v>
      </c>
    </row>
    <row r="104" spans="1:10" x14ac:dyDescent="0.2">
      <c r="A104" t="s">
        <v>202</v>
      </c>
      <c r="B104" t="s">
        <v>207</v>
      </c>
      <c r="C104">
        <v>2.5000000000000001E-3</v>
      </c>
      <c r="D104">
        <v>43</v>
      </c>
      <c r="E104">
        <v>5085</v>
      </c>
      <c r="F104">
        <f t="shared" si="2"/>
        <v>2783807.4659816041</v>
      </c>
      <c r="G104" t="s">
        <v>208</v>
      </c>
      <c r="H104">
        <v>2.5000000000000001E-3</v>
      </c>
      <c r="I104">
        <v>731</v>
      </c>
      <c r="J104">
        <f t="shared" si="3"/>
        <v>-47324726.921687268</v>
      </c>
    </row>
    <row r="105" spans="1:10" x14ac:dyDescent="0.2">
      <c r="A105" t="s">
        <v>202</v>
      </c>
      <c r="B105" t="s">
        <v>209</v>
      </c>
      <c r="C105">
        <v>2.5000000000000001E-3</v>
      </c>
      <c r="D105">
        <v>141</v>
      </c>
      <c r="E105">
        <v>5090</v>
      </c>
      <c r="F105">
        <f t="shared" si="2"/>
        <v>9128298.9000792131</v>
      </c>
      <c r="G105" t="s">
        <v>210</v>
      </c>
      <c r="H105">
        <v>2.5000000000000001E-3</v>
      </c>
      <c r="I105">
        <v>165</v>
      </c>
      <c r="J105">
        <f t="shared" si="3"/>
        <v>-10682051.904348016</v>
      </c>
    </row>
    <row r="106" spans="1:10" x14ac:dyDescent="0.2">
      <c r="A106" t="s">
        <v>202</v>
      </c>
      <c r="B106" t="s">
        <v>211</v>
      </c>
      <c r="C106">
        <v>2.5000000000000001E-3</v>
      </c>
      <c r="D106">
        <v>71</v>
      </c>
      <c r="E106">
        <v>5095</v>
      </c>
      <c r="F106">
        <f t="shared" si="2"/>
        <v>4596519.3042952074</v>
      </c>
      <c r="G106" t="s">
        <v>212</v>
      </c>
      <c r="H106">
        <v>2.5000000000000001E-3</v>
      </c>
      <c r="I106">
        <v>32</v>
      </c>
      <c r="J106">
        <f t="shared" si="3"/>
        <v>-2071670.672358403</v>
      </c>
    </row>
    <row r="107" spans="1:10" x14ac:dyDescent="0.2">
      <c r="A107" t="s">
        <v>202</v>
      </c>
      <c r="B107" t="s">
        <v>213</v>
      </c>
      <c r="C107">
        <v>2.5000000000000001E-3</v>
      </c>
      <c r="D107">
        <v>3166</v>
      </c>
      <c r="E107">
        <v>5100</v>
      </c>
      <c r="F107">
        <f t="shared" si="2"/>
        <v>204965917.14645952</v>
      </c>
      <c r="G107" t="s">
        <v>214</v>
      </c>
      <c r="H107">
        <v>2.5000000000000001E-3</v>
      </c>
      <c r="I107">
        <v>2072</v>
      </c>
      <c r="J107">
        <f t="shared" si="3"/>
        <v>-134140676.0352066</v>
      </c>
    </row>
    <row r="108" spans="1:10" x14ac:dyDescent="0.2">
      <c r="A108" t="s">
        <v>215</v>
      </c>
      <c r="B108" t="s">
        <v>216</v>
      </c>
      <c r="C108">
        <v>2.3E-3</v>
      </c>
      <c r="D108">
        <v>43</v>
      </c>
      <c r="E108">
        <v>5070</v>
      </c>
      <c r="F108">
        <f t="shared" si="2"/>
        <v>2561102.8687030762</v>
      </c>
      <c r="G108" t="s">
        <v>217</v>
      </c>
      <c r="H108">
        <v>2.3E-3</v>
      </c>
      <c r="I108">
        <v>67</v>
      </c>
      <c r="J108">
        <f t="shared" si="3"/>
        <v>-3990555.6326303734</v>
      </c>
    </row>
    <row r="109" spans="1:10" x14ac:dyDescent="0.2">
      <c r="A109" t="s">
        <v>215</v>
      </c>
      <c r="B109" t="s">
        <v>218</v>
      </c>
      <c r="C109">
        <v>2.3999999999999998E-3</v>
      </c>
      <c r="D109">
        <v>177</v>
      </c>
      <c r="E109">
        <v>5075</v>
      </c>
      <c r="F109">
        <f t="shared" si="2"/>
        <v>11000571.27022312</v>
      </c>
      <c r="G109" t="s">
        <v>219</v>
      </c>
      <c r="H109">
        <v>2.3999999999999998E-3</v>
      </c>
      <c r="I109">
        <v>14</v>
      </c>
      <c r="J109">
        <f t="shared" si="3"/>
        <v>-870101.68239052943</v>
      </c>
    </row>
    <row r="110" spans="1:10" x14ac:dyDescent="0.2">
      <c r="A110" t="s">
        <v>215</v>
      </c>
      <c r="B110" t="s">
        <v>220</v>
      </c>
      <c r="C110">
        <v>2.3999999999999998E-3</v>
      </c>
      <c r="D110">
        <v>29</v>
      </c>
      <c r="E110">
        <v>5080</v>
      </c>
      <c r="F110">
        <f t="shared" si="2"/>
        <v>1802353.4849518107</v>
      </c>
      <c r="G110" t="s">
        <v>221</v>
      </c>
      <c r="H110">
        <v>2.3999999999999998E-3</v>
      </c>
      <c r="I110">
        <v>61</v>
      </c>
      <c r="J110">
        <f t="shared" si="3"/>
        <v>-3791157.3304158766</v>
      </c>
    </row>
    <row r="111" spans="1:10" x14ac:dyDescent="0.2">
      <c r="A111" t="s">
        <v>215</v>
      </c>
      <c r="B111" t="s">
        <v>222</v>
      </c>
      <c r="C111">
        <v>2.3999999999999998E-3</v>
      </c>
      <c r="D111">
        <v>87</v>
      </c>
      <c r="E111">
        <v>5090</v>
      </c>
      <c r="F111">
        <f t="shared" si="2"/>
        <v>5407060.4548554318</v>
      </c>
      <c r="G111" t="s">
        <v>223</v>
      </c>
      <c r="H111">
        <v>2.3999999999999998E-3</v>
      </c>
      <c r="I111">
        <v>64</v>
      </c>
      <c r="J111">
        <f t="shared" si="3"/>
        <v>-3977607.6909281332</v>
      </c>
    </row>
    <row r="112" spans="1:10" x14ac:dyDescent="0.2">
      <c r="A112" t="s">
        <v>215</v>
      </c>
      <c r="B112" t="s">
        <v>224</v>
      </c>
      <c r="C112">
        <v>2.3999999999999998E-3</v>
      </c>
      <c r="D112">
        <v>211</v>
      </c>
      <c r="E112">
        <v>5100</v>
      </c>
      <c r="F112">
        <f t="shared" si="2"/>
        <v>13113675.356028689</v>
      </c>
      <c r="G112" t="s">
        <v>225</v>
      </c>
      <c r="H112">
        <v>2.3999999999999998E-3</v>
      </c>
      <c r="I112">
        <v>66</v>
      </c>
      <c r="J112">
        <f t="shared" si="3"/>
        <v>-4101907.9312696373</v>
      </c>
    </row>
    <row r="113" spans="1:10" x14ac:dyDescent="0.2">
      <c r="A113" t="s">
        <v>215</v>
      </c>
      <c r="B113" t="s">
        <v>226</v>
      </c>
      <c r="C113">
        <v>2.3999999999999998E-3</v>
      </c>
      <c r="D113">
        <v>0</v>
      </c>
      <c r="E113">
        <v>5110</v>
      </c>
      <c r="F113">
        <f t="shared" si="2"/>
        <v>0</v>
      </c>
      <c r="G113" t="s">
        <v>227</v>
      </c>
      <c r="H113">
        <v>2.3999999999999998E-3</v>
      </c>
      <c r="I113">
        <v>0</v>
      </c>
      <c r="J113">
        <f t="shared" si="3"/>
        <v>0</v>
      </c>
    </row>
    <row r="114" spans="1:10" x14ac:dyDescent="0.2">
      <c r="A114" t="s">
        <v>228</v>
      </c>
      <c r="B114" t="s">
        <v>229</v>
      </c>
      <c r="C114">
        <v>2.3E-3</v>
      </c>
      <c r="D114">
        <v>14</v>
      </c>
      <c r="E114">
        <v>5070</v>
      </c>
      <c r="F114">
        <f t="shared" si="2"/>
        <v>833847.44562425721</v>
      </c>
      <c r="G114" t="s">
        <v>230</v>
      </c>
      <c r="H114">
        <v>2.3E-3</v>
      </c>
      <c r="I114">
        <v>33</v>
      </c>
      <c r="J114">
        <f t="shared" si="3"/>
        <v>-1965497.5504000352</v>
      </c>
    </row>
    <row r="115" spans="1:10" x14ac:dyDescent="0.2">
      <c r="A115" t="s">
        <v>228</v>
      </c>
      <c r="B115" t="s">
        <v>231</v>
      </c>
      <c r="C115">
        <v>2.3E-3</v>
      </c>
      <c r="D115">
        <v>49</v>
      </c>
      <c r="E115">
        <v>5075</v>
      </c>
      <c r="F115">
        <f t="shared" si="2"/>
        <v>2918466.0596849001</v>
      </c>
      <c r="G115" t="s">
        <v>232</v>
      </c>
      <c r="H115">
        <v>2.3E-3</v>
      </c>
      <c r="I115">
        <v>26</v>
      </c>
      <c r="J115">
        <f t="shared" si="3"/>
        <v>-1548573.827587906</v>
      </c>
    </row>
    <row r="116" spans="1:10" x14ac:dyDescent="0.2">
      <c r="A116" t="s">
        <v>228</v>
      </c>
      <c r="B116" t="s">
        <v>233</v>
      </c>
      <c r="C116">
        <v>2.3E-3</v>
      </c>
      <c r="D116">
        <v>55</v>
      </c>
      <c r="E116">
        <v>5080</v>
      </c>
      <c r="F116">
        <f t="shared" si="2"/>
        <v>3275829.250666725</v>
      </c>
      <c r="G116" t="s">
        <v>234</v>
      </c>
      <c r="H116">
        <v>2.3E-3</v>
      </c>
      <c r="I116">
        <v>32</v>
      </c>
      <c r="J116">
        <f t="shared" si="3"/>
        <v>-1905937.0185697305</v>
      </c>
    </row>
    <row r="117" spans="1:10" x14ac:dyDescent="0.2">
      <c r="A117" t="s">
        <v>228</v>
      </c>
      <c r="B117" t="s">
        <v>235</v>
      </c>
      <c r="C117">
        <v>2.3999999999999998E-3</v>
      </c>
      <c r="D117">
        <v>0</v>
      </c>
      <c r="E117">
        <v>5090</v>
      </c>
      <c r="F117">
        <f t="shared" si="2"/>
        <v>0</v>
      </c>
      <c r="G117" t="s">
        <v>236</v>
      </c>
      <c r="H117">
        <v>2.3999999999999998E-3</v>
      </c>
      <c r="I117">
        <v>0</v>
      </c>
      <c r="J117">
        <f t="shared" si="3"/>
        <v>0</v>
      </c>
    </row>
    <row r="118" spans="1:10" x14ac:dyDescent="0.2">
      <c r="A118" t="s">
        <v>228</v>
      </c>
      <c r="B118" t="s">
        <v>237</v>
      </c>
      <c r="C118">
        <v>2.3999999999999998E-3</v>
      </c>
      <c r="D118">
        <v>20</v>
      </c>
      <c r="E118">
        <v>5100</v>
      </c>
      <c r="F118">
        <f t="shared" si="2"/>
        <v>1243002.4034150417</v>
      </c>
      <c r="G118" t="s">
        <v>238</v>
      </c>
      <c r="H118">
        <v>2.3999999999999998E-3</v>
      </c>
      <c r="I118">
        <v>8</v>
      </c>
      <c r="J118">
        <f t="shared" si="3"/>
        <v>-497200.96136601665</v>
      </c>
    </row>
    <row r="119" spans="1:10" x14ac:dyDescent="0.2">
      <c r="A119" t="s">
        <v>228</v>
      </c>
      <c r="B119" t="s">
        <v>239</v>
      </c>
      <c r="C119">
        <v>2.3999999999999998E-3</v>
      </c>
      <c r="D119">
        <v>0</v>
      </c>
      <c r="E119">
        <v>5110</v>
      </c>
      <c r="F119">
        <f t="shared" si="2"/>
        <v>0</v>
      </c>
      <c r="G119" t="s">
        <v>240</v>
      </c>
      <c r="H119">
        <v>2.3999999999999998E-3</v>
      </c>
      <c r="I119">
        <v>0</v>
      </c>
      <c r="J119">
        <f t="shared" si="3"/>
        <v>0</v>
      </c>
    </row>
    <row r="120" spans="1:10" x14ac:dyDescent="0.2">
      <c r="A120" t="s">
        <v>241</v>
      </c>
      <c r="B120" t="s">
        <v>242</v>
      </c>
      <c r="C120">
        <v>2.2000000000000001E-3</v>
      </c>
      <c r="D120">
        <v>133</v>
      </c>
      <c r="E120">
        <v>5070</v>
      </c>
      <c r="F120">
        <f t="shared" si="2"/>
        <v>7577135.4841508595</v>
      </c>
      <c r="G120" t="s">
        <v>243</v>
      </c>
      <c r="H120">
        <v>2.2000000000000001E-3</v>
      </c>
      <c r="I120">
        <v>6</v>
      </c>
      <c r="J120">
        <f t="shared" si="3"/>
        <v>-341825.66093913652</v>
      </c>
    </row>
    <row r="121" spans="1:10" x14ac:dyDescent="0.2">
      <c r="A121" t="s">
        <v>241</v>
      </c>
      <c r="B121" t="s">
        <v>244</v>
      </c>
      <c r="C121">
        <v>2.2000000000000001E-3</v>
      </c>
      <c r="D121">
        <v>4</v>
      </c>
      <c r="E121">
        <v>5075</v>
      </c>
      <c r="F121">
        <f t="shared" si="2"/>
        <v>227883.77395942435</v>
      </c>
      <c r="G121" t="s">
        <v>245</v>
      </c>
      <c r="H121">
        <v>2.2000000000000001E-3</v>
      </c>
      <c r="I121">
        <v>7</v>
      </c>
      <c r="J121">
        <f t="shared" si="3"/>
        <v>-398796.60442899261</v>
      </c>
    </row>
    <row r="122" spans="1:10" x14ac:dyDescent="0.2">
      <c r="A122" t="s">
        <v>241</v>
      </c>
      <c r="B122" t="s">
        <v>246</v>
      </c>
      <c r="C122">
        <v>2.3E-3</v>
      </c>
      <c r="D122">
        <v>11</v>
      </c>
      <c r="E122">
        <v>5080</v>
      </c>
      <c r="F122">
        <f t="shared" si="2"/>
        <v>655165.85013334488</v>
      </c>
      <c r="G122" t="s">
        <v>247</v>
      </c>
      <c r="H122">
        <v>2.3E-3</v>
      </c>
      <c r="I122">
        <v>6</v>
      </c>
      <c r="J122">
        <f t="shared" si="3"/>
        <v>-357363.19098182447</v>
      </c>
    </row>
    <row r="123" spans="1:10" x14ac:dyDescent="0.2">
      <c r="A123" t="s">
        <v>241</v>
      </c>
      <c r="B123" t="s">
        <v>248</v>
      </c>
      <c r="C123">
        <v>2.3E-3</v>
      </c>
      <c r="D123">
        <v>0</v>
      </c>
      <c r="E123">
        <v>5090</v>
      </c>
      <c r="F123">
        <f t="shared" si="2"/>
        <v>0</v>
      </c>
      <c r="G123" t="s">
        <v>249</v>
      </c>
      <c r="H123">
        <v>2.3E-3</v>
      </c>
      <c r="I123">
        <v>0</v>
      </c>
      <c r="J123">
        <f t="shared" si="3"/>
        <v>0</v>
      </c>
    </row>
    <row r="124" spans="1:10" x14ac:dyDescent="0.2">
      <c r="A124" t="s">
        <v>241</v>
      </c>
      <c r="B124" t="s">
        <v>250</v>
      </c>
      <c r="C124">
        <v>2.3E-3</v>
      </c>
      <c r="D124">
        <v>2024</v>
      </c>
      <c r="E124">
        <v>5100</v>
      </c>
      <c r="F124">
        <f t="shared" si="2"/>
        <v>120550516.42453547</v>
      </c>
      <c r="G124" t="s">
        <v>251</v>
      </c>
      <c r="H124">
        <v>2.3E-3</v>
      </c>
      <c r="I124">
        <v>37</v>
      </c>
      <c r="J124">
        <f t="shared" si="3"/>
        <v>-2203739.6777212513</v>
      </c>
    </row>
    <row r="125" spans="1:10" x14ac:dyDescent="0.2">
      <c r="A125" t="s">
        <v>241</v>
      </c>
      <c r="B125" t="s">
        <v>252</v>
      </c>
      <c r="C125">
        <v>2.3999999999999998E-3</v>
      </c>
      <c r="D125">
        <v>0</v>
      </c>
      <c r="E125">
        <v>5110</v>
      </c>
      <c r="F125">
        <f t="shared" si="2"/>
        <v>0</v>
      </c>
      <c r="G125" t="s">
        <v>253</v>
      </c>
      <c r="H125">
        <v>2.3999999999999998E-3</v>
      </c>
      <c r="I125">
        <v>0</v>
      </c>
      <c r="J125">
        <f t="shared" si="3"/>
        <v>0</v>
      </c>
    </row>
    <row r="126" spans="1:10" x14ac:dyDescent="0.2">
      <c r="A126" t="s">
        <v>254</v>
      </c>
      <c r="B126" t="s">
        <v>255</v>
      </c>
      <c r="C126">
        <v>2.2000000000000001E-3</v>
      </c>
      <c r="D126">
        <v>6646</v>
      </c>
      <c r="E126">
        <v>5075</v>
      </c>
      <c r="F126">
        <f t="shared" si="2"/>
        <v>378628890.43358356</v>
      </c>
      <c r="G126" t="s">
        <v>256</v>
      </c>
      <c r="H126">
        <v>2.2000000000000001E-3</v>
      </c>
      <c r="I126">
        <v>67</v>
      </c>
      <c r="J126">
        <f t="shared" si="3"/>
        <v>-3817053.2138203578</v>
      </c>
    </row>
    <row r="127" spans="1:10" x14ac:dyDescent="0.2">
      <c r="A127" t="s">
        <v>254</v>
      </c>
      <c r="B127" t="s">
        <v>257</v>
      </c>
      <c r="C127">
        <v>2.2000000000000001E-3</v>
      </c>
      <c r="D127">
        <v>428</v>
      </c>
      <c r="E127">
        <v>5080</v>
      </c>
      <c r="F127">
        <f t="shared" si="2"/>
        <v>24383563.813658405</v>
      </c>
      <c r="G127" t="s">
        <v>258</v>
      </c>
      <c r="H127">
        <v>2.2000000000000001E-3</v>
      </c>
      <c r="I127">
        <v>46</v>
      </c>
      <c r="J127">
        <f t="shared" si="3"/>
        <v>-2620663.40053338</v>
      </c>
    </row>
    <row r="128" spans="1:10" x14ac:dyDescent="0.2">
      <c r="A128" t="s">
        <v>254</v>
      </c>
      <c r="B128" t="s">
        <v>259</v>
      </c>
      <c r="C128">
        <v>2.2000000000000001E-3</v>
      </c>
      <c r="D128">
        <v>111</v>
      </c>
      <c r="E128">
        <v>5085</v>
      </c>
      <c r="F128">
        <f t="shared" si="2"/>
        <v>6323774.7273740256</v>
      </c>
      <c r="G128" t="s">
        <v>260</v>
      </c>
      <c r="H128">
        <v>2.2000000000000001E-3</v>
      </c>
      <c r="I128">
        <v>85</v>
      </c>
      <c r="J128">
        <f t="shared" si="3"/>
        <v>-4842530.1966377674</v>
      </c>
    </row>
    <row r="129" spans="1:10" x14ac:dyDescent="0.2">
      <c r="A129" t="s">
        <v>254</v>
      </c>
      <c r="B129" t="s">
        <v>261</v>
      </c>
      <c r="C129">
        <v>2.3E-3</v>
      </c>
      <c r="D129">
        <v>157</v>
      </c>
      <c r="E129">
        <v>5090</v>
      </c>
      <c r="F129">
        <f t="shared" si="2"/>
        <v>9351003.497357741</v>
      </c>
      <c r="G129" t="s">
        <v>262</v>
      </c>
      <c r="H129">
        <v>2.3E-3</v>
      </c>
      <c r="I129">
        <v>110</v>
      </c>
      <c r="J129">
        <f t="shared" si="3"/>
        <v>-6551658.50133345</v>
      </c>
    </row>
    <row r="130" spans="1:10" x14ac:dyDescent="0.2">
      <c r="A130" t="s">
        <v>254</v>
      </c>
      <c r="B130" t="s">
        <v>263</v>
      </c>
      <c r="C130">
        <v>2.3E-3</v>
      </c>
      <c r="D130">
        <v>70</v>
      </c>
      <c r="E130">
        <v>5095</v>
      </c>
      <c r="F130">
        <f t="shared" si="2"/>
        <v>4169237.2281212867</v>
      </c>
      <c r="G130" t="s">
        <v>264</v>
      </c>
      <c r="H130">
        <v>2.3E-3</v>
      </c>
      <c r="I130">
        <v>31</v>
      </c>
      <c r="J130">
        <f t="shared" si="3"/>
        <v>-1846376.4867394266</v>
      </c>
    </row>
    <row r="131" spans="1:10" x14ac:dyDescent="0.2">
      <c r="A131" t="s">
        <v>254</v>
      </c>
      <c r="B131" t="s">
        <v>265</v>
      </c>
      <c r="C131">
        <v>2.3E-3</v>
      </c>
      <c r="D131">
        <v>4394</v>
      </c>
      <c r="E131">
        <v>5100</v>
      </c>
      <c r="F131">
        <f t="shared" si="2"/>
        <v>261708976.86235616</v>
      </c>
      <c r="G131" t="s">
        <v>266</v>
      </c>
      <c r="H131">
        <v>2.3E-3</v>
      </c>
      <c r="I131">
        <v>429</v>
      </c>
      <c r="J131">
        <f t="shared" si="3"/>
        <v>-25551468.155200452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spx_quotedata_spotgamma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Ganqi Li</dc:creator>
  <cp:lastModifiedBy>Ganqi Li</cp:lastModifiedBy>
  <dcterms:created xsi:type="dcterms:W3CDTF">2024-02-29T00:26:43Z</dcterms:created>
  <dcterms:modified xsi:type="dcterms:W3CDTF">2024-02-29T00:46:31Z</dcterms:modified>
</cp:coreProperties>
</file>