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8 - Porcentagem\"/>
    </mc:Choice>
  </mc:AlternateContent>
  <bookViews>
    <workbookView xWindow="0" yWindow="0" windowWidth="19200" windowHeight="11070" firstSheet="6" activeTab="6"/>
  </bookViews>
  <sheets>
    <sheet name="Planilha1" sheetId="1" state="hidden" r:id="rId1"/>
    <sheet name="Planilha1 (2)" sheetId="5" state="hidden" r:id="rId2"/>
    <sheet name="PS1" sheetId="7" state="hidden" r:id="rId3"/>
    <sheet name="PS2" sheetId="8" state="hidden" r:id="rId4"/>
    <sheet name="PS3" sheetId="9" state="hidden" r:id="rId5"/>
    <sheet name="PS4" sheetId="10" state="hidden" r:id="rId6"/>
    <sheet name="VP1" sheetId="11" r:id="rId7"/>
    <sheet name="VP2" sheetId="12" r:id="rId8"/>
    <sheet name="VP3" sheetId="13" r:id="rId9"/>
    <sheet name="PC1" sheetId="14" r:id="rId10"/>
    <sheet name="PC2" sheetId="15" r:id="rId11"/>
    <sheet name="Planilha4" sheetId="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5" l="1"/>
  <c r="H19" i="15"/>
  <c r="G19" i="14"/>
  <c r="E19" i="13"/>
  <c r="E19" i="12"/>
  <c r="E19" i="11"/>
  <c r="E19" i="10"/>
  <c r="C19" i="10"/>
  <c r="B19" i="10"/>
  <c r="I19" i="9"/>
  <c r="G19" i="9"/>
  <c r="F19" i="9"/>
  <c r="E19" i="8"/>
  <c r="F19" i="7"/>
  <c r="E19" i="7"/>
  <c r="H19" i="5"/>
  <c r="H9" i="5"/>
  <c r="H10" i="5"/>
  <c r="H11" i="5"/>
  <c r="H12" i="5"/>
  <c r="H13" i="5"/>
  <c r="H14" i="5"/>
  <c r="H15" i="5"/>
  <c r="H16" i="5"/>
  <c r="H17" i="5"/>
  <c r="H18" i="5"/>
  <c r="H8" i="5"/>
  <c r="I10" i="1"/>
  <c r="I11" i="1"/>
  <c r="I12" i="1"/>
  <c r="I13" i="1"/>
  <c r="I14" i="1"/>
  <c r="I15" i="1"/>
  <c r="I16" i="1"/>
  <c r="I9" i="1"/>
  <c r="H10" i="1"/>
  <c r="H11" i="1"/>
  <c r="H12" i="1"/>
  <c r="H13" i="1"/>
  <c r="H14" i="1"/>
  <c r="H15" i="1"/>
  <c r="H16" i="1"/>
  <c r="H9" i="1"/>
  <c r="G19" i="5" l="1"/>
</calcChain>
</file>

<file path=xl/sharedStrings.xml><?xml version="1.0" encoding="utf-8"?>
<sst xmlns="http://schemas.openxmlformats.org/spreadsheetml/2006/main" count="70" uniqueCount="64">
  <si>
    <t>PRODUTO</t>
  </si>
  <si>
    <t>A</t>
  </si>
  <si>
    <t>B</t>
  </si>
  <si>
    <t>C</t>
  </si>
  <si>
    <t>% ACRESCIMO</t>
  </si>
  <si>
    <t>DIFERENÇA</t>
  </si>
  <si>
    <t>PRECO</t>
  </si>
  <si>
    <t>REPRESENTAÇÃO %</t>
  </si>
  <si>
    <t xml:space="preserve">Na compra de um refrigerador por R$ 1000,00 há um imposto embutido sobre a venda de 10%, </t>
  </si>
  <si>
    <t>Imposto</t>
  </si>
  <si>
    <t>Preço sem Imposto</t>
  </si>
  <si>
    <t>?</t>
  </si>
  <si>
    <t>Qual o preço original da bolsa?</t>
  </si>
  <si>
    <t>imposto</t>
  </si>
  <si>
    <t>Calculando a diferença entre dois valores</t>
  </si>
  <si>
    <t>Valor 01</t>
  </si>
  <si>
    <t>Valor 02</t>
  </si>
  <si>
    <t>Diferença direta</t>
  </si>
  <si>
    <t>diferença do Valor 01 para o Valor 02</t>
  </si>
  <si>
    <t>diferença do Valor 02 para o Valor 01</t>
  </si>
  <si>
    <t>Em uma sala, existem 40 pessoas fazendo uma prova. Das 40 pessoas, 32 são mulheres e 8 são homens. Nesta Prova 16 pessoas tiram nota 10.</t>
  </si>
  <si>
    <t>QUAL O PERCENTUAL DE AUMENTO</t>
  </si>
  <si>
    <t>VALOR INICIAL</t>
  </si>
  <si>
    <t>VALOR FINAL</t>
  </si>
  <si>
    <t>RESULTADO</t>
  </si>
  <si>
    <t>LUCRO DA EMPRESA</t>
  </si>
  <si>
    <t>LUCRO JAN</t>
  </si>
  <si>
    <t>LUCRO FEV</t>
  </si>
  <si>
    <t>LOJAS 1</t>
  </si>
  <si>
    <t>LOJAS 2</t>
  </si>
  <si>
    <t>LOJAS 3</t>
  </si>
  <si>
    <t>LOJAS 4</t>
  </si>
  <si>
    <t>LOJAS 5</t>
  </si>
  <si>
    <t>LOJAS 6</t>
  </si>
  <si>
    <t>LOJAS 7</t>
  </si>
  <si>
    <t>LOJAS 8</t>
  </si>
  <si>
    <t>D</t>
  </si>
  <si>
    <t>E</t>
  </si>
  <si>
    <t>F</t>
  </si>
  <si>
    <t>G</t>
  </si>
  <si>
    <t>H</t>
  </si>
  <si>
    <t>PREÇO INICIAL</t>
  </si>
  <si>
    <t>PREÇO FINAL</t>
  </si>
  <si>
    <t>LOJAS 9</t>
  </si>
  <si>
    <t>LOJAS 10</t>
  </si>
  <si>
    <t>LOJAS 11</t>
  </si>
  <si>
    <t xml:space="preserve">quanto esta sendo pago de imposto? </t>
  </si>
  <si>
    <t xml:space="preserve">O  preço de venda de uma Bolsa é R$ 80,00 no qual há um desconto de 25% sobre o preço original. </t>
  </si>
  <si>
    <t>QUAL O PERCENTUAL DE DESCONTO</t>
  </si>
  <si>
    <t>O GASTO EM RESTAURANTE FOI DE R$100,00 E RECEBEU UM DESCONTO DE 10%, MAS PAGARÁ 10% DE CAIXINHA.   QUAL O VALOR DA CONTA?</t>
  </si>
  <si>
    <t>GASTO</t>
  </si>
  <si>
    <t>DESCONTO</t>
  </si>
  <si>
    <t>CAIXINHA</t>
  </si>
  <si>
    <t>VALOR FINAL CONTA</t>
  </si>
  <si>
    <t>EM UMA APLICAÇÃO DE R$5000,00 POR 3 MESES, HOUVE UM RENDIMENTO DE 1% NO PRIMEIRO MÊS, 0,98% NO SEGUNDO MÊS E 1,13% NO TERCEIRO MÊS. QUAL O SALDO NO FINAL  DA APLICAÇÃO?</t>
  </si>
  <si>
    <t>APLICAÇÃO</t>
  </si>
  <si>
    <t>RENDIMENTO 1º MÊS</t>
  </si>
  <si>
    <t>SALDO</t>
  </si>
  <si>
    <t>RENDIMENTO</t>
  </si>
  <si>
    <t>TOTAL DE MULHERES</t>
  </si>
  <si>
    <t>TOTAL DE HOMENS</t>
  </si>
  <si>
    <t>NOTA 10</t>
  </si>
  <si>
    <t>RENDIMENTO 2º MÊS</t>
  </si>
  <si>
    <t>RENDIMENTO 3º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</si>
</sst>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Segoe U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Segoe UI"/>
      <family val="2"/>
    </font>
    <font>
      <b/>
      <sz val="14"/>
      <color theme="0"/>
      <name val="Segoe UI"/>
      <family val="2"/>
    </font>
    <font>
      <b/>
      <sz val="16"/>
      <color theme="0"/>
      <name val="Segoe UI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97">
    <xf numFmtId="0" fontId="0" fillId="0" borderId="0" xfId="0"/>
    <xf numFmtId="9" fontId="0" fillId="0" borderId="0" xfId="2" applyFont="1"/>
    <xf numFmtId="0" fontId="0" fillId="0" borderId="0" xfId="0" applyBorder="1"/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8" fontId="2" fillId="4" borderId="12" xfId="0" applyNumberFormat="1" applyFont="1" applyFill="1" applyBorder="1" applyAlignment="1">
      <alignment horizontal="center"/>
    </xf>
    <xf numFmtId="0" fontId="2" fillId="7" borderId="2" xfId="0" applyFont="1" applyFill="1" applyBorder="1"/>
    <xf numFmtId="0" fontId="4" fillId="7" borderId="2" xfId="0" applyFont="1" applyFill="1" applyBorder="1"/>
    <xf numFmtId="0" fontId="2" fillId="7" borderId="5" xfId="0" applyFont="1" applyFill="1" applyBorder="1"/>
    <xf numFmtId="0" fontId="4" fillId="7" borderId="5" xfId="0" applyFont="1" applyFill="1" applyBorder="1"/>
    <xf numFmtId="0" fontId="12" fillId="7" borderId="1" xfId="0" applyFont="1" applyFill="1" applyBorder="1"/>
    <xf numFmtId="0" fontId="12" fillId="7" borderId="4" xfId="0" applyFont="1" applyFill="1" applyBorder="1"/>
    <xf numFmtId="0" fontId="13" fillId="7" borderId="1" xfId="0" applyFont="1" applyFill="1" applyBorder="1"/>
    <xf numFmtId="0" fontId="13" fillId="7" borderId="4" xfId="0" applyFont="1" applyFill="1" applyBorder="1"/>
    <xf numFmtId="0" fontId="4" fillId="0" borderId="0" xfId="0" applyFont="1" applyFill="1" applyBorder="1"/>
    <xf numFmtId="0" fontId="14" fillId="7" borderId="1" xfId="0" applyFont="1" applyFill="1" applyBorder="1"/>
    <xf numFmtId="0" fontId="12" fillId="7" borderId="2" xfId="0" applyFont="1" applyFill="1" applyBorder="1"/>
    <xf numFmtId="0" fontId="12" fillId="7" borderId="3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3" fillId="0" borderId="0" xfId="0" applyFont="1" applyFill="1" applyBorder="1" applyAlignment="1">
      <alignment wrapText="1"/>
    </xf>
    <xf numFmtId="9" fontId="11" fillId="0" borderId="0" xfId="2" applyFont="1" applyFill="1" applyBorder="1" applyAlignment="1">
      <alignment vertical="center" wrapText="1"/>
    </xf>
    <xf numFmtId="44" fontId="9" fillId="0" borderId="0" xfId="1" applyFont="1" applyFill="1" applyBorder="1" applyAlignment="1">
      <alignment vertical="center"/>
    </xf>
    <xf numFmtId="44" fontId="11" fillId="0" borderId="0" xfId="1" applyFont="1" applyFill="1" applyBorder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10" fontId="9" fillId="5" borderId="17" xfId="1" applyNumberFormat="1" applyFont="1" applyFill="1" applyBorder="1" applyAlignment="1">
      <alignment horizontal="center" vertical="center"/>
    </xf>
    <xf numFmtId="10" fontId="9" fillId="5" borderId="6" xfId="1" applyNumberFormat="1" applyFont="1" applyFill="1" applyBorder="1" applyAlignment="1">
      <alignment horizontal="center" vertical="center"/>
    </xf>
    <xf numFmtId="44" fontId="9" fillId="5" borderId="20" xfId="1" applyFont="1" applyFill="1" applyBorder="1" applyAlignment="1">
      <alignment horizontal="center" vertical="center"/>
    </xf>
    <xf numFmtId="9" fontId="16" fillId="8" borderId="21" xfId="2" applyFont="1" applyFill="1" applyBorder="1" applyAlignment="1">
      <alignment horizontal="center" vertical="center" wrapText="1"/>
    </xf>
    <xf numFmtId="9" fontId="16" fillId="8" borderId="22" xfId="2" applyFont="1" applyFill="1" applyBorder="1" applyAlignment="1">
      <alignment horizontal="center" vertical="center" wrapText="1"/>
    </xf>
    <xf numFmtId="44" fontId="11" fillId="8" borderId="23" xfId="1" applyFont="1" applyFill="1" applyBorder="1" applyAlignment="1">
      <alignment horizontal="center" vertical="center"/>
    </xf>
    <xf numFmtId="9" fontId="11" fillId="8" borderId="7" xfId="2" applyFont="1" applyFill="1" applyBorder="1" applyAlignment="1">
      <alignment horizontal="center" vertical="center" wrapText="1"/>
    </xf>
    <xf numFmtId="44" fontId="11" fillId="8" borderId="11" xfId="1" applyFont="1" applyFill="1" applyBorder="1" applyAlignment="1">
      <alignment horizontal="center" vertical="center"/>
    </xf>
    <xf numFmtId="9" fontId="11" fillId="8" borderId="11" xfId="2" applyFont="1" applyFill="1" applyBorder="1" applyAlignment="1">
      <alignment horizontal="center" vertical="center" wrapText="1"/>
    </xf>
    <xf numFmtId="44" fontId="9" fillId="5" borderId="11" xfId="1" applyFont="1" applyFill="1" applyBorder="1" applyAlignment="1">
      <alignment horizontal="center" vertical="center"/>
    </xf>
    <xf numFmtId="9" fontId="9" fillId="5" borderId="11" xfId="1" applyNumberFormat="1" applyFont="1" applyFill="1" applyBorder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9" fontId="11" fillId="7" borderId="24" xfId="0" applyNumberFormat="1" applyFont="1" applyFill="1" applyBorder="1" applyAlignment="1">
      <alignment horizontal="center" vertical="center"/>
    </xf>
    <xf numFmtId="9" fontId="7" fillId="3" borderId="26" xfId="0" applyNumberFormat="1" applyFont="1" applyFill="1" applyBorder="1" applyAlignment="1">
      <alignment horizontal="center" vertical="center"/>
    </xf>
    <xf numFmtId="44" fontId="11" fillId="7" borderId="24" xfId="1" applyFont="1" applyFill="1" applyBorder="1" applyAlignment="1">
      <alignment horizontal="center" vertical="center"/>
    </xf>
    <xf numFmtId="44" fontId="8" fillId="3" borderId="25" xfId="1" applyFont="1" applyFill="1" applyBorder="1" applyAlignment="1">
      <alignment horizontal="center"/>
    </xf>
    <xf numFmtId="44" fontId="11" fillId="7" borderId="27" xfId="1" applyFont="1" applyFill="1" applyBorder="1" applyAlignment="1">
      <alignment horizontal="center" vertical="center"/>
    </xf>
    <xf numFmtId="44" fontId="8" fillId="3" borderId="28" xfId="1" applyFont="1" applyFill="1" applyBorder="1" applyAlignment="1">
      <alignment horizontal="center"/>
    </xf>
    <xf numFmtId="44" fontId="15" fillId="7" borderId="29" xfId="1" applyFont="1" applyFill="1" applyBorder="1" applyAlignment="1">
      <alignment horizontal="center" vertical="center"/>
    </xf>
    <xf numFmtId="44" fontId="11" fillId="9" borderId="23" xfId="1" applyFont="1" applyFill="1" applyBorder="1" applyAlignment="1">
      <alignment horizontal="center" vertical="center"/>
    </xf>
    <xf numFmtId="44" fontId="9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8" fontId="3" fillId="2" borderId="14" xfId="0" applyNumberFormat="1" applyFont="1" applyFill="1" applyBorder="1" applyAlignment="1">
      <alignment horizontal="center"/>
    </xf>
    <xf numFmtId="8" fontId="3" fillId="2" borderId="11" xfId="0" applyNumberFormat="1" applyFont="1" applyFill="1" applyBorder="1" applyAlignment="1">
      <alignment horizontal="center"/>
    </xf>
    <xf numFmtId="8" fontId="3" fillId="6" borderId="15" xfId="0" applyNumberFormat="1" applyFont="1" applyFill="1" applyBorder="1" applyAlignment="1">
      <alignment horizontal="center"/>
    </xf>
    <xf numFmtId="10" fontId="3" fillId="6" borderId="11" xfId="2" applyNumberFormat="1" applyFont="1" applyFill="1" applyBorder="1" applyAlignment="1">
      <alignment horizontal="center"/>
    </xf>
    <xf numFmtId="9" fontId="2" fillId="4" borderId="12" xfId="2" applyFont="1" applyFill="1" applyBorder="1" applyAlignment="1">
      <alignment horizontal="center"/>
    </xf>
    <xf numFmtId="44" fontId="9" fillId="3" borderId="26" xfId="1" applyFont="1" applyFill="1" applyBorder="1" applyAlignment="1">
      <alignment horizontal="center"/>
    </xf>
    <xf numFmtId="9" fontId="17" fillId="3" borderId="25" xfId="2" applyFont="1" applyFill="1" applyBorder="1" applyAlignment="1">
      <alignment horizontal="center" vertical="center"/>
    </xf>
    <xf numFmtId="9" fontId="3" fillId="6" borderId="11" xfId="2" applyFont="1" applyFill="1" applyBorder="1" applyAlignment="1">
      <alignment horizontal="center"/>
    </xf>
    <xf numFmtId="9" fontId="9" fillId="3" borderId="30" xfId="2" quotePrefix="1" applyFont="1" applyFill="1" applyBorder="1" applyAlignment="1">
      <alignment horizontal="center" vertical="center"/>
    </xf>
    <xf numFmtId="44" fontId="9" fillId="5" borderId="9" xfId="1" applyFont="1" applyFill="1" applyBorder="1" applyAlignment="1">
      <alignment horizontal="center" vertical="center"/>
    </xf>
    <xf numFmtId="10" fontId="9" fillId="5" borderId="9" xfId="1" applyNumberFormat="1" applyFont="1" applyFill="1" applyBorder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44" fontId="11" fillId="7" borderId="29" xfId="1" applyFont="1" applyFill="1" applyBorder="1" applyAlignment="1">
      <alignment horizontal="center" vertical="center"/>
    </xf>
    <xf numFmtId="9" fontId="15" fillId="7" borderId="29" xfId="2" applyFont="1" applyFill="1" applyBorder="1" applyAlignment="1">
      <alignment horizontal="center" vertical="center" wrapText="1"/>
    </xf>
    <xf numFmtId="9" fontId="15" fillId="7" borderId="24" xfId="2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9" fontId="9" fillId="3" borderId="30" xfId="2" applyFont="1" applyFill="1" applyBorder="1" applyAlignment="1">
      <alignment horizontal="center" vertical="center"/>
    </xf>
    <xf numFmtId="9" fontId="9" fillId="3" borderId="26" xfId="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wrapText="1"/>
    </xf>
    <xf numFmtId="0" fontId="13" fillId="7" borderId="2" xfId="0" applyFont="1" applyFill="1" applyBorder="1" applyAlignment="1">
      <alignment horizontal="left" wrapText="1"/>
    </xf>
    <xf numFmtId="0" fontId="13" fillId="7" borderId="3" xfId="0" applyFont="1" applyFill="1" applyBorder="1" applyAlignment="1">
      <alignment horizontal="left" wrapText="1"/>
    </xf>
    <xf numFmtId="0" fontId="13" fillId="7" borderId="4" xfId="0" applyFont="1" applyFill="1" applyBorder="1" applyAlignment="1">
      <alignment horizontal="left" wrapText="1"/>
    </xf>
    <xf numFmtId="0" fontId="13" fillId="7" borderId="5" xfId="0" applyFont="1" applyFill="1" applyBorder="1" applyAlignment="1">
      <alignment horizontal="left" wrapText="1"/>
    </xf>
    <xf numFmtId="0" fontId="13" fillId="7" borderId="6" xfId="0" applyFont="1" applyFill="1" applyBorder="1" applyAlignment="1">
      <alignment horizontal="left" wrapText="1"/>
    </xf>
    <xf numFmtId="9" fontId="11" fillId="7" borderId="29" xfId="2" applyFont="1" applyFill="1" applyBorder="1" applyAlignment="1">
      <alignment horizontal="center" vertical="center" wrapText="1"/>
    </xf>
    <xf numFmtId="9" fontId="11" fillId="7" borderId="24" xfId="2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2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left" vertical="center" wrapText="1"/>
    </xf>
    <xf numFmtId="0" fontId="13" fillId="9" borderId="6" xfId="0" applyFont="1" applyFill="1" applyBorder="1" applyAlignment="1">
      <alignment horizontal="left" vertical="center" wrapText="1"/>
    </xf>
    <xf numFmtId="9" fontId="11" fillId="9" borderId="29" xfId="2" applyFont="1" applyFill="1" applyBorder="1" applyAlignment="1">
      <alignment horizontal="center" vertical="center" wrapText="1"/>
    </xf>
    <xf numFmtId="9" fontId="11" fillId="9" borderId="24" xfId="2" applyFont="1" applyFill="1" applyBorder="1" applyAlignment="1">
      <alignment horizontal="center" vertical="center" wrapText="1"/>
    </xf>
    <xf numFmtId="44" fontId="9" fillId="10" borderId="30" xfId="1" applyFont="1" applyFill="1" applyBorder="1" applyAlignment="1">
      <alignment horizontal="center" vertical="center"/>
    </xf>
    <xf numFmtId="9" fontId="9" fillId="10" borderId="30" xfId="2" applyFont="1" applyFill="1" applyBorder="1" applyAlignment="1">
      <alignment horizontal="center" vertical="center"/>
    </xf>
    <xf numFmtId="9" fontId="9" fillId="10" borderId="26" xfId="2" applyFont="1" applyFill="1" applyBorder="1" applyAlignment="1">
      <alignment horizontal="center" vertical="center"/>
    </xf>
    <xf numFmtId="9" fontId="11" fillId="8" borderId="11" xfId="2" applyFont="1" applyFill="1" applyBorder="1" applyAlignment="1">
      <alignment horizontal="center" vertical="center" wrapText="1"/>
    </xf>
    <xf numFmtId="9" fontId="9" fillId="5" borderId="11" xfId="1" applyNumberFormat="1" applyFont="1" applyFill="1" applyBorder="1" applyAlignment="1">
      <alignment horizontal="center" vertical="center"/>
    </xf>
    <xf numFmtId="44" fontId="9" fillId="5" borderId="11" xfId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center" wrapText="1"/>
    </xf>
    <xf numFmtId="9" fontId="16" fillId="8" borderId="16" xfId="2" applyFont="1" applyFill="1" applyBorder="1" applyAlignment="1">
      <alignment horizontal="center" vertical="center" wrapText="1"/>
    </xf>
    <xf numFmtId="9" fontId="16" fillId="8" borderId="21" xfId="2" applyFont="1" applyFill="1" applyBorder="1" applyAlignment="1">
      <alignment horizontal="center" vertical="center" wrapText="1"/>
    </xf>
    <xf numFmtId="10" fontId="9" fillId="5" borderId="18" xfId="1" applyNumberFormat="1" applyFont="1" applyFill="1" applyBorder="1" applyAlignment="1">
      <alignment horizontal="center" vertical="center"/>
    </xf>
    <xf numFmtId="10" fontId="9" fillId="5" borderId="19" xfId="1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/>
    <cellStyle name="Porcentagem" xfId="2" builtinId="5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546307</xdr:colOff>
      <xdr:row>0</xdr:row>
      <xdr:rowOff>885714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378A02-9B3F-4FE6-9A6E-1C18CDC62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885714"/>
        </a:xfrm>
        <a:prstGeom prst="rect">
          <a:avLst/>
        </a:prstGeom>
      </xdr:spPr>
    </xdr:pic>
    <xdr:clientData/>
  </xdr:twoCellAnchor>
  <xdr:twoCellAnchor>
    <xdr:from>
      <xdr:col>3</xdr:col>
      <xdr:colOff>746125</xdr:colOff>
      <xdr:row>2</xdr:row>
      <xdr:rowOff>71437</xdr:rowOff>
    </xdr:from>
    <xdr:to>
      <xdr:col>9</xdr:col>
      <xdr:colOff>0</xdr:colOff>
      <xdr:row>6</xdr:row>
      <xdr:rowOff>150812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BD39BB7-69FA-4157-AFEB-AC49CF8FF232}"/>
            </a:ext>
          </a:extLst>
        </xdr:cNvPr>
        <xdr:cNvSpPr/>
      </xdr:nvSpPr>
      <xdr:spPr>
        <a:xfrm>
          <a:off x="2635250" y="1301750"/>
          <a:ext cx="4222750" cy="84137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134937</xdr:colOff>
      <xdr:row>2</xdr:row>
      <xdr:rowOff>71436</xdr:rowOff>
    </xdr:from>
    <xdr:to>
      <xdr:col>5</xdr:col>
      <xdr:colOff>366712</xdr:colOff>
      <xdr:row>7</xdr:row>
      <xdr:rowOff>17461</xdr:rowOff>
    </xdr:to>
    <xdr:pic>
      <xdr:nvPicPr>
        <xdr:cNvPr id="4" name="Gráfico 12" descr="Registrar">
          <a:extLst>
            <a:ext uri="{FF2B5EF4-FFF2-40B4-BE49-F238E27FC236}">
              <a16:creationId xmlns:a16="http://schemas.microsoft.com/office/drawing/2014/main" id="{AB850D45-1101-42C4-9AAE-B56996B0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78125" y="1301749"/>
          <a:ext cx="898525" cy="898525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396875</xdr:colOff>
      <xdr:row>2</xdr:row>
      <xdr:rowOff>79375</xdr:rowOff>
    </xdr:from>
    <xdr:to>
      <xdr:col>6</xdr:col>
      <xdr:colOff>412750</xdr:colOff>
      <xdr:row>6</xdr:row>
      <xdr:rowOff>142875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47EF2718-5310-4941-81B7-9EA5D913958A}"/>
            </a:ext>
          </a:extLst>
        </xdr:cNvPr>
        <xdr:cNvSpPr/>
      </xdr:nvSpPr>
      <xdr:spPr>
        <a:xfrm>
          <a:off x="3706813" y="1309688"/>
          <a:ext cx="960437" cy="825500"/>
        </a:xfrm>
        <a:prstGeom prst="parallelogram">
          <a:avLst>
            <a:gd name="adj" fmla="val 27885"/>
          </a:avLst>
        </a:prstGeom>
        <a:gradFill flip="none" rotWithShape="1">
          <a:gsLst>
            <a:gs pos="0">
              <a:schemeClr val="bg1">
                <a:lumMod val="65000"/>
                <a:shade val="30000"/>
                <a:satMod val="115000"/>
              </a:schemeClr>
            </a:gs>
            <a:gs pos="50000">
              <a:schemeClr val="bg1">
                <a:lumMod val="65000"/>
                <a:shade val="67500"/>
                <a:satMod val="115000"/>
              </a:schemeClr>
            </a:gs>
            <a:gs pos="100000">
              <a:schemeClr val="bg1">
                <a:lumMod val="65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325318</xdr:colOff>
      <xdr:row>3</xdr:row>
      <xdr:rowOff>78873</xdr:rowOff>
    </xdr:from>
    <xdr:ext cx="2270365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136749D-E9AE-4873-9270-E9C611043474}"/>
            </a:ext>
          </a:extLst>
        </xdr:cNvPr>
        <xdr:cNvSpPr/>
      </xdr:nvSpPr>
      <xdr:spPr>
        <a:xfrm>
          <a:off x="4579818" y="1499686"/>
          <a:ext cx="227036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PORCENTAGEM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125187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BF7766-5081-4AE5-9AFB-49C8B456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1255568</xdr:colOff>
      <xdr:row>6</xdr:row>
      <xdr:rowOff>86591</xdr:rowOff>
    </xdr:from>
    <xdr:to>
      <xdr:col>7</xdr:col>
      <xdr:colOff>25977</xdr:colOff>
      <xdr:row>13</xdr:row>
      <xdr:rowOff>173182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57E7BD-2D11-4E3A-A1E6-8E03A2825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568" y="1229591"/>
          <a:ext cx="8347364" cy="14200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930482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A236A7-173A-4AE5-BCCB-42C7A2AAA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1255568</xdr:colOff>
      <xdr:row>6</xdr:row>
      <xdr:rowOff>86591</xdr:rowOff>
    </xdr:from>
    <xdr:to>
      <xdr:col>8</xdr:col>
      <xdr:colOff>34637</xdr:colOff>
      <xdr:row>13</xdr:row>
      <xdr:rowOff>173182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E290B8-619C-4575-AA65-D7C791202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568" y="1229591"/>
          <a:ext cx="8343034" cy="14200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55562</xdr:colOff>
      <xdr:row>15</xdr:row>
      <xdr:rowOff>79375</xdr:rowOff>
    </xdr:from>
    <xdr:to>
      <xdr:col>10</xdr:col>
      <xdr:colOff>112248</xdr:colOff>
      <xdr:row>35</xdr:row>
      <xdr:rowOff>136042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563461-C542-4751-A1B2-2E5578627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0312" y="2936875"/>
          <a:ext cx="3723811" cy="3866667"/>
        </a:xfrm>
        <a:prstGeom prst="rect">
          <a:avLst/>
        </a:prstGeom>
      </xdr:spPr>
    </xdr:pic>
    <xdr:clientData/>
  </xdr:twoCellAnchor>
  <xdr:twoCellAnchor>
    <xdr:from>
      <xdr:col>2</xdr:col>
      <xdr:colOff>603250</xdr:colOff>
      <xdr:row>5</xdr:row>
      <xdr:rowOff>174625</xdr:rowOff>
    </xdr:from>
    <xdr:to>
      <xdr:col>12</xdr:col>
      <xdr:colOff>158750</xdr:colOff>
      <xdr:row>13</xdr:row>
      <xdr:rowOff>71438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8DB575D-024F-4747-A590-F6C628E5ED43}"/>
            </a:ext>
          </a:extLst>
        </xdr:cNvPr>
        <xdr:cNvSpPr/>
      </xdr:nvSpPr>
      <xdr:spPr>
        <a:xfrm>
          <a:off x="1825625" y="1127125"/>
          <a:ext cx="5667375" cy="142081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39688</xdr:colOff>
      <xdr:row>5</xdr:row>
      <xdr:rowOff>174625</xdr:rowOff>
    </xdr:from>
    <xdr:to>
      <xdr:col>12</xdr:col>
      <xdr:colOff>420688</xdr:colOff>
      <xdr:row>13</xdr:row>
      <xdr:rowOff>71438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BC0EC34-B087-4725-B61B-2909CF49C6E7}"/>
            </a:ext>
          </a:extLst>
        </xdr:cNvPr>
        <xdr:cNvSpPr/>
      </xdr:nvSpPr>
      <xdr:spPr>
        <a:xfrm>
          <a:off x="6151563" y="1127125"/>
          <a:ext cx="1603375" cy="1420813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150812</xdr:colOff>
      <xdr:row>5</xdr:row>
      <xdr:rowOff>166688</xdr:rowOff>
    </xdr:from>
    <xdr:to>
      <xdr:col>10</xdr:col>
      <xdr:colOff>539750</xdr:colOff>
      <xdr:row>9</xdr:row>
      <xdr:rowOff>119063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64517FD1-32B8-4473-9E5B-06C392557B51}"/>
            </a:ext>
          </a:extLst>
        </xdr:cNvPr>
        <xdr:cNvSpPr/>
      </xdr:nvSpPr>
      <xdr:spPr>
        <a:xfrm>
          <a:off x="5651500" y="1119188"/>
          <a:ext cx="1000125" cy="714375"/>
        </a:xfrm>
        <a:prstGeom prst="triangle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603250</xdr:colOff>
      <xdr:row>5</xdr:row>
      <xdr:rowOff>174626</xdr:rowOff>
    </xdr:from>
    <xdr:to>
      <xdr:col>9</xdr:col>
      <xdr:colOff>166688</xdr:colOff>
      <xdr:row>9</xdr:row>
      <xdr:rowOff>119064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BBD17E9-7C46-438F-BCEF-8FEB7DFCB0A4}"/>
            </a:ext>
          </a:extLst>
        </xdr:cNvPr>
        <xdr:cNvSpPr/>
      </xdr:nvSpPr>
      <xdr:spPr>
        <a:xfrm>
          <a:off x="1825625" y="1127126"/>
          <a:ext cx="3841751" cy="706438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149515</xdr:colOff>
      <xdr:row>9</xdr:row>
      <xdr:rowOff>120650</xdr:rowOff>
    </xdr:from>
    <xdr:to>
      <xdr:col>10</xdr:col>
      <xdr:colOff>538453</xdr:colOff>
      <xdr:row>13</xdr:row>
      <xdr:rowOff>73025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DEF6D4A9-B2FC-4E2F-A892-37837F7C7FC3}"/>
            </a:ext>
          </a:extLst>
        </xdr:cNvPr>
        <xdr:cNvSpPr/>
      </xdr:nvSpPr>
      <xdr:spPr>
        <a:xfrm flipV="1">
          <a:off x="5643708" y="1835150"/>
          <a:ext cx="999404" cy="714375"/>
        </a:xfrm>
        <a:prstGeom prst="triangle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265114</xdr:colOff>
      <xdr:row>5</xdr:row>
      <xdr:rowOff>177800</xdr:rowOff>
    </xdr:from>
    <xdr:to>
      <xdr:col>10</xdr:col>
      <xdr:colOff>42864</xdr:colOff>
      <xdr:row>9</xdr:row>
      <xdr:rowOff>130175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CEF4C47B-7F49-482D-8A36-898B6EA356E9}"/>
            </a:ext>
          </a:extLst>
        </xdr:cNvPr>
        <xdr:cNvSpPr/>
      </xdr:nvSpPr>
      <xdr:spPr>
        <a:xfrm flipV="1">
          <a:off x="5154614" y="1130300"/>
          <a:ext cx="1000125" cy="714375"/>
        </a:xfrm>
        <a:prstGeom prst="triangl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593223</xdr:colOff>
      <xdr:row>5</xdr:row>
      <xdr:rowOff>174943</xdr:rowOff>
    </xdr:from>
    <xdr:ext cx="3543214" cy="718466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54672F1-A834-4C62-8261-37FF286D1B50}"/>
            </a:ext>
          </a:extLst>
        </xdr:cNvPr>
        <xdr:cNvSpPr/>
      </xdr:nvSpPr>
      <xdr:spPr>
        <a:xfrm>
          <a:off x="1820890" y="1127443"/>
          <a:ext cx="3543214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rgbClr val="00FF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PORCENTAGEM</a:t>
          </a:r>
        </a:p>
      </xdr:txBody>
    </xdr:sp>
    <xdr:clientData/>
  </xdr:oneCellAnchor>
  <xdr:oneCellAnchor>
    <xdr:from>
      <xdr:col>3</xdr:col>
      <xdr:colOff>351796</xdr:colOff>
      <xdr:row>9</xdr:row>
      <xdr:rowOff>38310</xdr:rowOff>
    </xdr:from>
    <xdr:ext cx="3111237" cy="843757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FE29EB3-B12E-47AA-B3DB-852447D4483F}"/>
            </a:ext>
          </a:extLst>
        </xdr:cNvPr>
        <xdr:cNvSpPr/>
      </xdr:nvSpPr>
      <xdr:spPr>
        <a:xfrm>
          <a:off x="2193296" y="1752810"/>
          <a:ext cx="311123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COMPOSTA</a:t>
          </a:r>
        </a:p>
      </xdr:txBody>
    </xdr:sp>
    <xdr:clientData/>
  </xdr:oneCellAnchor>
  <xdr:twoCellAnchor editAs="oneCell">
    <xdr:from>
      <xdr:col>8</xdr:col>
      <xdr:colOff>194879</xdr:colOff>
      <xdr:row>26</xdr:row>
      <xdr:rowOff>129190</xdr:rowOff>
    </xdr:from>
    <xdr:to>
      <xdr:col>22</xdr:col>
      <xdr:colOff>251611</xdr:colOff>
      <xdr:row>37</xdr:row>
      <xdr:rowOff>100357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2387332-83A6-4E93-BAE2-DCD11BB59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05546" y="5082190"/>
          <a:ext cx="8650398" cy="2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349250</xdr:colOff>
      <xdr:row>15</xdr:row>
      <xdr:rowOff>127000</xdr:rowOff>
    </xdr:from>
    <xdr:to>
      <xdr:col>21</xdr:col>
      <xdr:colOff>196179</xdr:colOff>
      <xdr:row>22</xdr:row>
      <xdr:rowOff>88738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69921D3-C7F2-435F-88CD-F5862E18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0" y="2984500"/>
          <a:ext cx="5371429" cy="1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550333</xdr:colOff>
      <xdr:row>6</xdr:row>
      <xdr:rowOff>95250</xdr:rowOff>
    </xdr:from>
    <xdr:to>
      <xdr:col>21</xdr:col>
      <xdr:colOff>406785</xdr:colOff>
      <xdr:row>13</xdr:row>
      <xdr:rowOff>47464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27DD703-5F1E-43F5-B5D2-3F1CDC058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16333" y="1238250"/>
          <a:ext cx="5380952" cy="1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532019</xdr:colOff>
      <xdr:row>0</xdr:row>
      <xdr:rowOff>885714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768B3D-9E33-4DBD-B2D4-C43DFEB73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603249</xdr:colOff>
      <xdr:row>1</xdr:row>
      <xdr:rowOff>174625</xdr:rowOff>
    </xdr:from>
    <xdr:to>
      <xdr:col>8</xdr:col>
      <xdr:colOff>15875</xdr:colOff>
      <xdr:row>6</xdr:row>
      <xdr:rowOff>32328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BC4385-2B42-4EF2-919E-33F11C1ED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1187" y="1214438"/>
          <a:ext cx="3730626" cy="810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670710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26EAFF-EE01-4DFE-A531-6E2ECF13E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128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6</xdr:col>
      <xdr:colOff>25977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EBCFDE-251B-4102-B6C9-F7FF317F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" y="1238250"/>
          <a:ext cx="8269432" cy="1399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627414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B9E8A2-2FB0-4BE1-800E-5BD0116B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91060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5</xdr:col>
      <xdr:colOff>8659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0F8C67-984A-47FA-834A-500ECB035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74627" cy="1399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333005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8A8366-F419-4D8B-8C51-1CE1DB591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10</xdr:col>
      <xdr:colOff>8659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96E5E6-70AA-43E6-A405-C8F5F12EB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66834" cy="13999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A2D388-8EA9-4876-A2F9-19FB48078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86730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5</xdr:col>
      <xdr:colOff>2554432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DBE438-E1D0-44C3-970D-623ECBA4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66834" cy="13999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A8FC0A-21E4-4F3E-9C54-8CA826BB2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E33C96-337A-4573-AE73-3F0B59F5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545" y="1229591"/>
          <a:ext cx="8269432" cy="14114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900F11-A455-40DA-B542-AD5FFB35B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8DFC27-A811-4B1D-AA1F-F930430E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" y="1229591"/>
          <a:ext cx="8259907" cy="14114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65500D-9329-455B-A79D-A36E9F0DD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4F7488-D3E9-48D8-ACE1-5E5165D9D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" y="1229591"/>
          <a:ext cx="8259907" cy="1411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1"/>
  <sheetViews>
    <sheetView showGridLines="0" zoomScale="120" zoomScaleNormal="120" workbookViewId="0">
      <selection activeCell="I9" sqref="I9:I16"/>
    </sheetView>
  </sheetViews>
  <sheetFormatPr defaultRowHeight="15" x14ac:dyDescent="0.25"/>
  <cols>
    <col min="3" max="3" width="10" customWidth="1"/>
    <col min="4" max="4" width="11.28515625" customWidth="1"/>
    <col min="5" max="5" width="10" bestFit="1" customWidth="1"/>
    <col min="6" max="7" width="14.140625" bestFit="1" customWidth="1"/>
    <col min="8" max="8" width="13.7109375" bestFit="1" customWidth="1"/>
    <col min="9" max="9" width="11.140625" bestFit="1" customWidth="1"/>
  </cols>
  <sheetData>
    <row r="1" spans="5:9" ht="81.75" customHeight="1" x14ac:dyDescent="0.25"/>
    <row r="8" spans="5:9" x14ac:dyDescent="0.25">
      <c r="E8" s="3" t="s">
        <v>0</v>
      </c>
      <c r="F8" s="4" t="s">
        <v>41</v>
      </c>
      <c r="G8" s="5" t="s">
        <v>42</v>
      </c>
      <c r="H8" s="5" t="s">
        <v>4</v>
      </c>
      <c r="I8" s="6" t="s">
        <v>5</v>
      </c>
    </row>
    <row r="9" spans="5:9" x14ac:dyDescent="0.25">
      <c r="E9" s="49" t="s">
        <v>1</v>
      </c>
      <c r="F9" s="50">
        <v>100</v>
      </c>
      <c r="G9" s="51">
        <v>180</v>
      </c>
      <c r="H9" s="53">
        <f>(G9-F9)/F9</f>
        <v>0.8</v>
      </c>
      <c r="I9" s="52">
        <f>F9*H9</f>
        <v>80</v>
      </c>
    </row>
    <row r="10" spans="5:9" x14ac:dyDescent="0.25">
      <c r="E10" s="49" t="s">
        <v>2</v>
      </c>
      <c r="F10" s="50">
        <v>200</v>
      </c>
      <c r="G10" s="51">
        <v>230</v>
      </c>
      <c r="H10" s="53">
        <f t="shared" ref="H10:H16" si="0">(G10-F10)/F10</f>
        <v>0.15</v>
      </c>
      <c r="I10" s="52">
        <f t="shared" ref="I10:I16" si="1">F10*H10</f>
        <v>30</v>
      </c>
    </row>
    <row r="11" spans="5:9" x14ac:dyDescent="0.25">
      <c r="E11" s="49" t="s">
        <v>3</v>
      </c>
      <c r="F11" s="50">
        <v>130</v>
      </c>
      <c r="G11" s="51">
        <v>150</v>
      </c>
      <c r="H11" s="53">
        <f t="shared" si="0"/>
        <v>0.15384615384615385</v>
      </c>
      <c r="I11" s="52">
        <f t="shared" si="1"/>
        <v>20</v>
      </c>
    </row>
    <row r="12" spans="5:9" x14ac:dyDescent="0.25">
      <c r="E12" s="49" t="s">
        <v>36</v>
      </c>
      <c r="F12" s="50">
        <v>75</v>
      </c>
      <c r="G12" s="51">
        <v>115</v>
      </c>
      <c r="H12" s="53">
        <f t="shared" si="0"/>
        <v>0.53333333333333333</v>
      </c>
      <c r="I12" s="52">
        <f t="shared" si="1"/>
        <v>40</v>
      </c>
    </row>
    <row r="13" spans="5:9" x14ac:dyDescent="0.25">
      <c r="E13" s="49" t="s">
        <v>37</v>
      </c>
      <c r="F13" s="50">
        <v>230</v>
      </c>
      <c r="G13" s="51">
        <v>300</v>
      </c>
      <c r="H13" s="53">
        <f t="shared" si="0"/>
        <v>0.30434782608695654</v>
      </c>
      <c r="I13" s="52">
        <f t="shared" si="1"/>
        <v>70</v>
      </c>
    </row>
    <row r="14" spans="5:9" x14ac:dyDescent="0.25">
      <c r="E14" s="49" t="s">
        <v>38</v>
      </c>
      <c r="F14" s="50">
        <v>45</v>
      </c>
      <c r="G14" s="51">
        <v>110</v>
      </c>
      <c r="H14" s="53">
        <f t="shared" si="0"/>
        <v>1.4444444444444444</v>
      </c>
      <c r="I14" s="52">
        <f t="shared" si="1"/>
        <v>65</v>
      </c>
    </row>
    <row r="15" spans="5:9" x14ac:dyDescent="0.25">
      <c r="E15" s="49" t="s">
        <v>39</v>
      </c>
      <c r="F15" s="50">
        <v>780</v>
      </c>
      <c r="G15" s="51">
        <v>800</v>
      </c>
      <c r="H15" s="53">
        <f t="shared" si="0"/>
        <v>2.564102564102564E-2</v>
      </c>
      <c r="I15" s="52">
        <f t="shared" si="1"/>
        <v>20</v>
      </c>
    </row>
    <row r="16" spans="5:9" x14ac:dyDescent="0.25">
      <c r="E16" s="49" t="s">
        <v>40</v>
      </c>
      <c r="F16" s="50">
        <v>450</v>
      </c>
      <c r="G16" s="51">
        <v>560</v>
      </c>
      <c r="H16" s="53">
        <f t="shared" si="0"/>
        <v>0.24444444444444444</v>
      </c>
      <c r="I16" s="52">
        <f t="shared" si="1"/>
        <v>110</v>
      </c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G19" sqref="G19"/>
    </sheetView>
  </sheetViews>
  <sheetFormatPr defaultRowHeight="15" x14ac:dyDescent="0.25"/>
  <cols>
    <col min="1" max="1" width="19.140625" customWidth="1"/>
    <col min="2" max="2" width="29.140625" customWidth="1"/>
    <col min="3" max="3" width="14" customWidth="1"/>
    <col min="4" max="4" width="15.140625" customWidth="1"/>
    <col min="5" max="5" width="24.28515625" customWidth="1"/>
    <col min="6" max="6" width="9.42578125" customWidth="1"/>
    <col min="7" max="7" width="32.42578125" customWidth="1"/>
    <col min="8" max="8" width="12" customWidth="1"/>
    <col min="9" max="9" width="8.7109375" customWidth="1"/>
    <col min="10" max="10" width="16.7109375" customWidth="1"/>
  </cols>
  <sheetData>
    <row r="14" spans="2:10" x14ac:dyDescent="0.25">
      <c r="G14" s="2"/>
      <c r="H14" s="2"/>
      <c r="I14" s="2"/>
      <c r="J14" s="2"/>
    </row>
    <row r="15" spans="2:10" ht="25.5" customHeight="1" x14ac:dyDescent="0.35">
      <c r="B15" s="91" t="s">
        <v>49</v>
      </c>
      <c r="C15" s="92"/>
      <c r="D15" s="92"/>
      <c r="E15" s="92"/>
      <c r="F15" s="92"/>
      <c r="G15" s="92"/>
      <c r="H15" s="22"/>
      <c r="I15" s="22"/>
      <c r="J15" s="22"/>
    </row>
    <row r="16" spans="2:10" ht="15.75" customHeight="1" x14ac:dyDescent="0.35">
      <c r="B16" s="91"/>
      <c r="C16" s="92"/>
      <c r="D16" s="92"/>
      <c r="E16" s="92"/>
      <c r="F16" s="92"/>
      <c r="G16" s="92"/>
      <c r="H16" s="22"/>
      <c r="I16" s="22"/>
      <c r="J16" s="22"/>
    </row>
    <row r="17" spans="2:7" ht="4.5" customHeight="1" x14ac:dyDescent="0.25"/>
    <row r="18" spans="2:7" ht="30" customHeight="1" x14ac:dyDescent="0.25">
      <c r="B18" s="34" t="s">
        <v>50</v>
      </c>
      <c r="C18" s="88" t="s">
        <v>51</v>
      </c>
      <c r="D18" s="88"/>
      <c r="E18" s="35" t="s">
        <v>52</v>
      </c>
      <c r="F18" s="23"/>
      <c r="G18" s="34" t="s">
        <v>53</v>
      </c>
    </row>
    <row r="19" spans="2:7" ht="23.25" x14ac:dyDescent="0.25">
      <c r="B19" s="36">
        <v>100</v>
      </c>
      <c r="C19" s="89">
        <v>0.1</v>
      </c>
      <c r="D19" s="90"/>
      <c r="E19" s="37">
        <v>0.1</v>
      </c>
      <c r="F19" s="24"/>
      <c r="G19" s="36">
        <f>B19*(1-C19)*(1+E19)</f>
        <v>99.000000000000014</v>
      </c>
    </row>
  </sheetData>
  <mergeCells count="3">
    <mergeCell ref="C18:D18"/>
    <mergeCell ref="C19:D19"/>
    <mergeCell ref="B15:G1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22"/>
  <sheetViews>
    <sheetView showGridLines="0" zoomScale="110" zoomScaleNormal="110" workbookViewId="0">
      <selection activeCell="H27" sqref="H27"/>
    </sheetView>
  </sheetViews>
  <sheetFormatPr defaultRowHeight="15" x14ac:dyDescent="0.25"/>
  <cols>
    <col min="1" max="1" width="19.140625" customWidth="1"/>
    <col min="2" max="2" width="29.85546875" customWidth="1"/>
    <col min="3" max="3" width="9.85546875" customWidth="1"/>
    <col min="4" max="4" width="9.7109375" customWidth="1"/>
    <col min="5" max="5" width="20.42578125" customWidth="1"/>
    <col min="6" max="6" width="19.42578125" customWidth="1"/>
    <col min="7" max="7" width="8" customWidth="1"/>
    <col min="8" max="8" width="27" customWidth="1"/>
    <col min="9" max="9" width="8.7109375" customWidth="1"/>
    <col min="10" max="10" width="16.7109375" customWidth="1"/>
  </cols>
  <sheetData>
    <row r="14" spans="2:10" x14ac:dyDescent="0.25">
      <c r="G14" s="2"/>
      <c r="H14" s="2"/>
      <c r="I14" s="2"/>
      <c r="J14" s="2"/>
    </row>
    <row r="15" spans="2:10" ht="25.5" customHeight="1" x14ac:dyDescent="0.35">
      <c r="B15" s="91" t="s">
        <v>54</v>
      </c>
      <c r="C15" s="92"/>
      <c r="D15" s="92"/>
      <c r="E15" s="92"/>
      <c r="F15" s="92"/>
      <c r="G15" s="92"/>
      <c r="H15" s="92"/>
      <c r="I15" s="22"/>
      <c r="J15" s="22"/>
    </row>
    <row r="16" spans="2:10" ht="15.75" customHeight="1" x14ac:dyDescent="0.35">
      <c r="B16" s="91"/>
      <c r="C16" s="92"/>
      <c r="D16" s="92"/>
      <c r="E16" s="92"/>
      <c r="F16" s="92"/>
      <c r="G16" s="92"/>
      <c r="H16" s="92"/>
      <c r="I16" s="22"/>
      <c r="J16" s="22"/>
    </row>
    <row r="17" spans="2:8" ht="4.5" customHeight="1" thickBot="1" x14ac:dyDescent="0.3"/>
    <row r="18" spans="2:8" ht="30" customHeight="1" x14ac:dyDescent="0.25">
      <c r="B18" s="32" t="s">
        <v>55</v>
      </c>
      <c r="C18" s="93" t="s">
        <v>56</v>
      </c>
      <c r="D18" s="94"/>
      <c r="E18" s="30" t="s">
        <v>62</v>
      </c>
      <c r="F18" s="31" t="s">
        <v>63</v>
      </c>
      <c r="G18" s="25"/>
      <c r="H18" s="33" t="s">
        <v>57</v>
      </c>
    </row>
    <row r="19" spans="2:8" ht="24" thickBot="1" x14ac:dyDescent="0.3">
      <c r="B19" s="29">
        <v>5000</v>
      </c>
      <c r="C19" s="95">
        <v>0.01</v>
      </c>
      <c r="D19" s="96"/>
      <c r="E19" s="27">
        <v>9.7999999999999997E-3</v>
      </c>
      <c r="F19" s="28">
        <v>1.1299999999999999E-2</v>
      </c>
      <c r="G19" s="26"/>
      <c r="H19" s="59">
        <f>B19*(1+C19)*(1+E19)*(1+F19)</f>
        <v>5157.1142369999998</v>
      </c>
    </row>
    <row r="20" spans="2:8" ht="15.75" thickBot="1" x14ac:dyDescent="0.3"/>
    <row r="21" spans="2:8" ht="18.75" x14ac:dyDescent="0.25">
      <c r="H21" s="33" t="s">
        <v>58</v>
      </c>
    </row>
    <row r="22" spans="2:8" ht="24" thickBot="1" x14ac:dyDescent="0.3">
      <c r="H22" s="60">
        <f>(1+C19)*(1+E19)*(1+F19)-1</f>
        <v>3.1422847400000009E-2</v>
      </c>
    </row>
  </sheetData>
  <mergeCells count="3">
    <mergeCell ref="C18:D18"/>
    <mergeCell ref="C19:D19"/>
    <mergeCell ref="B15:H16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P9" sqref="P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9"/>
  <sheetViews>
    <sheetView showGridLines="0" zoomScale="120" zoomScaleNormal="120" workbookViewId="0">
      <selection activeCell="J8" sqref="J8"/>
    </sheetView>
  </sheetViews>
  <sheetFormatPr defaultRowHeight="15" x14ac:dyDescent="0.25"/>
  <cols>
    <col min="4" max="4" width="10.7109375" bestFit="1" customWidth="1"/>
    <col min="6" max="6" width="17.5703125" customWidth="1"/>
    <col min="7" max="7" width="17.140625" customWidth="1"/>
    <col min="8" max="8" width="20.85546875" customWidth="1"/>
  </cols>
  <sheetData>
    <row r="1" spans="6:8" ht="81.75" customHeight="1" x14ac:dyDescent="0.25"/>
    <row r="7" spans="6:8" x14ac:dyDescent="0.25">
      <c r="F7" s="4" t="s">
        <v>0</v>
      </c>
      <c r="G7" s="5" t="s">
        <v>6</v>
      </c>
      <c r="H7" s="5" t="s">
        <v>7</v>
      </c>
    </row>
    <row r="8" spans="6:8" x14ac:dyDescent="0.25">
      <c r="F8" s="50" t="s">
        <v>28</v>
      </c>
      <c r="G8" s="51">
        <v>20000</v>
      </c>
      <c r="H8" s="57">
        <f>G8/$G$19</f>
        <v>4.3802014892685065E-2</v>
      </c>
    </row>
    <row r="9" spans="6:8" x14ac:dyDescent="0.25">
      <c r="F9" s="50" t="s">
        <v>29</v>
      </c>
      <c r="G9" s="51">
        <v>13500</v>
      </c>
      <c r="H9" s="57">
        <f t="shared" ref="H9:H18" si="0">G9/$G$19</f>
        <v>2.956636005256242E-2</v>
      </c>
    </row>
    <row r="10" spans="6:8" x14ac:dyDescent="0.25">
      <c r="F10" s="50" t="s">
        <v>30</v>
      </c>
      <c r="G10" s="51">
        <v>18600</v>
      </c>
      <c r="H10" s="57">
        <f t="shared" si="0"/>
        <v>4.0735873850197106E-2</v>
      </c>
    </row>
    <row r="11" spans="6:8" x14ac:dyDescent="0.25">
      <c r="F11" s="50" t="s">
        <v>31</v>
      </c>
      <c r="G11" s="51">
        <v>36000</v>
      </c>
      <c r="H11" s="57">
        <f t="shared" si="0"/>
        <v>7.8843626806833114E-2</v>
      </c>
    </row>
    <row r="12" spans="6:8" x14ac:dyDescent="0.25">
      <c r="F12" s="50" t="s">
        <v>32</v>
      </c>
      <c r="G12" s="51">
        <v>33000</v>
      </c>
      <c r="H12" s="57">
        <f t="shared" si="0"/>
        <v>7.2273324572930356E-2</v>
      </c>
    </row>
    <row r="13" spans="6:8" x14ac:dyDescent="0.25">
      <c r="F13" s="50" t="s">
        <v>33</v>
      </c>
      <c r="G13" s="51">
        <v>45000</v>
      </c>
      <c r="H13" s="57">
        <f t="shared" si="0"/>
        <v>9.8554533508541389E-2</v>
      </c>
    </row>
    <row r="14" spans="6:8" x14ac:dyDescent="0.25">
      <c r="F14" s="50" t="s">
        <v>34</v>
      </c>
      <c r="G14" s="51">
        <v>25000</v>
      </c>
      <c r="H14" s="57">
        <f t="shared" si="0"/>
        <v>5.4752518615856331E-2</v>
      </c>
    </row>
    <row r="15" spans="6:8" x14ac:dyDescent="0.25">
      <c r="F15" s="50" t="s">
        <v>35</v>
      </c>
      <c r="G15" s="51">
        <v>74000</v>
      </c>
      <c r="H15" s="57">
        <f t="shared" si="0"/>
        <v>0.16206745510293474</v>
      </c>
    </row>
    <row r="16" spans="6:8" x14ac:dyDescent="0.25">
      <c r="F16" s="50" t="s">
        <v>43</v>
      </c>
      <c r="G16" s="51">
        <v>123000</v>
      </c>
      <c r="H16" s="57">
        <f t="shared" si="0"/>
        <v>0.26938239159001315</v>
      </c>
    </row>
    <row r="17" spans="6:8" x14ac:dyDescent="0.25">
      <c r="F17" s="50" t="s">
        <v>44</v>
      </c>
      <c r="G17" s="51">
        <v>12000</v>
      </c>
      <c r="H17" s="57">
        <f t="shared" si="0"/>
        <v>2.6281208935611037E-2</v>
      </c>
    </row>
    <row r="18" spans="6:8" x14ac:dyDescent="0.25">
      <c r="F18" s="50" t="s">
        <v>45</v>
      </c>
      <c r="G18" s="51">
        <v>56500</v>
      </c>
      <c r="H18" s="57">
        <f t="shared" si="0"/>
        <v>0.1237406920718353</v>
      </c>
    </row>
    <row r="19" spans="6:8" x14ac:dyDescent="0.25">
      <c r="F19" s="4"/>
      <c r="G19" s="7">
        <f>SUM(G8:G18)</f>
        <v>456600</v>
      </c>
      <c r="H19" s="54">
        <f>SUM(H8:H18)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19"/>
  <sheetViews>
    <sheetView showGridLines="0" zoomScale="110" zoomScaleNormal="110" workbookViewId="0">
      <selection activeCell="E19" sqref="E19"/>
    </sheetView>
  </sheetViews>
  <sheetFormatPr defaultRowHeight="15" x14ac:dyDescent="0.25"/>
  <cols>
    <col min="1" max="1" width="19.140625" customWidth="1"/>
    <col min="2" max="2" width="28.7109375" customWidth="1"/>
    <col min="3" max="3" width="32" customWidth="1"/>
    <col min="4" max="4" width="3" customWidth="1"/>
    <col min="5" max="5" width="32.5703125" customWidth="1"/>
    <col min="6" max="6" width="27.42578125" customWidth="1"/>
    <col min="7" max="7" width="13.42578125" customWidth="1"/>
    <col min="8" max="8" width="18.140625" customWidth="1"/>
  </cols>
  <sheetData>
    <row r="14" spans="2:6" ht="15.75" thickBot="1" x14ac:dyDescent="0.3"/>
    <row r="15" spans="2:6" ht="20.25" x14ac:dyDescent="0.35">
      <c r="B15" s="14" t="s">
        <v>8</v>
      </c>
      <c r="C15" s="8"/>
      <c r="D15" s="9"/>
      <c r="E15" s="9"/>
      <c r="F15" s="9"/>
    </row>
    <row r="16" spans="2:6" ht="21" thickBot="1" x14ac:dyDescent="0.4">
      <c r="B16" s="15" t="s">
        <v>46</v>
      </c>
      <c r="C16" s="10"/>
      <c r="D16" s="11"/>
      <c r="E16" s="11"/>
      <c r="F16" s="11"/>
    </row>
    <row r="17" spans="2:6" ht="4.5" customHeight="1" thickBot="1" x14ac:dyDescent="0.3"/>
    <row r="18" spans="2:6" ht="18.75" x14ac:dyDescent="0.25">
      <c r="B18" s="38">
        <v>1000</v>
      </c>
      <c r="C18" s="39">
        <v>1</v>
      </c>
      <c r="E18" s="38" t="s">
        <v>9</v>
      </c>
      <c r="F18" s="41" t="s">
        <v>10</v>
      </c>
    </row>
    <row r="19" spans="2:6" ht="24" thickBot="1" x14ac:dyDescent="0.4">
      <c r="B19" s="48" t="s">
        <v>11</v>
      </c>
      <c r="C19" s="40">
        <v>0.1</v>
      </c>
      <c r="E19" s="42">
        <f>B18*C19</f>
        <v>100</v>
      </c>
      <c r="F19" s="55">
        <f>B18*(1-C19)</f>
        <v>900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19"/>
  <sheetViews>
    <sheetView showGridLines="0" zoomScale="110" zoomScaleNormal="110" workbookViewId="0">
      <selection activeCell="E20" sqref="E20"/>
    </sheetView>
  </sheetViews>
  <sheetFormatPr defaultRowHeight="15" x14ac:dyDescent="0.25"/>
  <cols>
    <col min="1" max="1" width="19.140625" customWidth="1"/>
    <col min="2" max="2" width="34" customWidth="1"/>
    <col min="3" max="3" width="36.42578125" customWidth="1"/>
    <col min="4" max="4" width="16.28515625" customWidth="1"/>
    <col min="5" max="5" width="37.140625" customWidth="1"/>
    <col min="6" max="6" width="13.7109375" customWidth="1"/>
    <col min="7" max="7" width="13.42578125" customWidth="1"/>
    <col min="8" max="8" width="18.140625" customWidth="1"/>
  </cols>
  <sheetData>
    <row r="14" spans="2:6" ht="15.75" thickBot="1" x14ac:dyDescent="0.3"/>
    <row r="15" spans="2:6" ht="17.25" x14ac:dyDescent="0.3">
      <c r="B15" s="12" t="s">
        <v>47</v>
      </c>
      <c r="C15" s="8"/>
      <c r="D15" s="9"/>
      <c r="E15" s="9"/>
      <c r="F15" s="16"/>
    </row>
    <row r="16" spans="2:6" ht="18" thickBot="1" x14ac:dyDescent="0.35">
      <c r="B16" s="13" t="s">
        <v>12</v>
      </c>
      <c r="C16" s="10"/>
      <c r="D16" s="11"/>
      <c r="E16" s="11"/>
      <c r="F16" s="16"/>
    </row>
    <row r="17" spans="2:5" ht="4.5" customHeight="1" thickBot="1" x14ac:dyDescent="0.3"/>
    <row r="18" spans="2:5" ht="18.75" x14ac:dyDescent="0.25">
      <c r="B18" s="38">
        <v>80</v>
      </c>
      <c r="C18" s="39">
        <v>0.75</v>
      </c>
      <c r="E18" s="43" t="s">
        <v>13</v>
      </c>
    </row>
    <row r="19" spans="2:5" ht="24" thickBot="1" x14ac:dyDescent="0.4">
      <c r="B19" s="48" t="s">
        <v>11</v>
      </c>
      <c r="C19" s="40">
        <v>0.25</v>
      </c>
      <c r="E19" s="44">
        <f>B18/C18</f>
        <v>106.66666666666667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I20" sqref="I20"/>
    </sheetView>
  </sheetViews>
  <sheetFormatPr defaultRowHeight="15" x14ac:dyDescent="0.25"/>
  <cols>
    <col min="1" max="1" width="19.140625" customWidth="1"/>
    <col min="2" max="2" width="13.5703125" customWidth="1"/>
    <col min="3" max="3" width="6.28515625" customWidth="1"/>
    <col min="4" max="4" width="16.28515625" customWidth="1"/>
    <col min="5" max="5" width="5.85546875" customWidth="1"/>
    <col min="6" max="6" width="26.42578125" customWidth="1"/>
    <col min="7" max="7" width="15.7109375" customWidth="1"/>
    <col min="8" max="8" width="12" customWidth="1"/>
    <col min="9" max="9" width="11" customWidth="1"/>
    <col min="10" max="10" width="16.7109375" customWidth="1"/>
  </cols>
  <sheetData>
    <row r="14" spans="2:10" ht="15.75" thickBot="1" x14ac:dyDescent="0.3"/>
    <row r="15" spans="2:10" ht="25.5" x14ac:dyDescent="0.5">
      <c r="B15" s="17" t="s">
        <v>14</v>
      </c>
      <c r="C15" s="8"/>
      <c r="D15" s="9"/>
      <c r="E15" s="18"/>
      <c r="F15" s="18"/>
      <c r="G15" s="18"/>
      <c r="H15" s="18"/>
      <c r="I15" s="18"/>
      <c r="J15" s="19"/>
    </row>
    <row r="16" spans="2:10" ht="18" thickBot="1" x14ac:dyDescent="0.35">
      <c r="B16" s="13"/>
      <c r="C16" s="10"/>
      <c r="D16" s="11"/>
      <c r="E16" s="20"/>
      <c r="F16" s="20"/>
      <c r="G16" s="20"/>
      <c r="H16" s="20"/>
      <c r="I16" s="20"/>
      <c r="J16" s="21"/>
    </row>
    <row r="17" spans="2:10" ht="4.5" customHeight="1" thickBot="1" x14ac:dyDescent="0.3"/>
    <row r="18" spans="2:10" ht="30" customHeight="1" x14ac:dyDescent="0.25">
      <c r="B18" s="61" t="s">
        <v>15</v>
      </c>
      <c r="C18" s="62"/>
      <c r="D18" s="62" t="s">
        <v>16</v>
      </c>
      <c r="E18" s="62"/>
      <c r="F18" s="45" t="s">
        <v>17</v>
      </c>
      <c r="G18" s="63" t="s">
        <v>18</v>
      </c>
      <c r="H18" s="63"/>
      <c r="I18" s="63" t="s">
        <v>19</v>
      </c>
      <c r="J18" s="64"/>
    </row>
    <row r="19" spans="2:10" ht="24" thickBot="1" x14ac:dyDescent="0.3">
      <c r="B19" s="65">
        <v>50</v>
      </c>
      <c r="C19" s="66"/>
      <c r="D19" s="66">
        <v>100</v>
      </c>
      <c r="E19" s="66"/>
      <c r="F19" s="58">
        <f>B19/D19</f>
        <v>0.5</v>
      </c>
      <c r="G19" s="67">
        <f>(D19-B19)/B19</f>
        <v>1</v>
      </c>
      <c r="H19" s="67"/>
      <c r="I19" s="67">
        <f>(B19-D19)/D19</f>
        <v>-0.5</v>
      </c>
      <c r="J19" s="68"/>
    </row>
  </sheetData>
  <mergeCells count="8">
    <mergeCell ref="B18:C18"/>
    <mergeCell ref="D18:E18"/>
    <mergeCell ref="G18:H18"/>
    <mergeCell ref="I18:J18"/>
    <mergeCell ref="B19:C19"/>
    <mergeCell ref="D19:E19"/>
    <mergeCell ref="G19:H19"/>
    <mergeCell ref="I19:J1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C19" sqref="C19:D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69" t="s">
        <v>20</v>
      </c>
      <c r="C15" s="70"/>
      <c r="D15" s="70"/>
      <c r="E15" s="70"/>
      <c r="F15" s="71"/>
      <c r="G15" s="22"/>
      <c r="H15" s="22"/>
      <c r="I15" s="22"/>
      <c r="J15" s="22"/>
    </row>
    <row r="16" spans="2:10" ht="15.75" customHeight="1" thickBot="1" x14ac:dyDescent="0.4">
      <c r="B16" s="72"/>
      <c r="C16" s="73"/>
      <c r="D16" s="73"/>
      <c r="E16" s="73"/>
      <c r="F16" s="74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38" t="s">
        <v>59</v>
      </c>
      <c r="C18" s="75" t="s">
        <v>60</v>
      </c>
      <c r="D18" s="75"/>
      <c r="E18" s="75" t="s">
        <v>61</v>
      </c>
      <c r="F18" s="76"/>
    </row>
    <row r="19" spans="2:6" ht="24" thickBot="1" x14ac:dyDescent="0.3">
      <c r="B19" s="56">
        <f>32/40</f>
        <v>0.8</v>
      </c>
      <c r="C19" s="67">
        <f>8/40</f>
        <v>0.2</v>
      </c>
      <c r="D19" s="67"/>
      <c r="E19" s="67">
        <f>16/40</f>
        <v>0.4</v>
      </c>
      <c r="F19" s="68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tabSelected="1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21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22</v>
      </c>
      <c r="C18" s="83" t="s">
        <v>23</v>
      </c>
      <c r="D18" s="83"/>
      <c r="E18" s="83" t="s">
        <v>24</v>
      </c>
      <c r="F18" s="84"/>
    </row>
    <row r="19" spans="2:6" ht="24" thickBot="1" x14ac:dyDescent="0.3">
      <c r="B19" s="47">
        <v>45</v>
      </c>
      <c r="C19" s="85">
        <v>80</v>
      </c>
      <c r="D19" s="85"/>
      <c r="E19" s="86">
        <f>(C19/B19)-1</f>
        <v>0.77777777777777768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48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22</v>
      </c>
      <c r="C18" s="83" t="s">
        <v>23</v>
      </c>
      <c r="D18" s="83"/>
      <c r="E18" s="83" t="s">
        <v>24</v>
      </c>
      <c r="F18" s="84"/>
    </row>
    <row r="19" spans="2:6" ht="24" thickBot="1" x14ac:dyDescent="0.3">
      <c r="B19" s="47">
        <v>80</v>
      </c>
      <c r="C19" s="85">
        <v>45</v>
      </c>
      <c r="D19" s="85"/>
      <c r="E19" s="86">
        <f>1-(C19/B19)</f>
        <v>0.4375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25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26</v>
      </c>
      <c r="C18" s="83" t="s">
        <v>27</v>
      </c>
      <c r="D18" s="83"/>
      <c r="E18" s="83" t="s">
        <v>24</v>
      </c>
      <c r="F18" s="84"/>
    </row>
    <row r="19" spans="2:6" ht="24" thickBot="1" x14ac:dyDescent="0.3">
      <c r="B19" s="47">
        <v>10000</v>
      </c>
      <c r="C19" s="85">
        <v>12000</v>
      </c>
      <c r="D19" s="85"/>
      <c r="E19" s="86">
        <f>((C19-B19)/B19)</f>
        <v>0.2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Planilha1</vt:lpstr>
      <vt:lpstr>Planilha1 (2)</vt:lpstr>
      <vt:lpstr>PS1</vt:lpstr>
      <vt:lpstr>PS2</vt:lpstr>
      <vt:lpstr>PS3</vt:lpstr>
      <vt:lpstr>PS4</vt:lpstr>
      <vt:lpstr>VP1</vt:lpstr>
      <vt:lpstr>VP2</vt:lpstr>
      <vt:lpstr>VP3</vt:lpstr>
      <vt:lpstr>PC1</vt:lpstr>
      <vt:lpstr>PC2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2018-03-31T16:20:21Z</dcterms:created>
  <dcterms:modified xsi:type="dcterms:W3CDTF">2018-06-15T00:06:21Z</dcterms:modified>
</cp:coreProperties>
</file>