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30 - Funções Datas\"/>
    </mc:Choice>
  </mc:AlternateContent>
  <bookViews>
    <workbookView xWindow="9705" yWindow="-15" windowWidth="5655" windowHeight="8160" firstSheet="4" activeTab="4"/>
  </bookViews>
  <sheets>
    <sheet name="Funções de Datas" sheetId="6" state="hidden" r:id="rId1"/>
    <sheet name="Data Direta" sheetId="9" state="hidden" r:id="rId2"/>
    <sheet name="Dia Trabalho Total" sheetId="8" state="hidden" r:id="rId3"/>
    <sheet name="Dia Trabalho " sheetId="12" state="hidden" r:id="rId4"/>
    <sheet name="DataDif" sheetId="10" r:id="rId5"/>
    <sheet name="DataDif (2)" sheetId="13" state="hidden" r:id="rId6"/>
    <sheet name="DataDif (3)" sheetId="14" state="hidden" r:id="rId7"/>
    <sheet name="DataDif (4)" sheetId="15" state="hidden" r:id="rId8"/>
    <sheet name="DataDif (5)" sheetId="16" state="hidden" r:id="rId9"/>
    <sheet name="DataDif (6)" sheetId="17" state="hidden" r:id="rId10"/>
    <sheet name="Planilha2" sheetId="11" state="hidden" r:id="rId11"/>
  </sheets>
  <definedNames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3" hidden="1">#REF!</definedName>
    <definedName name="_Key1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localSheetId="8" hidden="1">#REF!</definedName>
    <definedName name="_Key2" localSheetId="9" hidden="1">#REF!</definedName>
    <definedName name="_Key2" localSheetId="3" hidden="1">#REF!</definedName>
    <definedName name="_Key2" hidden="1">#REF!</definedName>
    <definedName name="_Order1" hidden="1">0</definedName>
    <definedName name="_Order2" hidden="1">0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3" hidden="1">#REF!</definedName>
    <definedName name="_Sort" hidden="1">#REF!</definedName>
    <definedName name="asasq66" hidden="1">{"Teste2","Excelente",FALSE,"Cenários"}</definedName>
    <definedName name="asaw453asq" hidden="1">{"Teste2","Excelente",FALSE,"Cenários"}</definedName>
    <definedName name="bas" hidden="1">{"Teste2","Excelente",FALSE,"Cenários"}</definedName>
    <definedName name="beleza" hidden="1">{"Teste2","Excelente",FALSE,"Cenários"}</definedName>
    <definedName name="brplço02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hidden="1">{"Teste2","Excelente",FALSE,"Cenários"}</definedName>
    <definedName name="fdfdg" hidden="1">{"Teste2","Excelente",FALSE,"Cenários"}</definedName>
    <definedName name="FGFHFFGWWE" hidden="1">{"Teste2","Excelente",FALSE,"Cenários"}</definedName>
    <definedName name="fgsd45" hidden="1">{"Teste2","Excelente",FALSE,"Cenários"}</definedName>
    <definedName name="FORBES" hidden="1">{"Teste2","Excelente",FALSE,"Cenários"}</definedName>
    <definedName name="FRGONG" hidden="1">{"Teste2","Excelente",FALSE,"Cenários"}</definedName>
    <definedName name="hghgh" hidden="1">{"Teste2","Excelente",FALSE,"Cenários"}</definedName>
    <definedName name="HTML_CodePage" hidden="1">1252</definedName>
    <definedName name="HTML_Control" localSheetId="3" hidden="1">{"'1'!$A$2:$G$13"}</definedName>
    <definedName name="HTML_Control" localSheetId="2" hidden="1">{"'1'!$A$2:$G$13"}</definedName>
    <definedName name="HTML_Control" hidden="1">{"'1'!$A$2:$G$13"}</definedName>
    <definedName name="HTML_Description" hidden="1">""</definedName>
    <definedName name="HTML_Email" hidden="1">"marcos@highway.com.br"</definedName>
    <definedName name="HTML_Header" hidden="1">"1"</definedName>
    <definedName name="HTML_LastUpdate" hidden="1">"15/08/97"</definedName>
    <definedName name="HTML_LineAfter" hidden="1">TRUE</definedName>
    <definedName name="HTML_LineBefore" hidden="1">TRUE</definedName>
    <definedName name="HTML_Name" hidden="1">"PCRJ-SMO-CGC"</definedName>
    <definedName name="HTML_OBDlg2" hidden="1">TRUE</definedName>
    <definedName name="HTML_OBDlg4" hidden="1">TRUE</definedName>
    <definedName name="HTML_OS" hidden="1">0</definedName>
    <definedName name="HTML_PathFile" hidden="1">"C:\0marcos\MeuHTML.htm"</definedName>
    <definedName name="HTML_Title" hidden="1">"factoring"</definedName>
    <definedName name="ida" hidden="1">{"Teste2","Excelente",FALSE,"Cenários"}</definedName>
    <definedName name="JKJKJKUIIK" hidden="1">{"Teste2","Excelente",FALSE,"Cenários"}</definedName>
    <definedName name="lepfgk6" hidden="1">{"Teste2","Excelente",FALSE,"Cenários"}</definedName>
    <definedName name="lope" hidden="1">{"Teste2","Excelente",FALSE,"Cenários"}</definedName>
    <definedName name="LOPIU" hidden="1">{"Teste2","Excelente",FALSE,"Cenários"}</definedName>
    <definedName name="popi" hidden="1">{"Teste2","Excelente",FALSE,"Cenários"}</definedName>
    <definedName name="pr" hidden="1">{"Teste2","Excelente",FALSE,"Cenários"}</definedName>
    <definedName name="sdsd787s2d" hidden="1">{"Teste2","Excelente",FALSE,"Cenários"}</definedName>
    <definedName name="sdswewdsdsd" hidden="1">{"Teste2","Excelente",FALSE,"Cenários"}</definedName>
    <definedName name="wewe4545fdfd4545" hidden="1">{"Teste2","Excelente",FALSE,"Cenários"}</definedName>
    <definedName name="wrn.Teste2.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H21" i="17" l="1"/>
  <c r="H18" i="16"/>
  <c r="H15" i="15"/>
  <c r="D21" i="14"/>
  <c r="D18" i="13"/>
  <c r="M22" i="12"/>
  <c r="E22" i="12"/>
  <c r="M22" i="8"/>
  <c r="E22" i="8"/>
  <c r="E13" i="9"/>
  <c r="E9" i="9"/>
  <c r="F11" i="6"/>
  <c r="G13" i="6" s="1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13" i="6"/>
  <c r="D21" i="17"/>
  <c r="H18" i="17"/>
  <c r="D18" i="17"/>
  <c r="H15" i="17"/>
  <c r="D15" i="17"/>
  <c r="D21" i="16"/>
  <c r="D18" i="16"/>
  <c r="H15" i="16"/>
  <c r="D15" i="16"/>
  <c r="D21" i="15"/>
  <c r="D18" i="15"/>
  <c r="D15" i="15"/>
  <c r="D18" i="14"/>
  <c r="D15" i="14"/>
  <c r="D15" i="13"/>
  <c r="E28" i="6"/>
  <c r="E29" i="6"/>
  <c r="E27" i="6"/>
  <c r="E26" i="6"/>
  <c r="E25" i="6"/>
  <c r="E24" i="6"/>
  <c r="E23" i="6"/>
  <c r="E22" i="6"/>
  <c r="E21" i="6"/>
  <c r="E20" i="6"/>
  <c r="E19" i="6"/>
  <c r="E18" i="6"/>
  <c r="E16" i="6"/>
  <c r="E17" i="6" s="1"/>
  <c r="E15" i="6"/>
  <c r="E14" i="6"/>
  <c r="G27" i="6" l="1"/>
  <c r="G23" i="6"/>
  <c r="G19" i="6"/>
  <c r="G15" i="6"/>
  <c r="G29" i="6"/>
  <c r="G25" i="6"/>
  <c r="G21" i="6"/>
  <c r="G17" i="6"/>
  <c r="G28" i="6"/>
  <c r="G26" i="6"/>
  <c r="G24" i="6"/>
  <c r="G22" i="6"/>
  <c r="G20" i="6"/>
  <c r="G18" i="6"/>
  <c r="G16" i="6"/>
  <c r="G14" i="6"/>
</calcChain>
</file>

<file path=xl/sharedStrings.xml><?xml version="1.0" encoding="utf-8"?>
<sst xmlns="http://schemas.openxmlformats.org/spreadsheetml/2006/main" count="156" uniqueCount="40">
  <si>
    <t>Idade</t>
  </si>
  <si>
    <t>Dia da semana</t>
  </si>
  <si>
    <t>Data de nascimento</t>
  </si>
  <si>
    <t>Pessoa</t>
  </si>
  <si>
    <t>Data Atual</t>
  </si>
  <si>
    <t>Data Inicial</t>
  </si>
  <si>
    <t>Data Final</t>
  </si>
  <si>
    <t xml:space="preserve">Data Final </t>
  </si>
  <si>
    <t xml:space="preserve">Data </t>
  </si>
  <si>
    <t>Dias corridos</t>
  </si>
  <si>
    <t>Lista de Feriados</t>
  </si>
  <si>
    <t>Qtd. de dias</t>
  </si>
  <si>
    <t>DIATRABALHOTOTAL</t>
  </si>
  <si>
    <t>DIATRABALHOTOTAL.INTL</t>
  </si>
  <si>
    <t>Qtd Dias</t>
  </si>
  <si>
    <t>ERICA DECKER</t>
  </si>
  <si>
    <t>ANGELA DUARTE</t>
  </si>
  <si>
    <t>DANIEL COLE</t>
  </si>
  <si>
    <t>ADAM CHAFFEE</t>
  </si>
  <si>
    <t>SUSAN DONNELL</t>
  </si>
  <si>
    <t>ELIZABETH GOMES</t>
  </si>
  <si>
    <t>JANET DOEL</t>
  </si>
  <si>
    <t>BOB MORAES</t>
  </si>
  <si>
    <t>SABRINA FLANDERS</t>
  </si>
  <si>
    <t>JOHN CLARK</t>
  </si>
  <si>
    <t>MARY BOLLER</t>
  </si>
  <si>
    <t>ELIZABETH NAVES</t>
  </si>
  <si>
    <t>ANNA SMITH</t>
  </si>
  <si>
    <t>JOE BROWN</t>
  </si>
  <si>
    <t>MARK COMUNTZIS</t>
  </si>
  <si>
    <t>ALEXANDRA MOREIRA</t>
  </si>
  <si>
    <t>JIME FERRIS</t>
  </si>
  <si>
    <t>DIATRABALHO</t>
  </si>
  <si>
    <t>Datadif ("Y")</t>
  </si>
  <si>
    <t>Datadif ("M")</t>
  </si>
  <si>
    <t>Datadif ("D")</t>
  </si>
  <si>
    <t>Datadif ("MD")</t>
  </si>
  <si>
    <t>Datadif ("YM")</t>
  </si>
  <si>
    <t>Datadif ("YD")</t>
  </si>
  <si>
    <t>DIATRABALHO.INTL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</si>
</sst>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&quot;$&quot;* #,##0.00_-;\-&quot;$&quot;* #,##0.00_-;_-&quot;$&quot;* &quot;-&quot;??_-;_-@_-"/>
    <numFmt numFmtId="166" formatCode="_(&quot;R$&quot;\ * #,##0.00_);_(&quot;R$&quot;\ * \(#,##0.00\);_(&quot;R$&quot;\ * &quot;-&quot;??_);_(@_)"/>
    <numFmt numFmtId="167" formatCode="_(* #,##0.00_);_(* \(#,##0.00\);_(* &quot;-&quot;??_);_(@_)"/>
    <numFmt numFmtId="168" formatCode="d/m/yy"/>
    <numFmt numFmtId="169" formatCode="dd/mm/yyyy\ \-\ ddd"/>
    <numFmt numFmtId="170" formatCode="ddd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0"/>
      <name val="Univers Condensed"/>
    </font>
    <font>
      <b/>
      <sz val="10"/>
      <name val="Univers Condensed"/>
      <family val="2"/>
    </font>
    <font>
      <b/>
      <i/>
      <sz val="16"/>
      <color indexed="9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8"/>
      <name val="Arial"/>
      <family val="2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sz val="18"/>
      <color theme="3" tint="0.79998168889431442"/>
      <name val="Arial"/>
      <family val="2"/>
    </font>
    <font>
      <sz val="10"/>
      <color theme="3" tint="0.79998168889431442"/>
      <name val="Arial"/>
      <family val="2"/>
    </font>
    <font>
      <b/>
      <i/>
      <sz val="14"/>
      <color theme="3" tint="0.79998168889431442"/>
      <name val="Arial"/>
      <family val="2"/>
    </font>
    <font>
      <b/>
      <i/>
      <sz val="10"/>
      <color theme="3" tint="0.79998168889431442"/>
      <name val="Arial"/>
      <family val="2"/>
    </font>
    <font>
      <b/>
      <sz val="12"/>
      <color theme="3" tint="0.7999816888943144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24"/>
      </patternFill>
    </fill>
    <fill>
      <patternFill patternType="solid">
        <fgColor theme="0" tint="-0.249977111117893"/>
        <bgColor indexed="2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</borders>
  <cellStyleXfs count="80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2" applyNumberFormat="0" applyAlignment="0" applyProtection="0"/>
    <xf numFmtId="0" fontId="7" fillId="17" borderId="3" applyNumberFormat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7" borderId="2" applyNumberFormat="0" applyAlignment="0" applyProtection="0"/>
    <xf numFmtId="0" fontId="15" fillId="0" borderId="7" applyNumberFormat="0" applyFill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4" borderId="8" applyNumberFormat="0" applyFont="0" applyAlignment="0" applyProtection="0"/>
    <xf numFmtId="0" fontId="19" fillId="16" borderId="9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1" fillId="0" borderId="0"/>
    <xf numFmtId="0" fontId="22" fillId="0" borderId="12"/>
    <xf numFmtId="167" fontId="2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ill="1" applyBorder="1"/>
    <xf numFmtId="0" fontId="2" fillId="0" borderId="0" xfId="75" applyFont="1"/>
    <xf numFmtId="0" fontId="2" fillId="0" borderId="0" xfId="78"/>
    <xf numFmtId="0" fontId="2" fillId="0" borderId="0" xfId="75" applyFont="1" applyFill="1" applyBorder="1"/>
    <xf numFmtId="14" fontId="24" fillId="0" borderId="0" xfId="1" applyNumberFormat="1" applyFont="1" applyBorder="1" applyAlignment="1"/>
    <xf numFmtId="14" fontId="25" fillId="22" borderId="1" xfId="1" applyNumberFormat="1" applyFont="1" applyFill="1" applyBorder="1" applyAlignment="1">
      <alignment vertical="center"/>
    </xf>
    <xf numFmtId="0" fontId="30" fillId="23" borderId="12" xfId="1" applyFont="1" applyFill="1" applyBorder="1" applyAlignment="1">
      <alignment horizontal="center"/>
    </xf>
    <xf numFmtId="0" fontId="27" fillId="23" borderId="12" xfId="0" applyFont="1" applyFill="1" applyBorder="1" applyAlignment="1">
      <alignment horizontal="center"/>
    </xf>
    <xf numFmtId="0" fontId="28" fillId="24" borderId="37" xfId="1" applyFont="1" applyFill="1" applyBorder="1" applyAlignment="1">
      <alignment horizontal="center"/>
    </xf>
    <xf numFmtId="0" fontId="29" fillId="24" borderId="38" xfId="1" applyFont="1" applyFill="1" applyBorder="1" applyAlignment="1">
      <alignment horizontal="center"/>
    </xf>
    <xf numFmtId="0" fontId="29" fillId="24" borderId="39" xfId="1" applyFont="1" applyFill="1" applyBorder="1" applyAlignment="1">
      <alignment horizontal="center"/>
    </xf>
    <xf numFmtId="169" fontId="31" fillId="19" borderId="12" xfId="1" applyNumberFormat="1" applyFont="1" applyFill="1" applyBorder="1" applyAlignment="1">
      <alignment horizontal="left"/>
    </xf>
    <xf numFmtId="1" fontId="31" fillId="20" borderId="12" xfId="1" applyNumberFormat="1" applyFont="1" applyFill="1" applyBorder="1" applyAlignment="1">
      <alignment horizontal="left"/>
    </xf>
    <xf numFmtId="14" fontId="26" fillId="19" borderId="12" xfId="78" applyNumberFormat="1" applyFont="1" applyFill="1" applyBorder="1"/>
    <xf numFmtId="0" fontId="26" fillId="19" borderId="12" xfId="78" applyFont="1" applyFill="1" applyBorder="1"/>
    <xf numFmtId="0" fontId="26" fillId="19" borderId="12" xfId="78" applyNumberFormat="1" applyFont="1" applyFill="1" applyBorder="1" applyAlignment="1">
      <alignment horizontal="center"/>
    </xf>
    <xf numFmtId="0" fontId="33" fillId="21" borderId="12" xfId="78" applyFont="1" applyFill="1" applyBorder="1" applyAlignment="1">
      <alignment horizontal="center"/>
    </xf>
    <xf numFmtId="0" fontId="33" fillId="21" borderId="12" xfId="78" quotePrefix="1" applyFont="1" applyFill="1" applyBorder="1" applyAlignment="1">
      <alignment horizontal="center"/>
    </xf>
    <xf numFmtId="0" fontId="34" fillId="0" borderId="0" xfId="75" applyFont="1"/>
    <xf numFmtId="170" fontId="31" fillId="18" borderId="12" xfId="1" applyNumberFormat="1" applyFont="1" applyFill="1" applyBorder="1" applyAlignment="1">
      <alignment horizontal="left"/>
    </xf>
    <xf numFmtId="0" fontId="37" fillId="21" borderId="10" xfId="1" applyFont="1" applyFill="1" applyBorder="1" applyAlignment="1">
      <alignment horizontal="center" vertical="center"/>
    </xf>
    <xf numFmtId="0" fontId="37" fillId="21" borderId="11" xfId="1" applyFont="1" applyFill="1" applyBorder="1" applyAlignment="1">
      <alignment horizontal="center" vertical="center"/>
    </xf>
    <xf numFmtId="0" fontId="35" fillId="21" borderId="18" xfId="75" applyFont="1" applyFill="1" applyBorder="1" applyAlignment="1">
      <alignment horizontal="center" vertical="center"/>
    </xf>
    <xf numFmtId="0" fontId="35" fillId="21" borderId="13" xfId="75" applyFont="1" applyFill="1" applyBorder="1" applyAlignment="1">
      <alignment horizontal="center" vertical="center"/>
    </xf>
    <xf numFmtId="0" fontId="35" fillId="21" borderId="19" xfId="75" applyFont="1" applyFill="1" applyBorder="1" applyAlignment="1">
      <alignment horizontal="center" vertical="center"/>
    </xf>
    <xf numFmtId="0" fontId="35" fillId="21" borderId="21" xfId="75" applyFont="1" applyFill="1" applyBorder="1" applyAlignment="1">
      <alignment horizontal="center" vertical="center"/>
    </xf>
    <xf numFmtId="0" fontId="35" fillId="21" borderId="22" xfId="75" applyFont="1" applyFill="1" applyBorder="1" applyAlignment="1">
      <alignment horizontal="center" vertical="center"/>
    </xf>
    <xf numFmtId="0" fontId="35" fillId="21" borderId="23" xfId="75" applyFont="1" applyFill="1" applyBorder="1" applyAlignment="1">
      <alignment horizontal="center" vertical="center"/>
    </xf>
    <xf numFmtId="14" fontId="2" fillId="0" borderId="27" xfId="75" applyNumberFormat="1" applyFont="1" applyBorder="1" applyAlignment="1">
      <alignment horizontal="center"/>
    </xf>
    <xf numFmtId="0" fontId="2" fillId="0" borderId="28" xfId="75" applyFont="1" applyBorder="1" applyAlignment="1">
      <alignment horizontal="center"/>
    </xf>
    <xf numFmtId="14" fontId="2" fillId="0" borderId="14" xfId="75" applyNumberFormat="1" applyFont="1" applyBorder="1" applyAlignment="1">
      <alignment horizontal="center"/>
    </xf>
    <xf numFmtId="0" fontId="2" fillId="0" borderId="15" xfId="75" applyFont="1" applyBorder="1" applyAlignment="1">
      <alignment horizontal="center"/>
    </xf>
    <xf numFmtId="168" fontId="23" fillId="25" borderId="18" xfId="75" applyNumberFormat="1" applyFont="1" applyFill="1" applyBorder="1" applyAlignment="1">
      <alignment horizontal="center" vertical="center"/>
    </xf>
    <xf numFmtId="168" fontId="23" fillId="25" borderId="29" xfId="75" applyNumberFormat="1" applyFont="1" applyFill="1" applyBorder="1" applyAlignment="1">
      <alignment horizontal="center" vertical="center"/>
    </xf>
    <xf numFmtId="168" fontId="23" fillId="25" borderId="20" xfId="75" applyNumberFormat="1" applyFont="1" applyFill="1" applyBorder="1" applyAlignment="1">
      <alignment horizontal="center" vertical="center"/>
    </xf>
    <xf numFmtId="168" fontId="23" fillId="25" borderId="30" xfId="75" applyNumberFormat="1" applyFont="1" applyFill="1" applyBorder="1" applyAlignment="1">
      <alignment horizontal="center" vertical="center"/>
    </xf>
    <xf numFmtId="14" fontId="32" fillId="26" borderId="36" xfId="79" applyNumberFormat="1" applyFont="1" applyFill="1" applyBorder="1" applyAlignment="1">
      <alignment horizontal="center" vertical="center"/>
    </xf>
    <xf numFmtId="14" fontId="32" fillId="26" borderId="19" xfId="79" applyNumberFormat="1" applyFont="1" applyFill="1" applyBorder="1" applyAlignment="1">
      <alignment horizontal="center" vertical="center"/>
    </xf>
    <xf numFmtId="14" fontId="32" fillId="26" borderId="35" xfId="79" applyNumberFormat="1" applyFont="1" applyFill="1" applyBorder="1" applyAlignment="1">
      <alignment horizontal="center" vertical="center"/>
    </xf>
    <xf numFmtId="14" fontId="32" fillId="26" borderId="26" xfId="79" applyNumberFormat="1" applyFont="1" applyFill="1" applyBorder="1" applyAlignment="1">
      <alignment horizontal="center" vertical="center"/>
    </xf>
    <xf numFmtId="168" fontId="23" fillId="25" borderId="24" xfId="75" applyNumberFormat="1" applyFont="1" applyFill="1" applyBorder="1" applyAlignment="1">
      <alignment horizontal="center" vertical="center"/>
    </xf>
    <xf numFmtId="168" fontId="23" fillId="25" borderId="31" xfId="75" applyNumberFormat="1" applyFont="1" applyFill="1" applyBorder="1" applyAlignment="1">
      <alignment horizontal="center" vertical="center"/>
    </xf>
    <xf numFmtId="168" fontId="23" fillId="25" borderId="21" xfId="75" applyNumberFormat="1" applyFont="1" applyFill="1" applyBorder="1" applyAlignment="1">
      <alignment horizontal="center" vertical="center"/>
    </xf>
    <xf numFmtId="168" fontId="23" fillId="25" borderId="32" xfId="75" applyNumberFormat="1" applyFont="1" applyFill="1" applyBorder="1" applyAlignment="1">
      <alignment horizontal="center" vertical="center"/>
    </xf>
    <xf numFmtId="169" fontId="2" fillId="0" borderId="14" xfId="75" applyNumberFormat="1" applyFont="1" applyBorder="1" applyAlignment="1">
      <alignment horizontal="center"/>
    </xf>
    <xf numFmtId="169" fontId="2" fillId="0" borderId="15" xfId="75" applyNumberFormat="1" applyFont="1" applyBorder="1" applyAlignment="1">
      <alignment horizontal="center"/>
    </xf>
    <xf numFmtId="0" fontId="2" fillId="0" borderId="14" xfId="75" applyFont="1" applyBorder="1" applyAlignment="1">
      <alignment horizontal="center"/>
    </xf>
    <xf numFmtId="0" fontId="32" fillId="26" borderId="33" xfId="79" applyNumberFormat="1" applyFont="1" applyFill="1" applyBorder="1" applyAlignment="1">
      <alignment horizontal="center" vertical="center"/>
    </xf>
    <xf numFmtId="0" fontId="32" fillId="26" borderId="25" xfId="79" applyNumberFormat="1" applyFont="1" applyFill="1" applyBorder="1" applyAlignment="1">
      <alignment horizontal="center" vertical="center"/>
    </xf>
    <xf numFmtId="0" fontId="32" fillId="26" borderId="34" xfId="79" applyNumberFormat="1" applyFont="1" applyFill="1" applyBorder="1" applyAlignment="1">
      <alignment horizontal="center" vertical="center"/>
    </xf>
    <xf numFmtId="0" fontId="32" fillId="26" borderId="23" xfId="79" applyNumberFormat="1" applyFont="1" applyFill="1" applyBorder="1" applyAlignment="1">
      <alignment horizontal="center" vertical="center"/>
    </xf>
    <xf numFmtId="14" fontId="32" fillId="26" borderId="33" xfId="79" applyNumberFormat="1" applyFont="1" applyFill="1" applyBorder="1" applyAlignment="1">
      <alignment horizontal="center" vertical="center"/>
    </xf>
    <xf numFmtId="14" fontId="32" fillId="26" borderId="25" xfId="79" applyNumberFormat="1" applyFont="1" applyFill="1" applyBorder="1" applyAlignment="1">
      <alignment horizontal="center" vertical="center"/>
    </xf>
    <xf numFmtId="0" fontId="2" fillId="0" borderId="16" xfId="75" applyFont="1" applyBorder="1" applyAlignment="1">
      <alignment horizontal="center"/>
    </xf>
    <xf numFmtId="0" fontId="2" fillId="0" borderId="17" xfId="75" applyFont="1" applyBorder="1" applyAlignment="1">
      <alignment horizontal="center"/>
    </xf>
    <xf numFmtId="0" fontId="36" fillId="21" borderId="10" xfId="75" applyFont="1" applyFill="1" applyBorder="1" applyAlignment="1">
      <alignment horizontal="center"/>
    </xf>
    <xf numFmtId="0" fontId="36" fillId="21" borderId="11" xfId="75" applyFont="1" applyFill="1" applyBorder="1" applyAlignment="1">
      <alignment horizontal="center"/>
    </xf>
    <xf numFmtId="14" fontId="32" fillId="26" borderId="34" xfId="79" applyNumberFormat="1" applyFont="1" applyFill="1" applyBorder="1" applyAlignment="1">
      <alignment horizontal="center" vertical="center"/>
    </xf>
    <xf numFmtId="14" fontId="32" fillId="26" borderId="23" xfId="79" applyNumberFormat="1" applyFont="1" applyFill="1" applyBorder="1" applyAlignment="1">
      <alignment horizontal="center" vertical="center"/>
    </xf>
    <xf numFmtId="0" fontId="32" fillId="26" borderId="35" xfId="79" applyNumberFormat="1" applyFont="1" applyFill="1" applyBorder="1" applyAlignment="1">
      <alignment horizontal="center" vertical="center"/>
    </xf>
    <xf numFmtId="0" fontId="32" fillId="26" borderId="26" xfId="79" applyNumberFormat="1" applyFont="1" applyFill="1" applyBorder="1" applyAlignment="1">
      <alignment horizontal="center" vertical="center"/>
    </xf>
  </cellXfs>
  <cellStyles count="80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BOLETIM" xfId="7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Hyperlink 2" xfId="35"/>
    <cellStyle name="Input" xfId="36"/>
    <cellStyle name="Linked Cell" xfId="37"/>
    <cellStyle name="Moeda 2" xfId="38"/>
    <cellStyle name="Moeda 2 2" xfId="39"/>
    <cellStyle name="Moeda 2 3" xfId="40"/>
    <cellStyle name="Moeda 2 3 2" xfId="41"/>
    <cellStyle name="Moeda 2 4" xfId="42"/>
    <cellStyle name="Moeda 3" xfId="43"/>
    <cellStyle name="Moeda 4" xfId="44"/>
    <cellStyle name="Moeda 5" xfId="45"/>
    <cellStyle name="Moeda 6" xfId="46"/>
    <cellStyle name="Moeda 7" xfId="47"/>
    <cellStyle name="Neutral" xfId="48"/>
    <cellStyle name="Normal" xfId="0" builtinId="0"/>
    <cellStyle name="Normal 2" xfId="1"/>
    <cellStyle name="Normal 2 2" xfId="49"/>
    <cellStyle name="Normal 2 2 2" xfId="50"/>
    <cellStyle name="Normal 2 2 3" xfId="51"/>
    <cellStyle name="Normal 2 3" xfId="52"/>
    <cellStyle name="Normal 2_Conteúdo 02" xfId="53"/>
    <cellStyle name="Normal 3" xfId="54"/>
    <cellStyle name="Normal 3 2" xfId="55"/>
    <cellStyle name="Normal 4" xfId="56"/>
    <cellStyle name="Normal 4 2" xfId="57"/>
    <cellStyle name="Normal 5" xfId="75"/>
    <cellStyle name="Normal_Calculo de Dias" xfId="78"/>
    <cellStyle name="Note" xfId="58"/>
    <cellStyle name="Output" xfId="59"/>
    <cellStyle name="Porcentagem 2" xfId="60"/>
    <cellStyle name="Porcentagem 3" xfId="61"/>
    <cellStyle name="Porcentagem 4" xfId="62"/>
    <cellStyle name="Porcentagem 4 2" xfId="63"/>
    <cellStyle name="Separador de milhares 2" xfId="64"/>
    <cellStyle name="Separador de milhares 2 2" xfId="65"/>
    <cellStyle name="Separador de milhares 2 2 2" xfId="66"/>
    <cellStyle name="Separador de milhares 3" xfId="67"/>
    <cellStyle name="Separador de milhares 4" xfId="68"/>
    <cellStyle name="Separador de milhares 5" xfId="69"/>
    <cellStyle name="Separador de milhares 5 2" xfId="70"/>
    <cellStyle name="Separador de milhares 6" xfId="71"/>
    <cellStyle name="Separador de milꚌares_8905-3" xfId="77"/>
    <cellStyle name="Title" xfId="72"/>
    <cellStyle name="Vírgula" xfId="79" builtinId="3"/>
    <cellStyle name="Vírgula 2" xfId="73"/>
    <cellStyle name="Warning Text" xfId="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svg"/><Relationship Id="rId2" Type="http://schemas.openxmlformats.org/officeDocument/2006/relationships/image" Target="../media/image8.png"/><Relationship Id="rId1" Type="http://schemas.openxmlformats.org/officeDocument/2006/relationships/image" Target="../media/image7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431516</xdr:colOff>
      <xdr:row>13</xdr:row>
      <xdr:rowOff>74904</xdr:rowOff>
    </xdr:from>
    <xdr:ext cx="184731" cy="937629"/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519454" y="27419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pt-BR" sz="54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431509</xdr:colOff>
      <xdr:row>13</xdr:row>
      <xdr:rowOff>74904</xdr:rowOff>
    </xdr:from>
    <xdr:ext cx="184731" cy="937629"/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519447" y="27419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pt-BR" sz="54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3</xdr:col>
      <xdr:colOff>0</xdr:colOff>
      <xdr:row>5</xdr:row>
      <xdr:rowOff>77932</xdr:rowOff>
    </xdr:from>
    <xdr:to>
      <xdr:col>7</xdr:col>
      <xdr:colOff>196214</xdr:colOff>
      <xdr:row>9</xdr:row>
      <xdr:rowOff>174747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CCCFD9E-D292-4184-8683-736CB75EA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0182" y="1030432"/>
          <a:ext cx="5677418" cy="858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256660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7FC7EDF-A37D-4BBD-A9EE-05EBE9963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002592" cy="8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16B324-C0E9-4824-AA05-6A076FE2F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60776"/>
          <a:ext cx="9462655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AF12D09-1B68-445B-9CBF-A9C5FB86A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42845" cy="8476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6</xdr:row>
      <xdr:rowOff>123825</xdr:rowOff>
    </xdr:from>
    <xdr:to>
      <xdr:col>21</xdr:col>
      <xdr:colOff>583405</xdr:colOff>
      <xdr:row>15</xdr:row>
      <xdr:rowOff>47625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B5C8278-07BB-4C60-9B02-4BB2656CA9FC}"/>
            </a:ext>
          </a:extLst>
        </xdr:cNvPr>
        <xdr:cNvSpPr/>
      </xdr:nvSpPr>
      <xdr:spPr>
        <a:xfrm>
          <a:off x="2288380" y="1266825"/>
          <a:ext cx="11046619" cy="1638300"/>
        </a:xfrm>
        <a:prstGeom prst="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49000">
              <a:schemeClr val="tx1">
                <a:lumMod val="75000"/>
                <a:lumOff val="25000"/>
              </a:schemeClr>
            </a:gs>
            <a:gs pos="100000">
              <a:schemeClr val="tx1"/>
            </a:gs>
          </a:gsLst>
          <a:path path="circle">
            <a:fillToRect l="100000" t="100000"/>
          </a:path>
          <a:tileRect r="-100000" b="-10000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38099</xdr:colOff>
      <xdr:row>7</xdr:row>
      <xdr:rowOff>47625</xdr:rowOff>
    </xdr:from>
    <xdr:to>
      <xdr:col>21</xdr:col>
      <xdr:colOff>381000</xdr:colOff>
      <xdr:row>14</xdr:row>
      <xdr:rowOff>123825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FB2D7B3-8F7A-4396-904D-AAB46296917D}"/>
            </a:ext>
          </a:extLst>
        </xdr:cNvPr>
        <xdr:cNvSpPr/>
      </xdr:nvSpPr>
      <xdr:spPr>
        <a:xfrm>
          <a:off x="2466974" y="1381125"/>
          <a:ext cx="10665620" cy="140970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533399</xdr:colOff>
      <xdr:row>6</xdr:row>
      <xdr:rowOff>114300</xdr:rowOff>
    </xdr:from>
    <xdr:to>
      <xdr:col>8</xdr:col>
      <xdr:colOff>47624</xdr:colOff>
      <xdr:row>15</xdr:row>
      <xdr:rowOff>47625</xdr:rowOff>
    </xdr:to>
    <xdr:sp macro="" textlink="">
      <xdr:nvSpPr>
        <xdr:cNvPr id="4" name="Trapezoide 3">
          <a:extLst>
            <a:ext uri="{FF2B5EF4-FFF2-40B4-BE49-F238E27FC236}">
              <a16:creationId xmlns:a16="http://schemas.microsoft.com/office/drawing/2014/main" id="{45761510-AEAC-4643-A3BD-6E2E721C1FA2}"/>
            </a:ext>
          </a:extLst>
        </xdr:cNvPr>
        <xdr:cNvSpPr/>
      </xdr:nvSpPr>
      <xdr:spPr>
        <a:xfrm>
          <a:off x="1752599" y="1257300"/>
          <a:ext cx="3171825" cy="1647825"/>
        </a:xfrm>
        <a:prstGeom prst="trapezoid">
          <a:avLst>
            <a:gd name="adj" fmla="val 31936"/>
          </a:avLst>
        </a:prstGeom>
        <a:solidFill>
          <a:schemeClr val="tx1">
            <a:alpha val="70000"/>
          </a:schemeClr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276225</xdr:colOff>
      <xdr:row>6</xdr:row>
      <xdr:rowOff>152400</xdr:rowOff>
    </xdr:from>
    <xdr:to>
      <xdr:col>6</xdr:col>
      <xdr:colOff>600075</xdr:colOff>
      <xdr:row>14</xdr:row>
      <xdr:rowOff>171450</xdr:rowOff>
    </xdr:to>
    <xdr:pic>
      <xdr:nvPicPr>
        <xdr:cNvPr id="5" name="Gráfico 11" descr="Calendário mensal">
          <a:extLst>
            <a:ext uri="{FF2B5EF4-FFF2-40B4-BE49-F238E27FC236}">
              <a16:creationId xmlns:a16="http://schemas.microsoft.com/office/drawing/2014/main" id="{06AB16B3-F1C9-4CD4-A7BA-090F03CC8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714625" y="1295400"/>
          <a:ext cx="1543050" cy="154305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oneCellAnchor>
    <xdr:from>
      <xdr:col>9</xdr:col>
      <xdr:colOff>342131</xdr:colOff>
      <xdr:row>7</xdr:row>
      <xdr:rowOff>159836</xdr:rowOff>
    </xdr:from>
    <xdr:ext cx="5783250" cy="1219436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3BD5DBF-242E-4D3F-93E3-19AB51431C0F}"/>
            </a:ext>
          </a:extLst>
        </xdr:cNvPr>
        <xdr:cNvSpPr/>
      </xdr:nvSpPr>
      <xdr:spPr>
        <a:xfrm>
          <a:off x="5807100" y="1493336"/>
          <a:ext cx="5783250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7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DIATRABALHO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883227</xdr:colOff>
      <xdr:row>1</xdr:row>
      <xdr:rowOff>644862</xdr:rowOff>
    </xdr:from>
    <xdr:to>
      <xdr:col>6</xdr:col>
      <xdr:colOff>236158</xdr:colOff>
      <xdr:row>6</xdr:row>
      <xdr:rowOff>5030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B07C9B-A218-4D69-AEFF-9235AF359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682" y="1580044"/>
          <a:ext cx="6288862" cy="95344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246269</xdr:colOff>
      <xdr:row>0</xdr:row>
      <xdr:rowOff>847619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05C791F-0BC9-466A-88D5-FD5843E6A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92201" cy="8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9154</xdr:colOff>
      <xdr:row>5</xdr:row>
      <xdr:rowOff>53869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1CBDB80-B735-442E-9F08-026B311BB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02592" cy="8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7938</xdr:colOff>
      <xdr:row>8</xdr:row>
      <xdr:rowOff>71438</xdr:rowOff>
    </xdr:from>
    <xdr:to>
      <xdr:col>16</xdr:col>
      <xdr:colOff>603250</xdr:colOff>
      <xdr:row>14</xdr:row>
      <xdr:rowOff>99848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9084248-151E-4E21-B8BB-CF5B71267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0313" y="1341438"/>
          <a:ext cx="7921625" cy="9809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9154</xdr:colOff>
      <xdr:row>5</xdr:row>
      <xdr:rowOff>53869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48BB86-E907-4BD5-BA65-7A12ECB97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429" cy="8634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119063</xdr:rowOff>
    </xdr:from>
    <xdr:to>
      <xdr:col>17</xdr:col>
      <xdr:colOff>0</xdr:colOff>
      <xdr:row>14</xdr:row>
      <xdr:rowOff>123662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F74A447-B4E6-41CE-84C2-79F12EA3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2375" y="1389063"/>
          <a:ext cx="7937500" cy="9570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69CC64-5741-40AA-8123-0078C1D1C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1360776"/>
          <a:ext cx="9464387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3C97153-8993-4BFF-8F44-6B7D08CF5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002592" cy="8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5F58D8-872C-4B57-BD23-7A4F570F6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60776"/>
          <a:ext cx="9462655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4F2FC8B-C9AB-4861-BB51-2914B328F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42845" cy="8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5778322-B0F8-43D0-BC1C-0E1D3EDF4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60776"/>
          <a:ext cx="9462655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5EBC26-EF3C-4C5C-B593-456A3D885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42845" cy="8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621C35-475C-4AD4-8154-B7B2964E1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60776"/>
          <a:ext cx="9462655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B0B2AB9-EC47-43AE-9402-6EF26D376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42845" cy="847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D45834-BF41-4AF4-8F80-E630E5576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60776"/>
          <a:ext cx="9462655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0A930D9-9340-4371-9458-A534C01C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42845" cy="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H29"/>
  <sheetViews>
    <sheetView showGridLines="0" zoomScale="110" zoomScaleNormal="110" workbookViewId="0">
      <selection activeCell="F13" sqref="F13:F20"/>
    </sheetView>
  </sheetViews>
  <sheetFormatPr defaultRowHeight="15" x14ac:dyDescent="0.25"/>
  <cols>
    <col min="3" max="3" width="24.42578125" bestFit="1" customWidth="1"/>
    <col min="4" max="4" width="21.5703125" bestFit="1" customWidth="1"/>
    <col min="5" max="5" width="26" customWidth="1"/>
    <col min="6" max="6" width="20.42578125" customWidth="1"/>
    <col min="7" max="7" width="14.28515625" customWidth="1"/>
  </cols>
  <sheetData>
    <row r="10" spans="4:8" ht="15.75" thickBot="1" x14ac:dyDescent="0.3">
      <c r="D10" s="1"/>
      <c r="E10" s="1"/>
      <c r="F10" s="1"/>
      <c r="G10" s="1"/>
      <c r="H10" s="1"/>
    </row>
    <row r="11" spans="4:8" ht="23.25" customHeight="1" thickBot="1" x14ac:dyDescent="0.3">
      <c r="D11" s="21" t="s">
        <v>4</v>
      </c>
      <c r="E11" s="22"/>
      <c r="F11" s="6">
        <f ca="1">TODAY()</f>
        <v>43267</v>
      </c>
      <c r="G11" s="5"/>
      <c r="H11" s="1"/>
    </row>
    <row r="12" spans="4:8" ht="16.5" thickTop="1" x14ac:dyDescent="0.25">
      <c r="D12" s="9" t="s">
        <v>3</v>
      </c>
      <c r="E12" s="10" t="s">
        <v>2</v>
      </c>
      <c r="F12" s="10" t="s">
        <v>1</v>
      </c>
      <c r="G12" s="11" t="s">
        <v>0</v>
      </c>
      <c r="H12" s="1"/>
    </row>
    <row r="13" spans="4:8" ht="15.75" x14ac:dyDescent="0.25">
      <c r="D13" s="7" t="s">
        <v>15</v>
      </c>
      <c r="E13" s="12">
        <v>37647</v>
      </c>
      <c r="F13" s="20">
        <f>WEEKDAY(E13)</f>
        <v>1</v>
      </c>
      <c r="G13" s="13">
        <f ca="1">ABS(($F$11-E13)/365.25)</f>
        <v>15.38672142368241</v>
      </c>
      <c r="H13" s="1"/>
    </row>
    <row r="14" spans="4:8" ht="15.75" x14ac:dyDescent="0.25">
      <c r="D14" s="7" t="s">
        <v>16</v>
      </c>
      <c r="E14" s="12">
        <f>E13+2000</f>
        <v>39647</v>
      </c>
      <c r="F14" s="20">
        <f t="shared" ref="F14:F29" si="0">WEEKDAY(E14)</f>
        <v>6</v>
      </c>
      <c r="G14" s="13">
        <f t="shared" ref="G14:G29" ca="1" si="1">ABS(($F$11-E14)/365.25)</f>
        <v>9.9110198494182065</v>
      </c>
      <c r="H14" s="1"/>
    </row>
    <row r="15" spans="4:8" ht="15.75" x14ac:dyDescent="0.25">
      <c r="D15" s="8" t="s">
        <v>17</v>
      </c>
      <c r="E15" s="12">
        <f>E14-5000</f>
        <v>34647</v>
      </c>
      <c r="F15" s="20">
        <f t="shared" si="0"/>
        <v>4</v>
      </c>
      <c r="G15" s="13">
        <f t="shared" ca="1" si="1"/>
        <v>23.600273785078713</v>
      </c>
      <c r="H15" s="1"/>
    </row>
    <row r="16" spans="4:8" ht="15.75" x14ac:dyDescent="0.25">
      <c r="D16" s="7" t="s">
        <v>18</v>
      </c>
      <c r="E16" s="12">
        <f t="shared" ref="E16:E17" si="2">E15-5000</f>
        <v>29647</v>
      </c>
      <c r="F16" s="20">
        <f t="shared" si="0"/>
        <v>2</v>
      </c>
      <c r="G16" s="13">
        <f t="shared" ca="1" si="1"/>
        <v>37.289527720739223</v>
      </c>
      <c r="H16" s="1"/>
    </row>
    <row r="17" spans="4:8" ht="15.75" x14ac:dyDescent="0.25">
      <c r="D17" s="7" t="s">
        <v>19</v>
      </c>
      <c r="E17" s="12">
        <f t="shared" si="2"/>
        <v>24647</v>
      </c>
      <c r="F17" s="20">
        <f t="shared" si="0"/>
        <v>7</v>
      </c>
      <c r="G17" s="13">
        <f t="shared" ca="1" si="1"/>
        <v>50.978781656399725</v>
      </c>
      <c r="H17" s="1"/>
    </row>
    <row r="18" spans="4:8" ht="15.75" x14ac:dyDescent="0.25">
      <c r="D18" s="8" t="s">
        <v>20</v>
      </c>
      <c r="E18" s="12">
        <f t="shared" ref="E18:E26" si="3">E17+2000</f>
        <v>26647</v>
      </c>
      <c r="F18" s="20">
        <f t="shared" si="0"/>
        <v>5</v>
      </c>
      <c r="G18" s="13">
        <f t="shared" ca="1" si="1"/>
        <v>45.503080082135526</v>
      </c>
    </row>
    <row r="19" spans="4:8" ht="15.75" x14ac:dyDescent="0.25">
      <c r="D19" s="7" t="s">
        <v>21</v>
      </c>
      <c r="E19" s="12">
        <f t="shared" si="3"/>
        <v>28647</v>
      </c>
      <c r="F19" s="20">
        <f t="shared" si="0"/>
        <v>3</v>
      </c>
      <c r="G19" s="13">
        <f t="shared" ca="1" si="1"/>
        <v>40.027378507871319</v>
      </c>
    </row>
    <row r="20" spans="4:8" ht="15.75" x14ac:dyDescent="0.25">
      <c r="D20" s="7" t="s">
        <v>22</v>
      </c>
      <c r="E20" s="12">
        <f t="shared" si="3"/>
        <v>30647</v>
      </c>
      <c r="F20" s="20">
        <f t="shared" si="0"/>
        <v>1</v>
      </c>
      <c r="G20" s="13">
        <f t="shared" ca="1" si="1"/>
        <v>34.551676933607119</v>
      </c>
    </row>
    <row r="21" spans="4:8" ht="15.75" x14ac:dyDescent="0.25">
      <c r="D21" s="8" t="s">
        <v>23</v>
      </c>
      <c r="E21" s="12">
        <f t="shared" si="3"/>
        <v>32647</v>
      </c>
      <c r="F21" s="20">
        <f t="shared" si="0"/>
        <v>6</v>
      </c>
      <c r="G21" s="13">
        <f t="shared" ca="1" si="1"/>
        <v>29.075975359342916</v>
      </c>
    </row>
    <row r="22" spans="4:8" ht="15.75" x14ac:dyDescent="0.25">
      <c r="D22" s="7" t="s">
        <v>24</v>
      </c>
      <c r="E22" s="12">
        <f t="shared" si="3"/>
        <v>34647</v>
      </c>
      <c r="F22" s="20">
        <f t="shared" si="0"/>
        <v>4</v>
      </c>
      <c r="G22" s="13">
        <f t="shared" ca="1" si="1"/>
        <v>23.600273785078713</v>
      </c>
    </row>
    <row r="23" spans="4:8" ht="15.75" x14ac:dyDescent="0.25">
      <c r="D23" s="7" t="s">
        <v>25</v>
      </c>
      <c r="E23" s="12">
        <f t="shared" si="3"/>
        <v>36647</v>
      </c>
      <c r="F23" s="20">
        <f t="shared" si="0"/>
        <v>2</v>
      </c>
      <c r="G23" s="13">
        <f t="shared" ca="1" si="1"/>
        <v>18.12457221081451</v>
      </c>
    </row>
    <row r="24" spans="4:8" ht="15.75" x14ac:dyDescent="0.25">
      <c r="D24" s="8" t="s">
        <v>26</v>
      </c>
      <c r="E24" s="12">
        <f t="shared" si="3"/>
        <v>38647</v>
      </c>
      <c r="F24" s="20">
        <f t="shared" si="0"/>
        <v>7</v>
      </c>
      <c r="G24" s="13">
        <f t="shared" ca="1" si="1"/>
        <v>12.648870636550308</v>
      </c>
    </row>
    <row r="25" spans="4:8" ht="15.75" x14ac:dyDescent="0.25">
      <c r="D25" s="7" t="s">
        <v>27</v>
      </c>
      <c r="E25" s="12">
        <f t="shared" si="3"/>
        <v>40647</v>
      </c>
      <c r="F25" s="20">
        <f t="shared" si="0"/>
        <v>5</v>
      </c>
      <c r="G25" s="13">
        <f t="shared" ca="1" si="1"/>
        <v>7.1731690622861057</v>
      </c>
    </row>
    <row r="26" spans="4:8" ht="15.75" x14ac:dyDescent="0.25">
      <c r="D26" s="7" t="s">
        <v>28</v>
      </c>
      <c r="E26" s="12">
        <f t="shared" si="3"/>
        <v>42647</v>
      </c>
      <c r="F26" s="20">
        <f t="shared" si="0"/>
        <v>3</v>
      </c>
      <c r="G26" s="13">
        <f t="shared" ca="1" si="1"/>
        <v>1.6974674880219027</v>
      </c>
    </row>
    <row r="27" spans="4:8" ht="15.75" x14ac:dyDescent="0.25">
      <c r="D27" s="7" t="s">
        <v>29</v>
      </c>
      <c r="E27" s="12">
        <f>E26-3000</f>
        <v>39647</v>
      </c>
      <c r="F27" s="20">
        <f t="shared" si="0"/>
        <v>6</v>
      </c>
      <c r="G27" s="13">
        <f t="shared" ca="1" si="1"/>
        <v>9.9110198494182065</v>
      </c>
    </row>
    <row r="28" spans="4:8" ht="15.75" x14ac:dyDescent="0.25">
      <c r="D28" s="7" t="s">
        <v>30</v>
      </c>
      <c r="E28" s="12">
        <f t="shared" ref="E28:E29" si="4">E27-3000</f>
        <v>36647</v>
      </c>
      <c r="F28" s="20">
        <f t="shared" si="0"/>
        <v>2</v>
      </c>
      <c r="G28" s="13">
        <f t="shared" ca="1" si="1"/>
        <v>18.12457221081451</v>
      </c>
    </row>
    <row r="29" spans="4:8" ht="15.75" x14ac:dyDescent="0.25">
      <c r="D29" s="8" t="s">
        <v>31</v>
      </c>
      <c r="E29" s="12">
        <f t="shared" si="4"/>
        <v>33647</v>
      </c>
      <c r="F29" s="20">
        <f t="shared" si="0"/>
        <v>5</v>
      </c>
      <c r="G29" s="13">
        <f t="shared" ca="1" si="1"/>
        <v>26.338124572210816</v>
      </c>
    </row>
  </sheetData>
  <mergeCells count="1">
    <mergeCell ref="D11:E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C27" sqref="C27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>
        <f>DATEDIF(F15,G15,"MD")</f>
        <v>29</v>
      </c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>
        <f>DATEDIF(B18,C18,"M")</f>
        <v>818</v>
      </c>
      <c r="F18" s="14">
        <v>18264</v>
      </c>
      <c r="G18" s="14">
        <v>43189</v>
      </c>
      <c r="H18" s="15">
        <f>DATEDIF(F18,G18,"YM")</f>
        <v>2</v>
      </c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>
        <f>DATEDIF(B21,C21,"D")</f>
        <v>24925</v>
      </c>
      <c r="F21" s="14">
        <v>18264</v>
      </c>
      <c r="G21" s="14">
        <v>43189</v>
      </c>
      <c r="H21" s="15">
        <f>DATEDIF(F21,G21,"YD")</f>
        <v>88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C1" zoomScale="80" zoomScaleNormal="80" workbookViewId="0">
      <selection activeCell="S35" sqref="S3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3"/>
  <sheetViews>
    <sheetView showGridLines="0" zoomScale="110" zoomScaleNormal="110" workbookViewId="0">
      <selection activeCell="E14" sqref="E14"/>
    </sheetView>
  </sheetViews>
  <sheetFormatPr defaultRowHeight="12.75" x14ac:dyDescent="0.2"/>
  <cols>
    <col min="1" max="1" width="20.7109375" style="3" bestFit="1" customWidth="1"/>
    <col min="2" max="2" width="25.7109375" style="3" bestFit="1" customWidth="1"/>
    <col min="3" max="3" width="21.42578125" style="3" customWidth="1"/>
    <col min="4" max="4" width="21.140625" style="3" customWidth="1"/>
    <col min="5" max="5" width="26.5703125" style="3" customWidth="1"/>
    <col min="6" max="16384" width="9.140625" style="3"/>
  </cols>
  <sheetData>
    <row r="1" spans="3:5" ht="73.5" customHeight="1" x14ac:dyDescent="0.2"/>
    <row r="2" spans="3:5" ht="73.5" customHeight="1" x14ac:dyDescent="0.2"/>
    <row r="8" spans="3:5" ht="23.25" x14ac:dyDescent="0.35">
      <c r="C8" s="17" t="s">
        <v>5</v>
      </c>
      <c r="D8" s="18" t="s">
        <v>6</v>
      </c>
      <c r="E8" s="17" t="s">
        <v>9</v>
      </c>
    </row>
    <row r="9" spans="3:5" ht="23.25" x14ac:dyDescent="0.35">
      <c r="C9" s="14">
        <v>41671</v>
      </c>
      <c r="D9" s="14">
        <v>40940</v>
      </c>
      <c r="E9" s="15">
        <f>C9-D9</f>
        <v>731</v>
      </c>
    </row>
    <row r="12" spans="3:5" ht="23.25" x14ac:dyDescent="0.35">
      <c r="C12" s="17" t="s">
        <v>8</v>
      </c>
      <c r="D12" s="18" t="s">
        <v>14</v>
      </c>
      <c r="E12" s="17" t="s">
        <v>6</v>
      </c>
    </row>
    <row r="13" spans="3:5" ht="23.25" x14ac:dyDescent="0.35">
      <c r="C13" s="14">
        <v>41748</v>
      </c>
      <c r="D13" s="16">
        <v>30</v>
      </c>
      <c r="E13" s="14">
        <f>C13+D13</f>
        <v>41778</v>
      </c>
    </row>
  </sheetData>
  <pageMargins left="0.75" right="0.75" top="1" bottom="1" header="0.49212598499999999" footer="0.49212598499999999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Q33"/>
  <sheetViews>
    <sheetView showGridLines="0" zoomScale="120" zoomScaleNormal="120" workbookViewId="0">
      <selection activeCell="M24" sqref="M24"/>
    </sheetView>
  </sheetViews>
  <sheetFormatPr defaultColWidth="9.140625" defaultRowHeight="12.75" customHeight="1" x14ac:dyDescent="0.2"/>
  <cols>
    <col min="1" max="6" width="9.140625" style="2"/>
    <col min="7" max="7" width="1.85546875" style="2" customWidth="1"/>
    <col min="8" max="9" width="9.140625" style="2"/>
    <col min="10" max="10" width="5.28515625" style="2" customWidth="1"/>
    <col min="11" max="14" width="9.140625" style="2"/>
    <col min="15" max="15" width="1.85546875" style="2" customWidth="1"/>
    <col min="16" max="16384" width="9.140625" style="2"/>
  </cols>
  <sheetData>
    <row r="15" spans="3:17" ht="12.75" customHeight="1" thickBot="1" x14ac:dyDescent="0.25"/>
    <row r="16" spans="3:17" ht="12.75" customHeight="1" thickBot="1" x14ac:dyDescent="0.25">
      <c r="C16" s="23" t="s">
        <v>12</v>
      </c>
      <c r="D16" s="24"/>
      <c r="E16" s="24"/>
      <c r="F16" s="25"/>
      <c r="H16" s="56" t="s">
        <v>10</v>
      </c>
      <c r="I16" s="57"/>
      <c r="K16" s="23" t="s">
        <v>13</v>
      </c>
      <c r="L16" s="24"/>
      <c r="M16" s="24"/>
      <c r="N16" s="25"/>
      <c r="P16" s="56" t="s">
        <v>10</v>
      </c>
      <c r="Q16" s="57"/>
    </row>
    <row r="17" spans="3:17" ht="12.75" customHeight="1" thickBot="1" x14ac:dyDescent="0.25">
      <c r="C17" s="26"/>
      <c r="D17" s="27"/>
      <c r="E17" s="27"/>
      <c r="F17" s="28"/>
      <c r="H17" s="29">
        <v>41708</v>
      </c>
      <c r="I17" s="30"/>
      <c r="K17" s="26"/>
      <c r="L17" s="27"/>
      <c r="M17" s="27"/>
      <c r="N17" s="28"/>
      <c r="P17" s="29">
        <v>41708</v>
      </c>
      <c r="Q17" s="30"/>
    </row>
    <row r="18" spans="3:17" ht="12.75" customHeight="1" x14ac:dyDescent="0.2">
      <c r="C18" s="33" t="s">
        <v>5</v>
      </c>
      <c r="D18" s="34"/>
      <c r="E18" s="37">
        <v>41699</v>
      </c>
      <c r="F18" s="38"/>
      <c r="H18" s="31">
        <v>41723</v>
      </c>
      <c r="I18" s="32"/>
      <c r="K18" s="33" t="s">
        <v>5</v>
      </c>
      <c r="L18" s="34"/>
      <c r="M18" s="37">
        <v>41699</v>
      </c>
      <c r="N18" s="38"/>
      <c r="P18" s="31">
        <v>41723</v>
      </c>
      <c r="Q18" s="32"/>
    </row>
    <row r="19" spans="3:17" ht="12.75" customHeight="1" x14ac:dyDescent="0.2">
      <c r="C19" s="35"/>
      <c r="D19" s="36"/>
      <c r="E19" s="39"/>
      <c r="F19" s="40"/>
      <c r="H19" s="31"/>
      <c r="I19" s="32"/>
      <c r="K19" s="35"/>
      <c r="L19" s="36"/>
      <c r="M19" s="39"/>
      <c r="N19" s="40"/>
      <c r="P19" s="31"/>
      <c r="Q19" s="32"/>
    </row>
    <row r="20" spans="3:17" ht="12.75" customHeight="1" x14ac:dyDescent="0.2">
      <c r="C20" s="41" t="s">
        <v>7</v>
      </c>
      <c r="D20" s="42"/>
      <c r="E20" s="52">
        <v>41729</v>
      </c>
      <c r="F20" s="53"/>
      <c r="H20" s="31"/>
      <c r="I20" s="32"/>
      <c r="K20" s="41" t="s">
        <v>7</v>
      </c>
      <c r="L20" s="42"/>
      <c r="M20" s="52">
        <v>41729</v>
      </c>
      <c r="N20" s="53"/>
      <c r="P20" s="31"/>
      <c r="Q20" s="32"/>
    </row>
    <row r="21" spans="3:17" ht="12.75" customHeight="1" x14ac:dyDescent="0.2">
      <c r="C21" s="35"/>
      <c r="D21" s="36"/>
      <c r="E21" s="39"/>
      <c r="F21" s="40"/>
      <c r="H21" s="31"/>
      <c r="I21" s="32"/>
      <c r="K21" s="35"/>
      <c r="L21" s="36"/>
      <c r="M21" s="39"/>
      <c r="N21" s="40"/>
      <c r="P21" s="31"/>
      <c r="Q21" s="32"/>
    </row>
    <row r="22" spans="3:17" ht="12.75" customHeight="1" x14ac:dyDescent="0.2">
      <c r="C22" s="41" t="s">
        <v>11</v>
      </c>
      <c r="D22" s="42"/>
      <c r="E22" s="48">
        <f>NETWORKDAYS(E18,E20,H17:I18)</f>
        <v>19</v>
      </c>
      <c r="F22" s="49"/>
      <c r="H22" s="45"/>
      <c r="I22" s="46"/>
      <c r="K22" s="41" t="s">
        <v>11</v>
      </c>
      <c r="L22" s="42"/>
      <c r="M22" s="48">
        <f>NETWORKDAYS.INTL(M18,M20,11,P17:Q18)</f>
        <v>24</v>
      </c>
      <c r="N22" s="49"/>
      <c r="P22" s="45"/>
      <c r="Q22" s="46"/>
    </row>
    <row r="23" spans="3:17" ht="12.75" customHeight="1" thickBot="1" x14ac:dyDescent="0.25">
      <c r="C23" s="43"/>
      <c r="D23" s="44"/>
      <c r="E23" s="50"/>
      <c r="F23" s="51"/>
      <c r="H23" s="47"/>
      <c r="I23" s="32"/>
      <c r="K23" s="43"/>
      <c r="L23" s="44"/>
      <c r="M23" s="50"/>
      <c r="N23" s="51"/>
      <c r="P23" s="47"/>
      <c r="Q23" s="32"/>
    </row>
    <row r="24" spans="3:17" ht="12.75" customHeight="1" x14ac:dyDescent="0.2">
      <c r="H24" s="47"/>
      <c r="I24" s="32"/>
      <c r="P24" s="47"/>
      <c r="Q24" s="32"/>
    </row>
    <row r="25" spans="3:17" ht="12.75" customHeight="1" thickBot="1" x14ac:dyDescent="0.25">
      <c r="H25" s="54"/>
      <c r="I25" s="55"/>
      <c r="P25" s="54"/>
      <c r="Q25" s="55"/>
    </row>
    <row r="33" spans="5:9" ht="12.75" customHeight="1" x14ac:dyDescent="0.2">
      <c r="E33" s="4"/>
      <c r="F33" s="4"/>
      <c r="G33" s="4"/>
      <c r="H33" s="4"/>
      <c r="I33" s="4"/>
    </row>
  </sheetData>
  <mergeCells count="34">
    <mergeCell ref="P25:Q25"/>
    <mergeCell ref="H16:I16"/>
    <mergeCell ref="P16:Q16"/>
    <mergeCell ref="P17:Q17"/>
    <mergeCell ref="P18:Q18"/>
    <mergeCell ref="P19:Q19"/>
    <mergeCell ref="P20:Q20"/>
    <mergeCell ref="P21:Q21"/>
    <mergeCell ref="K22:L23"/>
    <mergeCell ref="M18:N19"/>
    <mergeCell ref="M20:N21"/>
    <mergeCell ref="M22:N23"/>
    <mergeCell ref="H20:I20"/>
    <mergeCell ref="H25:I25"/>
    <mergeCell ref="C20:D21"/>
    <mergeCell ref="C22:D23"/>
    <mergeCell ref="P22:Q22"/>
    <mergeCell ref="P23:Q23"/>
    <mergeCell ref="P24:Q24"/>
    <mergeCell ref="E22:F23"/>
    <mergeCell ref="E20:F21"/>
    <mergeCell ref="H21:I21"/>
    <mergeCell ref="H22:I22"/>
    <mergeCell ref="H23:I23"/>
    <mergeCell ref="H24:I24"/>
    <mergeCell ref="K20:L21"/>
    <mergeCell ref="C16:F17"/>
    <mergeCell ref="K16:N17"/>
    <mergeCell ref="H17:I17"/>
    <mergeCell ref="H18:I18"/>
    <mergeCell ref="H19:I19"/>
    <mergeCell ref="C18:D19"/>
    <mergeCell ref="K18:L19"/>
    <mergeCell ref="E18:F19"/>
  </mergeCells>
  <pageMargins left="0.75" right="0.75" top="1" bottom="1" header="0.5" footer="0.5"/>
  <pageSetup paperSize="9" scale="35" orientation="portrait" r:id="rId1"/>
  <headerFooter alignWithMargins="0">
    <oddHeader>&amp;A</oddHeader>
    <oddFooter>Page &amp;P</oddFooter>
  </headerFooter>
  <colBreaks count="1" manualBreakCount="1">
    <brk id="20" max="4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S35"/>
  <sheetViews>
    <sheetView showGridLines="0" zoomScale="120" zoomScaleNormal="120" workbookViewId="0">
      <selection activeCell="M22" sqref="M22:N23"/>
    </sheetView>
  </sheetViews>
  <sheetFormatPr defaultColWidth="9.140625" defaultRowHeight="12.75" customHeight="1" x14ac:dyDescent="0.2"/>
  <cols>
    <col min="1" max="6" width="9.140625" style="2"/>
    <col min="7" max="7" width="1.85546875" style="2" customWidth="1"/>
    <col min="8" max="9" width="9.140625" style="2"/>
    <col min="10" max="10" width="5.28515625" style="2" customWidth="1"/>
    <col min="11" max="14" width="9.140625" style="2"/>
    <col min="15" max="15" width="1.85546875" style="2" customWidth="1"/>
    <col min="16" max="16384" width="9.140625" style="2"/>
  </cols>
  <sheetData>
    <row r="15" spans="3:17" ht="12.75" customHeight="1" thickBot="1" x14ac:dyDescent="0.25"/>
    <row r="16" spans="3:17" ht="12.75" customHeight="1" thickBot="1" x14ac:dyDescent="0.25">
      <c r="C16" s="23" t="s">
        <v>32</v>
      </c>
      <c r="D16" s="24"/>
      <c r="E16" s="24"/>
      <c r="F16" s="25"/>
      <c r="H16" s="56" t="s">
        <v>10</v>
      </c>
      <c r="I16" s="57"/>
      <c r="K16" s="23" t="s">
        <v>39</v>
      </c>
      <c r="L16" s="24"/>
      <c r="M16" s="24"/>
      <c r="N16" s="25"/>
      <c r="P16" s="56" t="s">
        <v>10</v>
      </c>
      <c r="Q16" s="57"/>
    </row>
    <row r="17" spans="3:17" ht="12.75" customHeight="1" thickBot="1" x14ac:dyDescent="0.25">
      <c r="C17" s="26"/>
      <c r="D17" s="27"/>
      <c r="E17" s="27"/>
      <c r="F17" s="28"/>
      <c r="H17" s="29">
        <v>41708</v>
      </c>
      <c r="I17" s="30"/>
      <c r="K17" s="26"/>
      <c r="L17" s="27"/>
      <c r="M17" s="27"/>
      <c r="N17" s="28"/>
      <c r="P17" s="29">
        <v>41708</v>
      </c>
      <c r="Q17" s="30"/>
    </row>
    <row r="18" spans="3:17" ht="12.75" customHeight="1" x14ac:dyDescent="0.2">
      <c r="C18" s="33" t="s">
        <v>5</v>
      </c>
      <c r="D18" s="34"/>
      <c r="E18" s="37">
        <v>41699</v>
      </c>
      <c r="F18" s="38"/>
      <c r="H18" s="31">
        <v>41723</v>
      </c>
      <c r="I18" s="32"/>
      <c r="K18" s="33" t="s">
        <v>5</v>
      </c>
      <c r="L18" s="34"/>
      <c r="M18" s="37">
        <v>41699</v>
      </c>
      <c r="N18" s="38"/>
      <c r="P18" s="31">
        <v>41723</v>
      </c>
      <c r="Q18" s="32"/>
    </row>
    <row r="19" spans="3:17" ht="12.75" customHeight="1" x14ac:dyDescent="0.2">
      <c r="C19" s="35"/>
      <c r="D19" s="36"/>
      <c r="E19" s="39"/>
      <c r="F19" s="40"/>
      <c r="H19" s="31"/>
      <c r="I19" s="32"/>
      <c r="K19" s="35"/>
      <c r="L19" s="36"/>
      <c r="M19" s="39"/>
      <c r="N19" s="40"/>
      <c r="P19" s="31"/>
      <c r="Q19" s="32"/>
    </row>
    <row r="20" spans="3:17" ht="12.75" customHeight="1" x14ac:dyDescent="0.2">
      <c r="C20" s="41" t="s">
        <v>11</v>
      </c>
      <c r="D20" s="42"/>
      <c r="E20" s="48">
        <v>30</v>
      </c>
      <c r="F20" s="49"/>
      <c r="H20" s="31"/>
      <c r="I20" s="32"/>
      <c r="K20" s="41" t="s">
        <v>11</v>
      </c>
      <c r="L20" s="42"/>
      <c r="M20" s="48">
        <v>-30</v>
      </c>
      <c r="N20" s="49"/>
      <c r="P20" s="31"/>
      <c r="Q20" s="32"/>
    </row>
    <row r="21" spans="3:17" ht="12.75" customHeight="1" thickBot="1" x14ac:dyDescent="0.25">
      <c r="C21" s="43"/>
      <c r="D21" s="44"/>
      <c r="E21" s="60"/>
      <c r="F21" s="61"/>
      <c r="H21" s="31"/>
      <c r="I21" s="32"/>
      <c r="K21" s="43"/>
      <c r="L21" s="44"/>
      <c r="M21" s="60"/>
      <c r="N21" s="61"/>
      <c r="P21" s="31"/>
      <c r="Q21" s="32"/>
    </row>
    <row r="22" spans="3:17" ht="12.75" customHeight="1" x14ac:dyDescent="0.2">
      <c r="C22" s="41" t="s">
        <v>7</v>
      </c>
      <c r="D22" s="42"/>
      <c r="E22" s="52">
        <f>WORKDAY(E18,E20)</f>
        <v>41740</v>
      </c>
      <c r="F22" s="53"/>
      <c r="H22" s="45"/>
      <c r="I22" s="46"/>
      <c r="K22" s="41" t="s">
        <v>7</v>
      </c>
      <c r="L22" s="42"/>
      <c r="M22" s="52">
        <f>WORKDAY.INTL(M18,M20,11,P17:Q18)</f>
        <v>41664</v>
      </c>
      <c r="N22" s="53"/>
      <c r="P22" s="45"/>
      <c r="Q22" s="46"/>
    </row>
    <row r="23" spans="3:17" ht="12.75" customHeight="1" thickBot="1" x14ac:dyDescent="0.25">
      <c r="C23" s="35"/>
      <c r="D23" s="36"/>
      <c r="E23" s="58"/>
      <c r="F23" s="59"/>
      <c r="H23" s="47"/>
      <c r="I23" s="32"/>
      <c r="K23" s="35"/>
      <c r="L23" s="36"/>
      <c r="M23" s="58"/>
      <c r="N23" s="59"/>
      <c r="P23" s="47"/>
      <c r="Q23" s="32"/>
    </row>
    <row r="24" spans="3:17" ht="12.75" customHeight="1" x14ac:dyDescent="0.2">
      <c r="H24" s="47"/>
      <c r="I24" s="32"/>
      <c r="P24" s="47"/>
      <c r="Q24" s="32"/>
    </row>
    <row r="25" spans="3:17" ht="12.75" customHeight="1" thickBot="1" x14ac:dyDescent="0.25">
      <c r="H25" s="54"/>
      <c r="I25" s="55"/>
      <c r="P25" s="54"/>
      <c r="Q25" s="55"/>
    </row>
    <row r="33" spans="5:19" ht="12.75" customHeight="1" x14ac:dyDescent="0.2">
      <c r="E33" s="4"/>
      <c r="F33" s="4"/>
      <c r="G33" s="4"/>
      <c r="H33" s="4"/>
      <c r="I33" s="4"/>
    </row>
    <row r="35" spans="5:19" ht="12.75" customHeight="1" x14ac:dyDescent="0.2">
      <c r="S35" s="19"/>
    </row>
  </sheetData>
  <mergeCells count="34">
    <mergeCell ref="C16:F17"/>
    <mergeCell ref="H16:I16"/>
    <mergeCell ref="K16:N17"/>
    <mergeCell ref="P16:Q16"/>
    <mergeCell ref="H17:I17"/>
    <mergeCell ref="P17:Q17"/>
    <mergeCell ref="P20:Q20"/>
    <mergeCell ref="H21:I21"/>
    <mergeCell ref="P21:Q21"/>
    <mergeCell ref="C18:D19"/>
    <mergeCell ref="E18:F19"/>
    <mergeCell ref="H18:I18"/>
    <mergeCell ref="K18:L19"/>
    <mergeCell ref="M18:N19"/>
    <mergeCell ref="P18:Q18"/>
    <mergeCell ref="H19:I19"/>
    <mergeCell ref="P19:Q19"/>
    <mergeCell ref="C20:D21"/>
    <mergeCell ref="E20:F21"/>
    <mergeCell ref="H20:I20"/>
    <mergeCell ref="K20:L21"/>
    <mergeCell ref="M20:N21"/>
    <mergeCell ref="H24:I24"/>
    <mergeCell ref="P24:Q24"/>
    <mergeCell ref="H25:I25"/>
    <mergeCell ref="P25:Q25"/>
    <mergeCell ref="C22:D23"/>
    <mergeCell ref="E22:F23"/>
    <mergeCell ref="H22:I22"/>
    <mergeCell ref="K22:L23"/>
    <mergeCell ref="M22:N23"/>
    <mergeCell ref="P22:Q22"/>
    <mergeCell ref="H23:I23"/>
    <mergeCell ref="P23:Q23"/>
  </mergeCells>
  <pageMargins left="0.75" right="0.75" top="1" bottom="1" header="0.5" footer="0.5"/>
  <pageSetup paperSize="9" scale="35" orientation="portrait" r:id="rId1"/>
  <headerFooter alignWithMargins="0">
    <oddHeader>&amp;A</oddHeader>
    <oddFooter>Page &amp;P</oddFooter>
  </headerFooter>
  <colBreaks count="1" manualBreakCount="1">
    <brk id="20" max="41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tabSelected="1" zoomScale="110" zoomScaleNormal="110" workbookViewId="0">
      <selection activeCell="D15" sqref="D15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/>
      <c r="F15" s="14">
        <v>18264</v>
      </c>
      <c r="G15" s="14">
        <v>43189</v>
      </c>
      <c r="H15" s="15"/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/>
      <c r="F18" s="14">
        <v>18264</v>
      </c>
      <c r="G18" s="14">
        <v>43189</v>
      </c>
      <c r="H18" s="15"/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/>
      <c r="F21" s="14">
        <v>18264</v>
      </c>
      <c r="G21" s="14">
        <v>43189</v>
      </c>
      <c r="H21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D19" sqref="D19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/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>
        <f>DATEDIF(B18,C18,"M")</f>
        <v>818</v>
      </c>
      <c r="F18" s="14">
        <v>18264</v>
      </c>
      <c r="G18" s="14">
        <v>43189</v>
      </c>
      <c r="H18" s="15"/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/>
      <c r="F21" s="14">
        <v>18264</v>
      </c>
      <c r="G21" s="14">
        <v>43189</v>
      </c>
      <c r="H21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D22" sqref="D22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/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>
        <f>DATEDIF(B18,C18,"M")</f>
        <v>818</v>
      </c>
      <c r="F18" s="14">
        <v>18264</v>
      </c>
      <c r="G18" s="14">
        <v>43189</v>
      </c>
      <c r="H18" s="15"/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>
        <f>DATEDIF(B21,C21,"D")</f>
        <v>24925</v>
      </c>
      <c r="F21" s="14">
        <v>18264</v>
      </c>
      <c r="G21" s="14">
        <v>43189</v>
      </c>
      <c r="H21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H16" sqref="H16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>
        <f>DATEDIF(F15,G15,"MD")</f>
        <v>29</v>
      </c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>
        <f>DATEDIF(B18,C18,"M")</f>
        <v>818</v>
      </c>
      <c r="F18" s="14">
        <v>18264</v>
      </c>
      <c r="G18" s="14">
        <v>43189</v>
      </c>
      <c r="H18" s="15"/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>
        <f>DATEDIF(B21,C21,"D")</f>
        <v>24925</v>
      </c>
      <c r="F21" s="14">
        <v>18264</v>
      </c>
      <c r="G21" s="14">
        <v>43189</v>
      </c>
      <c r="H21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H19" sqref="H19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>
        <f>DATEDIF(F15,G15,"MD")</f>
        <v>29</v>
      </c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>
        <f>DATEDIF(B18,C18,"M")</f>
        <v>818</v>
      </c>
      <c r="F18" s="14">
        <v>18264</v>
      </c>
      <c r="G18" s="14">
        <v>43189</v>
      </c>
      <c r="H18" s="15">
        <f>DATEDIF(F18,G18,"YM")</f>
        <v>2</v>
      </c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>
        <f>DATEDIF(B21,C21,"D")</f>
        <v>24925</v>
      </c>
      <c r="F21" s="14">
        <v>18264</v>
      </c>
      <c r="G21" s="14">
        <v>43189</v>
      </c>
      <c r="H21" s="1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Funções de Datas</vt:lpstr>
      <vt:lpstr>Data Direta</vt:lpstr>
      <vt:lpstr>Dia Trabalho Total</vt:lpstr>
      <vt:lpstr>Dia Trabalho </vt:lpstr>
      <vt:lpstr>DataDif</vt:lpstr>
      <vt:lpstr>DataDif (2)</vt:lpstr>
      <vt:lpstr>DataDif (3)</vt:lpstr>
      <vt:lpstr>DataDif (4)</vt:lpstr>
      <vt:lpstr>DataDif (5)</vt:lpstr>
      <vt:lpstr>DataDif (6)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Marcola</cp:lastModifiedBy>
  <dcterms:created xsi:type="dcterms:W3CDTF">2013-01-24T16:15:38Z</dcterms:created>
  <dcterms:modified xsi:type="dcterms:W3CDTF">2018-06-16T10:52:34Z</dcterms:modified>
</cp:coreProperties>
</file>