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<sst xmlns="http://schemas.openxmlformats.org/spreadsheetml/2006/main" count="851" uniqueCount="218">
  <si>
    <t>Вес</t>
  </si>
  <si>
    <t>№</t>
  </si>
  <si>
    <t>Щетинина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</si>
  <si>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</si>
  <si>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</si>
  <si>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</si>
  <si>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</si>
  <si>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</si>
  <si>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</si>
  <si>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</si>
  <si>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</si>
  <si>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</si>
  <si>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</si>
  <si>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</si>
  <si>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</si>
  <si>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</si>
  <si>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</si>
  <si>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</si>
  <si>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</si>
  <si>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</si>
  <si>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</si>
  <si>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</si>
  <si>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</si>
  <si>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Секретарь соединила со снабжением, но никто не ответил.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</si>
  <si>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</si>
  <si>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</si>
  <si>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</si>
  <si>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</si>
  <si>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</si>
  <si>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</si>
  <si>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работе</t>
  </si>
  <si>
    <t>Дата следующего контакта</t>
  </si>
  <si>
    <t xml:space="preserve">Средний по всем звонкам </t>
  </si>
  <si>
    <t xml:space="preserve">Количество звонков </t>
  </si>
  <si>
    <t>Продолжительность звонков</t>
  </si>
  <si>
    <t xml:space="preserve">8(922)832-26-67 </t>
  </si>
  <si>
    <t xml:space="preserve"> 8(913)532-72-27</t>
  </si>
  <si>
    <t>8(932)848-35-55</t>
  </si>
  <si>
    <t>89265577889.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</si>
  <si>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</si>
  <si>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</si>
  <si>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объём,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</si>
  <si>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</si>
  <si>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</si>
  <si>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</si>
  <si>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</si>
  <si>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</si>
  <si>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</si>
  <si>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</si>
  <si>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</si>
  <si>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</si>
  <si>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</si>
  <si>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</si>
  <si>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</si>
  <si>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</si>
  <si>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</si>
  <si>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</si>
  <si>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</si>
  <si>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</si>
  <si>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Клиенту не очень удобно говорить, менеджер отправит КП на почту.</t>
  </si>
  <si>
    <t>Клиент заполнил опросный лист, выявили потребность. Договорились созвониться и подготовить счет на оплату</t>
  </si>
  <si>
    <t>.</t>
  </si>
  <si>
    <t>Договорились созвониться осенью. Как только найдут место, то сразу обратятся. Уже общались, информация у клиента есть. Пункты 20-24 проставлены в пользу менеджера.</t>
  </si>
  <si>
    <t>Готовы сотрудничать, но пока нет возможности. Клиент сказал, что в любом случае будем обращаться к вам.</t>
  </si>
  <si>
    <t>Идет согласование, пока думают,ждут ответа, но в планах работа есть</t>
  </si>
  <si>
    <t>Уже общались по поводу трк. Вопрос актуален, перенесли на следующий месяц. Звонить в любое время. Так как потребность выявлена ранее, то баллы 20-24 проставлены в пользу менеджера.</t>
  </si>
  <si>
    <t>Общались весной. Собирались приобрести оборудование через дилера. Сейчас клиент на стадии заключения договора.</t>
  </si>
  <si>
    <t>Не актуально, предложение пока не рассматривает. Менеджер предложила обновить КП</t>
  </si>
  <si>
    <t>Просили перезвонить, вопрос не решен</t>
  </si>
  <si>
    <t>Ранее общались по ТРК, менеджер узнала на каком все этапе. Клиент продал свое оборудование, в услугах не нуждается.</t>
  </si>
  <si>
    <t>Клиент заинтересован, предложили выслать КП</t>
  </si>
  <si>
    <t>Клиенту необходимо выслать КП</t>
  </si>
  <si>
    <t>Менеджер предложил выслать КП</t>
  </si>
  <si>
    <t xml:space="preserve">Менеджер выявил потребность, клиент узнал всю информацию, менеджер предложил выслать КП. </t>
  </si>
  <si>
    <t>Менеджер прислал КП и дал полную информацию, которая интересовала клиента</t>
  </si>
  <si>
    <t>Менеджер выявил потребность, предложил выслать КП</t>
  </si>
  <si>
    <t>Менеджер уточнил вопрос интересующий клиента, предложил выслать КП</t>
  </si>
  <si>
    <t>Менеджер выявил потребность, отправил КП</t>
  </si>
  <si>
    <t>Менеджер выявил потребность и предложил выслать КП до следующего звонка</t>
  </si>
  <si>
    <t>Менеджер направил контакты дилеру, клиента это не устраивает. Будет брать у другой компании</t>
  </si>
  <si>
    <t>Менеджер выявил потребность,предложил выслать КП</t>
  </si>
  <si>
    <t>Менеджер выявил потребность,для клиента пока предложение не актуально. Договорились созвониться осенью</t>
  </si>
  <si>
    <t>Клиент готовы сделать заявку, но чуть позже, ждут ответа на согласования, договорились созвониться</t>
  </si>
  <si>
    <t>У клиента проблема с датчикам, хочет выяснить проблему и устранить ее.Менеджер предложил уточнить у руководителя .Договорились созвониться</t>
  </si>
  <si>
    <t>Менеджер договорился с клиентом обменяться эл.почтой для отправления КП</t>
  </si>
  <si>
    <t>Менеджер выявил потребность клиента и предложил выслать КП на рассмотрение до следующего звонка</t>
  </si>
  <si>
    <t>Менеджер предложил клиенту нового  заказчика и дал контакты для связи. Клиент согласен</t>
  </si>
  <si>
    <t>Сорвался звонок. Диалог с клиентом не законченный,последние пункты в пользу менеджера.</t>
  </si>
  <si>
    <t>Да</t>
  </si>
  <si>
    <t>Выяснил причину отказа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</si>
  <si>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</si>
  <si>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Упущена</t>
  </si>
  <si>
    <t xml:space="preserve"> 8(913)915-08-22</t>
  </si>
  <si>
    <t>8(912)260-30-00</t>
  </si>
  <si>
    <t>89618480112.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</si>
  <si>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</si>
  <si>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</si>
  <si>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</si>
  <si>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</si>
  <si>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</si>
  <si>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</si>
  <si>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Договорились созвониться на следующей неделе и более детально обсудить</t>
  </si>
  <si>
    <t>Есть сомнения, договорились созвониться в следующем месяце и дать более точный ответ.</t>
  </si>
  <si>
    <t>-</t>
  </si>
  <si>
    <t>Отказались т.к. для это дорого и они будут искать более бюджетное оборудование по стоимости</t>
  </si>
  <si>
    <t>Нет точного ответа, пока не готовы, перезвонят сами</t>
  </si>
  <si>
    <t>Дали полную информацию, есть заинтересованность, нужно время подумать,</t>
  </si>
  <si>
    <t>Клиенту нужно дать полную информацию для рассмотрения. Понять как все работает</t>
  </si>
  <si>
    <t>Идет согласование, пока нет ответа, принимается решение.</t>
  </si>
  <si>
    <t>Пока ничего сказать не могут т.к. человек отсутствует,решиться вопрос через неделю, перезвонить</t>
  </si>
  <si>
    <t>Интерес есть, но до зимы средств нет</t>
  </si>
  <si>
    <t xml:space="preserve">Не актуально так как  приобрели другую марку </t>
  </si>
  <si>
    <t>Менеджер  поинтересовался , актуален ли вопрос по КП, готовы сотрудничать, договорились созвониться</t>
  </si>
  <si>
    <t>Клиента не устроила стоимость, менеджер сделал другое предложение</t>
  </si>
  <si>
    <t>Клиент пока не готов к сотрудничеству, но в будущем планирует позвонить</t>
  </si>
  <si>
    <t xml:space="preserve">Клиент согласен сотрудничать, но пока не готовы по сезону </t>
  </si>
  <si>
    <t>Клиент принял решение на дальнейшее сотрудничество</t>
  </si>
  <si>
    <t>Клиент пока не согласовал предложение, пока думают, сами перезвонят</t>
  </si>
  <si>
    <t>Пока клиент не ознакомился с КП, пока отложили предложение, сами перезвонят</t>
  </si>
  <si>
    <t>Менеджер поинтересовался по поводу КП , клиент пока не готов дать точный ответ(думает)</t>
  </si>
  <si>
    <t>Менеджер поинтересовался по поводу КП, клиенту предложение актуально, но решается вопрос. Менеджер предложил ближайших дилеров, которые могут помочь решить вопрос</t>
  </si>
  <si>
    <t>Клиенту пока предложение не актуально,договорились созвониться через месяц</t>
  </si>
  <si>
    <t>Не подходит по стоимости</t>
  </si>
  <si>
    <t>Цена</t>
  </si>
  <si>
    <t>нет</t>
  </si>
  <si>
    <t>Предложил более выгодное предложение</t>
  </si>
  <si>
    <t>Договорился позвонить через некоторое время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</si>
  <si>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</si>
  <si>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 работе</t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</si>
  <si>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</si>
  <si>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</si>
  <si>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</si>
  <si>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</si>
  <si>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</si>
  <si>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</si>
  <si>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</si>
  <si>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Отправлен клиенту счет, договор готов</t>
  </si>
  <si>
    <t>Отправлен клиенту счет. Клиент пока не готов оплатить(в заморозке). Планируют в будущем сотрудничать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</si>
  <si>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</si>
  <si>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Успешна закрыта</t>
  </si>
  <si>
    <t>Ще</t>
  </si>
  <si>
    <t>Только название компании</t>
  </si>
  <si>
    <t>Когда оплатят счет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</si>
  <si>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</si>
  <si>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</si>
  <si>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</si>
  <si>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</si>
  <si>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</si>
  <si>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</si>
  <si>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</si>
  <si>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</si>
  <si>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t>Договорились привезти оборудование на ближайшую дату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</si>
  <si>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</si>
  <si>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Успешно закрыта</t>
  </si>
  <si>
    <t xml:space="preserve"> 8(482)558-8-98</t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</si>
  <si>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</si>
  <si>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</si>
  <si>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</si>
  <si>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</si>
  <si>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</si>
  <si>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</si>
  <si>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38</t>
  </si>
  <si>
    <t>Выявление потребностей, отправка презентации, кп.</t>
  </si>
  <si>
    <t>Выявил потребность, нужна презентация товара, КП, для дальнейшей связи.</t>
  </si>
  <si>
    <t xml:space="preserve">Нет конкретного выявления потребностей, отправка КП </t>
  </si>
  <si>
    <t>Клиент заинтересован оборудованием, предложили КП</t>
  </si>
  <si>
    <t>Клиенту нужны люди, чтобы приехали на обЪект, чтобы напрямую переговорить.Менеджер уточнит с руководством , когда можно это сделать</t>
  </si>
  <si>
    <t>Менеджер не смог предложить товар , так как нет в наличии (на сайте)</t>
  </si>
  <si>
    <t>Клиенту нужно забрать оборудование</t>
  </si>
  <si>
    <t>Клиент получил консультацию по оборудованию и по стоимости, попросил выслать КП</t>
  </si>
  <si>
    <t>Клиент интересовался товаром, но не устроила цена, отказался. Менеджер не работал с возражениями клиента.</t>
  </si>
  <si>
    <t>Менеджер выявил всю информацию, которая интересовался клиент. Клиент просил предложить КП</t>
  </si>
  <si>
    <t>У клиента были вопросы о товаре, менеджер проконсультировал.</t>
  </si>
  <si>
    <t>Менеджер выявил потребность,клиент интересовался стоимостью для дальнейшего сотрудничества, перезвонит, клиент попросил выставить счет</t>
  </si>
  <si>
    <t>Менеджер выявил потребность, клиент хотел узнать, можно ли отдельно приобрести товар.Менеджеру нужно уточнить в производстве</t>
  </si>
  <si>
    <t>Клиент интересовался, есть ли в наличии интересующий его товар.</t>
  </si>
  <si>
    <t xml:space="preserve">Нет </t>
  </si>
  <si>
    <t>Дорого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</si>
  <si>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</si>
  <si>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</si>
  <si>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</si>
  <si>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счет,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</si>
  <si>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</si>
  <si>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</si>
  <si>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</si>
  <si>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</si>
  <si>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Есть заказчик в Казани. Пока никаких КП не отправляли. Менеджер отправит его данные</t>
  </si>
  <si>
    <t>Менеджер сообщил клиенту, что шланги поступили на склад. Клиент пришлет машину.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</si>
  <si>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</si>
  <si>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8(914)967-36-77</t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</si>
  <si>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</si>
  <si>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</si>
  <si>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</si>
  <si>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</si>
  <si>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t>Попросили перезвонить на другой номер телефона т. к. он решает эти вопросы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</si>
  <si>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</si>
  <si>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</si>
  <si>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</si>
  <si>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</si>
  <si>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Выставление счета</t>
  </si>
  <si>
    <t>Оплата счета</t>
  </si>
  <si>
    <t>Договор выполнен</t>
  </si>
  <si>
    <t>Входящий звонок</t>
  </si>
  <si>
    <t>Уточняющие касания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</si>
  <si>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</si>
  <si>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</si>
  <si>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</si>
  <si>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</si>
  <si>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</si>
  <si>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</si>
  <si>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01-07.06</t>
  </si>
  <si>
    <t>июнь</t>
  </si>
  <si>
    <t>08-14.06</t>
  </si>
  <si>
    <t>июль</t>
  </si>
  <si>
    <t>15-21.06</t>
  </si>
  <si>
    <t>22-28.06</t>
  </si>
  <si>
    <t>29-30.06</t>
  </si>
  <si>
    <t>Июнь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</si>
</sst>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1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color rgb="FF000000"/>
      <name val="Arial"/>
    </font>
    <font>
      <color rgb="FFFF0000"/>
      <name val="Arial"/>
    </font>
    <font>
      <color rgb="FF00FF00"/>
      <name val="Arial"/>
    </font>
    <font>
      <color rgb="FF000000"/>
      <name val="Roboto"/>
    </font>
    <font>
      <sz val="16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" fillId="0" fontId="4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1" numFmtId="21" xfId="0" applyAlignment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vertical="bottom"/>
    </xf>
    <xf borderId="0" fillId="0" fontId="1" numFmtId="46" xfId="0" applyAlignment="1" applyFont="1" applyNumberFormat="1">
      <alignment vertical="bottom"/>
    </xf>
    <xf borderId="1" fillId="0" fontId="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2" fillId="3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left" shrinkToFit="0" vertical="bottom" wrapText="1"/>
    </xf>
    <xf borderId="2" fillId="6" fontId="8" numFmtId="10" xfId="0" applyAlignment="1" applyBorder="1" applyFont="1" applyNumberFormat="1">
      <alignment vertical="bottom"/>
    </xf>
    <xf borderId="2" fillId="5" fontId="2" numFmtId="0" xfId="0" applyAlignment="1" applyBorder="1" applyFont="1">
      <alignment horizontal="left" shrinkToFit="0" vertical="bottom" wrapText="1"/>
    </xf>
    <xf borderId="2" fillId="5" fontId="2" numFmtId="0" xfId="0" applyAlignment="1" applyBorder="1" applyFont="1">
      <alignment shrinkToFit="0" vertical="bottom" wrapText="1"/>
    </xf>
    <xf borderId="2" fillId="7" fontId="5" numFmtId="0" xfId="0" applyAlignment="1" applyBorder="1" applyFill="1" applyFont="1">
      <alignment horizontal="left" shrinkToFit="0" vertical="bottom" wrapText="1"/>
    </xf>
    <xf borderId="2" fillId="7" fontId="8" numFmtId="46" xfId="0" applyAlignment="1" applyBorder="1" applyFont="1" applyNumberFormat="1">
      <alignment vertical="bottom"/>
    </xf>
    <xf borderId="0" fillId="0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2" fontId="3" numFmtId="0" xfId="0" applyFont="1"/>
    <xf borderId="0" fillId="0" fontId="3" numFmtId="0" xfId="0" applyFont="1"/>
    <xf borderId="1" fillId="0" fontId="2" numFmtId="10" xfId="0" applyAlignment="1" applyBorder="1" applyFont="1" applyNumberForma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2" fontId="1" numFmtId="0" xfId="0" applyFont="1"/>
    <xf borderId="10" fillId="0" fontId="4" numFmtId="0" xfId="0" applyBorder="1" applyFont="1"/>
    <xf borderId="11" fillId="0" fontId="4" numFmtId="0" xfId="0" applyBorder="1" applyFont="1"/>
    <xf borderId="0" fillId="2" fontId="1" numFmtId="21" xfId="0" applyAlignment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0" fillId="0" fontId="1" numFmtId="46" xfId="0" applyAlignment="1" applyFont="1" applyNumberFormat="1">
      <alignment horizontal="center" readingOrder="0" shrinkToFit="0" vertical="center" wrapText="1"/>
    </xf>
    <xf borderId="2" fillId="0" fontId="1" numFmtId="46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3" fontId="2" numFmtId="1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bottom" wrapText="1"/>
    </xf>
    <xf borderId="2" fillId="3" fontId="2" numFmtId="10" xfId="0" applyAlignment="1" applyBorder="1" applyFont="1" applyNumberFormat="1">
      <alignment horizontal="center" readingOrder="0" shrinkToFit="0" wrapText="1"/>
    </xf>
    <xf borderId="2" fillId="4" fontId="9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2" fillId="3" fontId="2" numFmtId="10" xfId="0" applyAlignment="1" applyBorder="1" applyFont="1" applyNumberFormat="1">
      <alignment horizontal="center" shrinkToFit="0" wrapText="1"/>
    </xf>
    <xf borderId="2" fillId="8" fontId="5" numFmtId="10" xfId="0" applyAlignment="1" applyBorder="1" applyFont="1" applyNumberFormat="1">
      <alignment horizontal="center" shrinkToFit="0" vertical="center" wrapText="1"/>
    </xf>
    <xf borderId="2" fillId="8" fontId="2" numFmtId="10" xfId="0" applyAlignment="1" applyBorder="1" applyFont="1" applyNumberFormat="1">
      <alignment horizontal="center" shrinkToFit="0" vertical="center" wrapText="1"/>
    </xf>
    <xf borderId="2" fillId="8" fontId="2" numFmtId="10" xfId="0" applyAlignment="1" applyBorder="1" applyFont="1" applyNumberFormat="1">
      <alignment horizontal="center" readingOrder="0" shrinkToFit="0" vertical="center" wrapText="1"/>
    </xf>
    <xf borderId="2" fillId="0" fontId="2" numFmtId="10" xfId="0" applyAlignment="1" applyBorder="1" applyFont="1" applyNumberFormat="1">
      <alignment horizontal="center" readingOrder="0" shrinkToFit="0" vertical="center" wrapText="1"/>
    </xf>
    <xf borderId="2" fillId="0" fontId="2" numFmtId="10" xfId="0" applyAlignment="1" applyBorder="1" applyFont="1" applyNumberFormat="1">
      <alignment horizontal="center" shrinkToFit="0" vertical="center" wrapText="1"/>
    </xf>
    <xf borderId="2" fillId="3" fontId="5" numFmtId="10" xfId="0" applyAlignment="1" applyBorder="1" applyFont="1" applyNumberFormat="1">
      <alignment horizontal="center" readingOrder="0" shrinkToFit="0" vertical="center" wrapText="1"/>
    </xf>
    <xf borderId="2" fillId="5" fontId="1" numFmtId="10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7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Font="1" applyNumberFormat="1"/>
    <xf borderId="0" fillId="0" fontId="1" numFmtId="10" xfId="0" applyFont="1" applyNumberFormat="1"/>
    <xf borderId="5" fillId="0" fontId="2" numFmtId="49" xfId="0" applyAlignment="1" applyBorder="1" applyFont="1" applyNumberFormat="1">
      <alignment horizontal="center" shrinkToFit="0" vertical="center" wrapText="1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7" fillId="0" fontId="1" numFmtId="49" xfId="0" applyAlignment="1" applyBorder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0" fillId="2" fontId="1" numFmtId="49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10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4" fillId="6" fontId="2" numFmtId="10" xfId="0" applyAlignment="1" applyBorder="1" applyFont="1" applyNumberFormat="1">
      <alignment horizontal="center" shrinkToFit="0" vertical="center" wrapText="1"/>
    </xf>
    <xf borderId="2" fillId="6" fontId="2" numFmtId="0" xfId="0" applyAlignment="1" applyBorder="1" applyFont="1">
      <alignment horizontal="center" shrinkToFit="0" wrapText="1"/>
    </xf>
    <xf borderId="11" fillId="6" fontId="1" numFmtId="10" xfId="0" applyAlignment="1" applyBorder="1" applyFont="1" applyNumberFormat="1">
      <alignment horizontal="center"/>
    </xf>
    <xf borderId="11" fillId="6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4" fillId="5" fontId="2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4" fillId="5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7" fontId="5" numFmtId="21" xfId="0" applyAlignment="1" applyBorder="1" applyFont="1" applyNumberFormat="1">
      <alignment horizontal="center" shrinkToFit="0" vertical="center" wrapText="1"/>
    </xf>
    <xf borderId="4" fillId="7" fontId="5" numFmtId="0" xfId="0" applyAlignment="1" applyBorder="1" applyFont="1">
      <alignment horizontal="center" shrinkToFit="0" wrapText="1"/>
    </xf>
    <xf borderId="11" fillId="7" fontId="5" numFmtId="46" xfId="0" applyAlignment="1" applyBorder="1" applyFont="1" applyNumberFormat="1">
      <alignment horizontal="center" shrinkToFit="0" wrapText="1"/>
    </xf>
    <xf borderId="4" fillId="7" fontId="5" numFmtId="0" xfId="0" applyAlignment="1" applyBorder="1" applyFont="1">
      <alignment horizontal="center" shrinkToFit="0" vertical="center" wrapText="1"/>
    </xf>
    <xf borderId="11" fillId="7" fontId="5" numFmtId="21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/>
    </xf>
    <xf borderId="8" fillId="0" fontId="1" numFmtId="0" xfId="0" applyAlignment="1" applyBorder="1" applyFont="1">
      <alignment horizontal="center" readingOrder="0" shrinkToFit="0" vertical="center" wrapText="1"/>
    </xf>
    <xf borderId="5" fillId="0" fontId="1" numFmtId="2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readingOrder="0" shrinkToFit="0" vertical="bottom" wrapText="1"/>
    </xf>
    <xf borderId="5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2" fillId="3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5" fillId="0" fontId="10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bottom"/>
    </xf>
    <xf borderId="0" fillId="0" fontId="8" numFmtId="0" xfId="0" applyFont="1"/>
    <xf borderId="2" fillId="6" fontId="8" numFmtId="10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" fillId="7" fontId="8" numFmtId="46" xfId="0" applyAlignment="1" applyBorder="1" applyFont="1" applyNumberForma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3" fontId="11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0" fillId="0" fontId="1" numFmtId="10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10" xfId="0" applyAlignment="1" applyFont="1" applyNumberFormat="1">
      <alignment vertical="bottom"/>
    </xf>
    <xf borderId="2" fillId="3" fontId="5" numFmtId="0" xfId="0" applyAlignment="1" applyBorder="1" applyFont="1">
      <alignment horizontal="center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3" numFmtId="0" xfId="0" applyFont="1"/>
    <xf borderId="1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0" fillId="3" fontId="1" numFmtId="0" xfId="0" applyFont="1"/>
    <xf borderId="5" fillId="0" fontId="1" numFmtId="46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5" fillId="3" fontId="1" numFmtId="21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8" fontId="5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3" fontId="1" numFmtId="10" xfId="0" applyAlignment="1" applyBorder="1" applyFont="1" applyNumberForma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11" fillId="6" fontId="1" numFmtId="10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11" fillId="7" fontId="5" numFmtId="21" xfId="0" applyAlignment="1" applyBorder="1" applyFont="1" applyNumberFormat="1">
      <alignment horizontal="center" shrinkToFit="0" wrapText="1"/>
    </xf>
    <xf borderId="0" fillId="3" fontId="5" numFmtId="0" xfId="0" applyAlignment="1" applyFont="1">
      <alignment horizontal="center" shrinkToFit="0" vertical="center" wrapText="1"/>
    </xf>
    <xf borderId="11" fillId="7" fontId="5" numFmtId="21" xfId="0" applyAlignment="1" applyBorder="1" applyFont="1" applyNumberFormat="1">
      <alignment horizontal="center" readingOrder="0" shrinkToFit="0" wrapText="1"/>
    </xf>
    <xf borderId="0" fillId="0" fontId="5" numFmtId="0" xfId="0" applyAlignment="1" applyFont="1">
      <alignment horizontal="center" shrinkToFit="0" vertical="center" wrapText="1"/>
    </xf>
    <xf borderId="1" fillId="3" fontId="12" numFmtId="0" xfId="0" applyAlignment="1" applyBorder="1" applyFont="1">
      <alignment horizontal="center" readingOrder="0" vertical="center"/>
    </xf>
    <xf borderId="8" fillId="3" fontId="12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vertical="bottom"/>
    </xf>
    <xf borderId="2" fillId="0" fontId="5" numFmtId="0" xfId="0" applyAlignment="1" applyBorder="1" applyFont="1">
      <alignment horizontal="center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0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shrinkToFit="0" wrapText="1"/>
    </xf>
    <xf borderId="2" fillId="6" fontId="5" numFmtId="10" xfId="0" applyAlignment="1" applyBorder="1" applyFont="1" applyNumberFormat="1">
      <alignment horizontal="center" shrinkToFit="0" vertical="center" wrapText="1"/>
    </xf>
    <xf borderId="2" fillId="5" fontId="2" numFmtId="0" xfId="0" applyAlignment="1" applyBorder="1" applyFont="1">
      <alignment shrinkToFit="0" wrapText="1"/>
    </xf>
    <xf borderId="2" fillId="5" fontId="5" numFmtId="0" xfId="0" applyAlignment="1" applyBorder="1" applyFont="1">
      <alignment horizontal="center" shrinkToFit="0" vertical="center" wrapText="1"/>
    </xf>
    <xf borderId="2" fillId="7" fontId="5" numFmtId="0" xfId="0" applyAlignment="1" applyBorder="1" applyFont="1">
      <alignment shrinkToFit="0" wrapText="1"/>
    </xf>
    <xf borderId="2" fillId="7" fontId="5" numFmtId="46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readingOrder="0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2" fillId="0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3" fontId="16" numFmtId="165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vertical="bottom"/>
    </xf>
    <xf borderId="2" fillId="3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6" xfId="0" applyAlignment="1" applyBorder="1" applyFont="1" applyNumberFormat="1">
      <alignment vertical="bottom"/>
    </xf>
    <xf borderId="2" fillId="3" fontId="1" numFmtId="10" xfId="0" applyAlignment="1" applyBorder="1" applyFont="1" applyNumberFormat="1">
      <alignment vertical="bottom"/>
    </xf>
    <xf borderId="2" fillId="3" fontId="1" numFmtId="21" xfId="0" applyAlignment="1" applyBorder="1" applyFont="1" applyNumberFormat="1">
      <alignment vertical="bottom"/>
    </xf>
    <xf borderId="2" fillId="3" fontId="17" numFmtId="0" xfId="0" applyAlignment="1" applyBorder="1" applyFont="1">
      <alignment vertical="bottom"/>
    </xf>
    <xf borderId="2" fillId="0" fontId="1" numFmtId="21" xfId="0" applyAlignment="1" applyBorder="1" applyFont="1" applyNumberFormat="1">
      <alignment vertical="bottom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horizontal="center" vertical="bottom"/>
    </xf>
    <xf borderId="2" fillId="0" fontId="1" numFmtId="10" xfId="0" applyAlignment="1" applyBorder="1" applyFont="1" applyNumberFormat="1">
      <alignment vertical="bottom"/>
    </xf>
    <xf borderId="2" fillId="0" fontId="17" numFmtId="10" xfId="0" applyAlignment="1" applyBorder="1" applyFont="1" applyNumberFormat="1">
      <alignment horizontal="center" readingOrder="0" vertical="bottom"/>
    </xf>
    <xf borderId="2" fillId="0" fontId="16" numFmtId="0" xfId="0" applyAlignment="1" applyBorder="1" applyFont="1">
      <alignment vertical="bottom"/>
    </xf>
    <xf borderId="2" fillId="3" fontId="1" numFmtId="46" xfId="0" applyAlignment="1" applyBorder="1" applyFont="1" applyNumberForma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2" fillId="0" fontId="1" numFmtId="46" xfId="0" applyBorder="1" applyFont="1" applyNumberFormat="1"/>
    <xf borderId="2" fillId="3" fontId="16" numFmtId="0" xfId="0" applyAlignment="1" applyBorder="1" applyFont="1">
      <alignment vertical="bottom"/>
    </xf>
    <xf borderId="2" fillId="3" fontId="16" numFmtId="165" xfId="0" applyAlignment="1" applyBorder="1" applyFont="1" applyNumberFormat="1">
      <alignment horizontal="left" vertical="bottom"/>
    </xf>
    <xf borderId="2" fillId="3" fontId="1" numFmtId="0" xfId="0" applyBorder="1" applyFont="1"/>
    <xf borderId="2" fillId="3" fontId="1" numFmtId="10" xfId="0" applyBorder="1" applyFont="1" applyNumberFormat="1"/>
    <xf borderId="2" fillId="3" fontId="1" numFmtId="21" xfId="0" applyBorder="1" applyFont="1" applyNumberFormat="1"/>
    <xf borderId="2" fillId="3" fontId="1" numFmtId="46" xfId="0" applyBorder="1" applyFont="1" applyNumberFormat="1"/>
    <xf borderId="2" fillId="3" fontId="17" numFmtId="164" xfId="0" applyAlignment="1" applyBorder="1" applyFont="1" applyNumberFormat="1">
      <alignment readingOrder="0"/>
    </xf>
    <xf borderId="2" fillId="3" fontId="17" numFmtId="164" xfId="0" applyAlignment="1" applyBorder="1" applyFont="1" applyNumberFormat="1">
      <alignment readingOrder="0" vertical="bottom"/>
    </xf>
    <xf borderId="2" fillId="0" fontId="17" numFmtId="164" xfId="0" applyAlignment="1" applyBorder="1" applyFont="1" applyNumberFormat="1">
      <alignment readingOrder="0" vertical="bottom"/>
    </xf>
    <xf borderId="2" fillId="0" fontId="17" numFmtId="164" xfId="0" applyAlignment="1" applyBorder="1" applyFont="1" applyNumberFormat="1">
      <alignment readingOrder="0"/>
    </xf>
    <xf borderId="2" fillId="0" fontId="1" numFmtId="21" xfId="0" applyBorder="1" applyFont="1" applyNumberFormat="1"/>
    <xf borderId="2" fillId="0" fontId="17" numFmtId="10" xfId="0" applyAlignment="1" applyBorder="1" applyFont="1" applyNumberFormat="1">
      <alignment vertical="bottom"/>
    </xf>
    <xf borderId="2" fillId="0" fontId="17" numFmtId="46" xfId="0" applyAlignment="1" applyBorder="1" applyFont="1" applyNumberFormat="1">
      <alignment vertical="bottom"/>
    </xf>
    <xf borderId="0" fillId="0" fontId="17" numFmtId="0" xfId="0" applyAlignment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0" fontId="16" numFmtId="0" xfId="0" applyAlignment="1" applyBorder="1" applyFont="1">
      <alignment horizontal="center" shrinkToFit="0" vertical="bottom" wrapText="1"/>
    </xf>
    <xf borderId="2" fillId="3" fontId="16" numFmtId="0" xfId="0" applyAlignment="1" applyBorder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2" fillId="3" fontId="1" numFmtId="21" xfId="0" applyAlignment="1" applyBorder="1" applyFont="1" applyNumberFormat="1">
      <alignment readingOrder="0" vertical="bottom"/>
    </xf>
    <xf borderId="2" fillId="0" fontId="17" numFmtId="10" xfId="0" applyBorder="1" applyFont="1" applyNumberFormat="1"/>
    <xf borderId="2" fillId="0" fontId="17" numFmtId="0" xfId="0" applyAlignment="1" applyBorder="1" applyFont="1">
      <alignment readingOrder="0"/>
    </xf>
    <xf borderId="2" fillId="0" fontId="17" numFmtId="2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'Статистика'!$AA$3:$AA$5</c:f>
            </c:strRef>
          </c:tx>
          <c:marker>
            <c:symbol val="none"/>
          </c:marker>
          <c:cat>
            <c:strRef>
              <c:f>'Статистика'!$Z$6:$Z$8</c:f>
            </c:strRef>
          </c:cat>
          <c:val>
            <c:numRef>
              <c:f>'Статистика'!$AA$6:$AA$8</c:f>
            </c:numRef>
          </c:val>
          <c:smooth val="0"/>
        </c:ser>
        <c:axId val="490519494"/>
        <c:axId val="1592796070"/>
      </c:lineChart>
      <c:catAx>
        <c:axId val="490519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796070"/>
      </c:catAx>
      <c:valAx>
        <c:axId val="15927960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519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'Статистика'!$DL$5:$DL$7</c:f>
            </c:strRef>
          </c:cat>
          <c:val>
            <c:numRef>
              <c:f>'Статистика'!$DN$5:$DN$7</c:f>
            </c:numRef>
          </c:val>
          <c:smooth val="0"/>
        </c:ser>
        <c:axId val="1205354345"/>
        <c:axId val="2009871690"/>
      </c:lineChart>
      <c:catAx>
        <c:axId val="1205354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871690"/>
      </c:catAx>
      <c:valAx>
        <c:axId val="2009871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54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'Статистика'!$EE$3:$EE$5</c:f>
            </c:strRef>
          </c:tx>
          <c:marker>
            <c:symbol val="none"/>
          </c:marker>
          <c:cat>
            <c:strRef>
              <c:f>'Статистика'!$ED$6</c:f>
            </c:strRef>
          </c:cat>
          <c:val>
            <c:numRef>
              <c:f>'Статистика'!$EE$6</c:f>
            </c:numRef>
          </c:val>
          <c:smooth val="0"/>
        </c:ser>
        <c:axId val="1675729926"/>
        <c:axId val="242228804"/>
      </c:lineChart>
      <c:catAx>
        <c:axId val="167572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228804"/>
      </c:catAx>
      <c:valAx>
        <c:axId val="2422288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2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'Статистика'!$EF$3:$EF$5</c:f>
            </c:strRef>
          </c:tx>
          <c:marker>
            <c:symbol val="none"/>
          </c:marker>
          <c:cat>
            <c:strRef>
              <c:f>'Статистика'!$ED$6</c:f>
            </c:strRef>
          </c:cat>
          <c:val>
            <c:numRef>
              <c:f>'Статистика'!$EF$6</c:f>
            </c:numRef>
          </c:val>
          <c:smooth val="0"/>
        </c:ser>
        <c:axId val="342197460"/>
        <c:axId val="624626148"/>
      </c:lineChart>
      <c:catAx>
        <c:axId val="34219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626148"/>
      </c:catAx>
      <c:valAx>
        <c:axId val="62462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19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'Статистика'!$EW$3:$EW$4</c:f>
            </c:strRef>
          </c:tx>
          <c:marker>
            <c:symbol val="none"/>
          </c:marker>
          <c:cat>
            <c:strRef>
              <c:f>'Статистика'!$EV$5</c:f>
            </c:strRef>
          </c:cat>
          <c:val>
            <c:numRef>
              <c:f>'Статистика'!$EW$5</c:f>
            </c:numRef>
          </c:val>
          <c:smooth val="0"/>
        </c:ser>
        <c:axId val="964306604"/>
        <c:axId val="291787435"/>
      </c:lineChart>
      <c:catAx>
        <c:axId val="964306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787435"/>
      </c:catAx>
      <c:valAx>
        <c:axId val="2917874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06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'Статистика'!$EX$3:$EX$4</c:f>
            </c:strRef>
          </c:tx>
          <c:marker>
            <c:symbol val="none"/>
          </c:marker>
          <c:cat>
            <c:strRef>
              <c:f>'Статистика'!$EV$5</c:f>
            </c:strRef>
          </c:cat>
          <c:val>
            <c:numRef>
              <c:f>'Статистика'!$EX$5</c:f>
            </c:numRef>
          </c:val>
          <c:smooth val="0"/>
        </c:ser>
        <c:axId val="1026836506"/>
        <c:axId val="302852318"/>
      </c:lineChart>
      <c:catAx>
        <c:axId val="1026836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852318"/>
      </c:catAx>
      <c:valAx>
        <c:axId val="302852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836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01-07.06 относительно параметра "08-14.06"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'Сводная'!$H$3:$H$4</c:f>
            </c:strRef>
          </c:tx>
          <c:marker>
            <c:symbol val="none"/>
          </c:marker>
          <c:cat>
            <c:strRef>
              <c:f>'Сводная'!$G$5:$G$7</c:f>
            </c:strRef>
          </c:cat>
          <c:val>
            <c:numRef>
              <c:f>'Сводная'!$H$5:$H$7</c:f>
            </c:numRef>
          </c:val>
          <c:smooth val="0"/>
        </c:ser>
        <c:axId val="1501781408"/>
        <c:axId val="1234247037"/>
      </c:lineChart>
      <c:catAx>
        <c:axId val="15017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08-14.06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247037"/>
      </c:catAx>
      <c:valAx>
        <c:axId val="12342470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01-07.06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781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</c:numRef>
          </c:val>
          <c:smooth val="0"/>
        </c:ser>
        <c:axId val="240523631"/>
        <c:axId val="282569078"/>
      </c:lineChart>
      <c:catAx>
        <c:axId val="2405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569078"/>
      </c:catAx>
      <c:valAx>
        <c:axId val="282569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52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'Статистика'!$AB$3:$AB$5</c:f>
            </c:strRef>
          </c:tx>
          <c:marker>
            <c:symbol val="none"/>
          </c:marker>
          <c:cat>
            <c:strRef>
              <c:f>'Статистика'!$Z$6:$Z$8</c:f>
            </c:strRef>
          </c:cat>
          <c:val>
            <c:numRef>
              <c:f>'Статистика'!$AB$6:$AB$8</c:f>
            </c:numRef>
          </c:val>
          <c:smooth val="0"/>
        </c:ser>
        <c:axId val="539977493"/>
        <c:axId val="1794527892"/>
      </c:lineChart>
      <c:catAx>
        <c:axId val="539977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27892"/>
      </c:catAx>
      <c:valAx>
        <c:axId val="1794527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977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'Статистика'!$AS$5:$AS$7</c:f>
            </c:numRef>
          </c:val>
          <c:smooth val="0"/>
        </c:ser>
        <c:axId val="1458882464"/>
        <c:axId val="1568248062"/>
      </c:lineChart>
      <c:catAx>
        <c:axId val="14588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48062"/>
      </c:catAx>
      <c:valAx>
        <c:axId val="15682480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882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'Статистика'!$AT$5:$AT$7</c:f>
            </c:numRef>
          </c:val>
          <c:smooth val="0"/>
        </c:ser>
        <c:axId val="850213277"/>
        <c:axId val="427988771"/>
      </c:lineChart>
      <c:catAx>
        <c:axId val="85021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88771"/>
      </c:catAx>
      <c:valAx>
        <c:axId val="427988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213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'Статистика'!$BJ$5:$BJ$7</c:f>
            </c:strRef>
          </c:cat>
          <c:val>
            <c:numRef>
              <c:f>'Статистика'!$BK$5:$BK$7</c:f>
            </c:numRef>
          </c:val>
          <c:smooth val="0"/>
        </c:ser>
        <c:axId val="1345498646"/>
        <c:axId val="1587652079"/>
      </c:lineChart>
      <c:catAx>
        <c:axId val="134549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652079"/>
      </c:catAx>
      <c:valAx>
        <c:axId val="15876520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498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'Статистика'!$BJ$5:$BJ$7</c:f>
            </c:strRef>
          </c:cat>
          <c:val>
            <c:numRef>
              <c:f>'Статистика'!$BL$5:$BL$7</c:f>
            </c:numRef>
          </c:val>
          <c:smooth val="0"/>
        </c:ser>
        <c:axId val="1544427387"/>
        <c:axId val="1023092539"/>
      </c:lineChart>
      <c:catAx>
        <c:axId val="1544427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092539"/>
      </c:catAx>
      <c:valAx>
        <c:axId val="1023092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427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'Статистика'!$CU$4</c:f>
            </c:strRef>
          </c:tx>
          <c:marker>
            <c:symbol val="none"/>
          </c:marker>
          <c:cat>
            <c:strRef>
              <c:f>'Статистика'!$CT$5</c:f>
            </c:strRef>
          </c:cat>
          <c:val>
            <c:numRef>
              <c:f>'Статистика'!$CU$5</c:f>
            </c:numRef>
          </c:val>
          <c:smooth val="0"/>
        </c:ser>
        <c:axId val="1125920701"/>
        <c:axId val="2002289621"/>
      </c:lineChart>
      <c:catAx>
        <c:axId val="1125920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289621"/>
      </c:catAx>
      <c:valAx>
        <c:axId val="20022896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920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'Статистика'!$CV$4</c:f>
            </c:strRef>
          </c:tx>
          <c:marker>
            <c:symbol val="none"/>
          </c:marker>
          <c:cat>
            <c:strRef>
              <c:f>'Статистика'!$CT$5</c:f>
            </c:strRef>
          </c:cat>
          <c:val>
            <c:numRef>
              <c:f>'Статистика'!$CV$5</c:f>
            </c:numRef>
          </c:val>
          <c:smooth val="0"/>
        </c:ser>
        <c:axId val="1362942070"/>
        <c:axId val="1002957947"/>
      </c:lineChart>
      <c:catAx>
        <c:axId val="136294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57947"/>
      </c:catAx>
      <c:valAx>
        <c:axId val="1002957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942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'Статистика'!$DL$5:$DL$7</c:f>
            </c:strRef>
          </c:cat>
          <c:val>
            <c:numRef>
              <c:f>'Статистика'!$DM$5:$DM$7</c:f>
            </c:numRef>
          </c:val>
          <c:smooth val="0"/>
        </c:ser>
        <c:axId val="537794291"/>
        <c:axId val="2082017618"/>
      </c:lineChart>
      <c:catAx>
        <c:axId val="53779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017618"/>
      </c:catAx>
      <c:valAx>
        <c:axId val="2082017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79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847725</xdr:colOff>
      <xdr:row>11</xdr:row>
      <xdr:rowOff>142875</xdr:rowOff>
    </xdr:from>
    <xdr:ext cx="2686050" cy="1657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933450</xdr:colOff>
      <xdr:row>11</xdr:row>
      <xdr:rowOff>142875</xdr:rowOff>
    </xdr:from>
    <xdr:ext cx="2933700" cy="18097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42</xdr:col>
      <xdr:colOff>914400</xdr:colOff>
      <xdr:row>10</xdr:row>
      <xdr:rowOff>123825</xdr:rowOff>
    </xdr:from>
    <xdr:ext cx="2266950" cy="14001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45</xdr:col>
      <xdr:colOff>600075</xdr:colOff>
      <xdr:row>10</xdr:row>
      <xdr:rowOff>66675</xdr:rowOff>
    </xdr:from>
    <xdr:ext cx="2466975" cy="1524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61</xdr:col>
      <xdr:colOff>28575</xdr:colOff>
      <xdr:row>9</xdr:row>
      <xdr:rowOff>28575</xdr:rowOff>
    </xdr:from>
    <xdr:ext cx="2190750" cy="1352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63</xdr:col>
      <xdr:colOff>466725</xdr:colOff>
      <xdr:row>9</xdr:row>
      <xdr:rowOff>76200</xdr:rowOff>
    </xdr:from>
    <xdr:ext cx="2190750" cy="13525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96</xdr:col>
      <xdr:colOff>628650</xdr:colOff>
      <xdr:row>11</xdr:row>
      <xdr:rowOff>76200</xdr:rowOff>
    </xdr:from>
    <xdr:ext cx="2352675" cy="14859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99</xdr:col>
      <xdr:colOff>495300</xdr:colOff>
      <xdr:row>9</xdr:row>
      <xdr:rowOff>0</xdr:rowOff>
    </xdr:from>
    <xdr:ext cx="2266950" cy="14001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114</xdr:col>
      <xdr:colOff>762000</xdr:colOff>
      <xdr:row>7</xdr:row>
      <xdr:rowOff>200025</xdr:rowOff>
    </xdr:from>
    <xdr:ext cx="2571750" cy="15906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117</xdr:col>
      <xdr:colOff>609600</xdr:colOff>
      <xdr:row>9</xdr:row>
      <xdr:rowOff>28575</xdr:rowOff>
    </xdr:from>
    <xdr:ext cx="2190750" cy="135255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132</xdr:col>
      <xdr:colOff>790575</xdr:colOff>
      <xdr:row>9</xdr:row>
      <xdr:rowOff>76200</xdr:rowOff>
    </xdr:from>
    <xdr:ext cx="2085975" cy="125730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135</xdr:col>
      <xdr:colOff>762000</xdr:colOff>
      <xdr:row>8</xdr:row>
      <xdr:rowOff>76200</xdr:rowOff>
    </xdr:from>
    <xdr:ext cx="2085975" cy="12954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150</xdr:col>
      <xdr:colOff>752475</xdr:colOff>
      <xdr:row>9</xdr:row>
      <xdr:rowOff>57150</xdr:rowOff>
    </xdr:from>
    <xdr:ext cx="2152650" cy="129540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153</xdr:col>
      <xdr:colOff>809625</xdr:colOff>
      <xdr:row>8</xdr:row>
      <xdr:rowOff>161925</xdr:rowOff>
    </xdr:from>
    <xdr:ext cx="2466975" cy="15240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11</xdr:row>
      <xdr:rowOff>9525</xdr:rowOff>
    </xdr:from>
    <xdr:ext cx="3152775" cy="1943100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11</xdr:row>
      <xdr:rowOff>114300</xdr:rowOff>
    </xdr:from>
    <xdr:ext cx="2286000" cy="14097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</cols>
  <sheetData>
    <row r="1">
      <c r="A1" s="1"/>
      <c r="B1" s="2" t="s">
        <v>0</v>
      </c>
      <c r="C1" s="2" t="s">
        <v>1</v>
      </c>
      <c r="D1" s="3" t="s">
        <v>2</v>
      </c>
      <c r="E1" s="4">
        <v>44012.0</v>
      </c>
      <c r="F1" s="5"/>
      <c r="G1" s="6"/>
      <c r="H1" s="6"/>
      <c r="I1" s="6"/>
      <c r="J1" s="5"/>
    </row>
    <row r="2" ht="21.75" customHeight="1">
      <c r="A2" s="1"/>
      <c r="B2" s="7"/>
      <c r="C2" s="7"/>
      <c r="D2" s="2" t="s">
        <v>3</v>
      </c>
      <c r="E2" s="8">
        <v>8.351240001E10</v>
      </c>
      <c r="F2" s="9"/>
      <c r="G2" s="10"/>
      <c r="H2" s="10"/>
      <c r="I2" s="10"/>
      <c r="J2" s="5"/>
    </row>
    <row r="3" ht="21.75" customHeight="1">
      <c r="A3" s="1"/>
      <c r="B3" s="11"/>
      <c r="C3" s="11"/>
      <c r="D3" s="11"/>
      <c r="E3" s="11"/>
      <c r="F3" s="11"/>
      <c r="G3" s="11"/>
      <c r="H3" s="11"/>
      <c r="I3" s="11"/>
      <c r="J3" s="5"/>
    </row>
    <row r="4">
      <c r="A4" s="12"/>
      <c r="B4" s="13" t="s">
        <v>4</v>
      </c>
      <c r="C4" s="14"/>
      <c r="D4" s="15"/>
      <c r="E4" s="16">
        <v>0.0015277777777777779</v>
      </c>
      <c r="F4" s="17"/>
      <c r="G4" s="18"/>
      <c r="H4" s="18"/>
      <c r="I4" s="18"/>
      <c r="J4" s="17"/>
    </row>
    <row r="5">
      <c r="A5" s="19" t="s">
        <v>5</v>
      </c>
      <c r="B5" s="20">
        <v>1.0</v>
      </c>
      <c r="C5" s="21">
        <v>1.0</v>
      </c>
      <c r="D5" s="22" t="s">
        <v>6</v>
      </c>
      <c r="E5" s="23">
        <v>1.0</v>
      </c>
      <c r="F5" s="5"/>
      <c r="G5" s="6"/>
      <c r="H5" s="6"/>
      <c r="I5" s="6"/>
      <c r="J5" s="5"/>
    </row>
    <row r="6">
      <c r="A6" s="7"/>
      <c r="B6" s="20">
        <v>1.0</v>
      </c>
      <c r="C6" s="21">
        <v>2.0</v>
      </c>
      <c r="D6" s="24" t="s">
        <v>7</v>
      </c>
      <c r="E6" s="25">
        <v>1.0</v>
      </c>
      <c r="F6" s="5"/>
      <c r="G6" s="6"/>
      <c r="H6" s="6"/>
      <c r="I6" s="6"/>
      <c r="J6" s="5"/>
    </row>
    <row r="7">
      <c r="A7" s="7"/>
      <c r="B7" s="20">
        <v>1.0</v>
      </c>
      <c r="C7" s="21">
        <v>3.0</v>
      </c>
      <c r="D7" s="22" t="s">
        <v>8</v>
      </c>
      <c r="E7" s="23">
        <v>1.0</v>
      </c>
      <c r="F7" s="5"/>
      <c r="G7" s="6"/>
      <c r="H7" s="6"/>
      <c r="I7" s="6"/>
      <c r="J7" s="5"/>
    </row>
    <row r="8">
      <c r="A8" s="7"/>
      <c r="B8" s="20">
        <v>1.0</v>
      </c>
      <c r="C8" s="21">
        <v>4.0</v>
      </c>
      <c r="D8" s="22" t="s">
        <v>9</v>
      </c>
      <c r="E8" s="23">
        <v>1.0</v>
      </c>
      <c r="F8" s="5"/>
      <c r="G8" s="6"/>
      <c r="H8" s="6"/>
      <c r="I8" s="6"/>
      <c r="J8" s="5"/>
    </row>
    <row r="9">
      <c r="A9" s="7"/>
      <c r="B9" s="20">
        <v>1.0</v>
      </c>
      <c r="C9" s="21">
        <v>5.0</v>
      </c>
      <c r="D9" s="22" t="s">
        <v>10</v>
      </c>
      <c r="E9" s="23">
        <v>1.0</v>
      </c>
      <c r="F9" s="5"/>
      <c r="G9" s="6"/>
      <c r="H9" s="6"/>
      <c r="I9" s="6"/>
      <c r="J9" s="5"/>
    </row>
    <row r="10">
      <c r="A10" s="7"/>
      <c r="B10" s="20">
        <v>1.0</v>
      </c>
      <c r="C10" s="21">
        <v>6.0</v>
      </c>
      <c r="D10" s="21" t="s">
        <v>11</v>
      </c>
      <c r="E10" s="23">
        <v>1.0</v>
      </c>
      <c r="F10" s="5"/>
      <c r="G10" s="6"/>
      <c r="H10" s="6"/>
      <c r="I10" s="6"/>
      <c r="J10" s="5"/>
    </row>
    <row r="11">
      <c r="A11" s="7"/>
      <c r="B11" s="20">
        <v>1.0</v>
      </c>
      <c r="C11" s="21">
        <v>7.0</v>
      </c>
      <c r="D11" s="3" t="s">
        <v>12</v>
      </c>
      <c r="E11" s="26">
        <v>0.0</v>
      </c>
      <c r="F11" s="5"/>
      <c r="G11" s="6"/>
      <c r="H11" s="6"/>
      <c r="I11" s="6"/>
      <c r="J11" s="5"/>
    </row>
    <row r="12">
      <c r="A12" s="7"/>
      <c r="B12" s="20">
        <v>1.0</v>
      </c>
      <c r="C12" s="21">
        <v>8.0</v>
      </c>
      <c r="D12" s="21" t="s">
        <v>13</v>
      </c>
      <c r="E12" s="25">
        <v>1.0</v>
      </c>
      <c r="F12" s="5"/>
      <c r="G12" s="6"/>
      <c r="H12" s="6"/>
      <c r="I12" s="6"/>
      <c r="J12" s="5"/>
    </row>
    <row r="13">
      <c r="A13" s="7"/>
      <c r="B13" s="20">
        <v>1.0</v>
      </c>
      <c r="C13" s="21">
        <v>9.0</v>
      </c>
      <c r="D13" s="21" t="s">
        <v>14</v>
      </c>
      <c r="E13" s="25">
        <v>1.0</v>
      </c>
      <c r="F13" s="5"/>
      <c r="G13" s="6"/>
      <c r="H13" s="6"/>
      <c r="I13" s="6"/>
      <c r="J13" s="5"/>
    </row>
    <row r="14">
      <c r="A14" s="7"/>
      <c r="B14" s="20">
        <v>1.0</v>
      </c>
      <c r="C14" s="21">
        <v>10.0</v>
      </c>
      <c r="D14" s="21" t="s">
        <v>15</v>
      </c>
      <c r="E14" s="25">
        <v>1.0</v>
      </c>
      <c r="F14" s="5"/>
      <c r="G14" s="6"/>
      <c r="H14" s="6"/>
      <c r="I14" s="6"/>
      <c r="J14" s="5"/>
    </row>
    <row r="15">
      <c r="A15" s="11"/>
      <c r="B15" s="20">
        <v>1.0</v>
      </c>
      <c r="C15" s="21">
        <v>11.0</v>
      </c>
      <c r="D15" s="21" t="s">
        <v>16</v>
      </c>
      <c r="E15" s="25">
        <v>1.0</v>
      </c>
      <c r="F15" s="5"/>
      <c r="G15" s="6"/>
      <c r="H15" s="6"/>
      <c r="I15" s="6"/>
      <c r="J15" s="5"/>
    </row>
    <row r="16">
      <c r="A16" s="12"/>
      <c r="B16" s="24">
        <v>5.0</v>
      </c>
      <c r="C16" s="21">
        <v>12.0</v>
      </c>
      <c r="D16" s="27" t="s">
        <v>17</v>
      </c>
      <c r="E16" s="25">
        <v>5.0</v>
      </c>
      <c r="F16" s="5"/>
      <c r="G16" s="6"/>
      <c r="H16" s="6"/>
      <c r="I16" s="6"/>
      <c r="J16" s="5"/>
    </row>
    <row r="17">
      <c r="A17" s="12"/>
      <c r="B17" s="28">
        <f>SUM(B5:B16)</f>
        <v>16</v>
      </c>
      <c r="C17" s="29"/>
      <c r="D17" s="29" t="s">
        <v>18</v>
      </c>
      <c r="E17" s="12">
        <f>SUM(E5:E16)</f>
        <v>15</v>
      </c>
      <c r="F17" s="5"/>
      <c r="G17" s="6"/>
      <c r="H17" s="6"/>
      <c r="I17" s="6"/>
      <c r="J17" s="5"/>
    </row>
    <row r="18">
      <c r="A18" s="30" t="s">
        <v>19</v>
      </c>
      <c r="B18" s="14"/>
      <c r="C18" s="14"/>
      <c r="D18" s="15"/>
      <c r="E18" s="23">
        <v>16.0</v>
      </c>
      <c r="F18" s="5"/>
      <c r="G18" s="6"/>
      <c r="H18" s="6"/>
      <c r="I18" s="6"/>
      <c r="J18" s="5"/>
    </row>
    <row r="19">
      <c r="A19" s="30" t="s">
        <v>20</v>
      </c>
      <c r="B19" s="14"/>
      <c r="C19" s="14"/>
      <c r="D19" s="15"/>
      <c r="E19" s="31">
        <f>E17/E18</f>
        <v>0.9375</v>
      </c>
      <c r="F19" s="5"/>
      <c r="G19" s="6"/>
      <c r="H19" s="6"/>
      <c r="I19" s="6"/>
      <c r="J19" s="5"/>
    </row>
    <row r="20">
      <c r="A20" s="30" t="s">
        <v>21</v>
      </c>
      <c r="B20" s="14"/>
      <c r="C20" s="14"/>
      <c r="D20" s="15"/>
      <c r="E20" s="12">
        <f>E18-E17</f>
        <v>1</v>
      </c>
      <c r="F20" s="5"/>
      <c r="G20" s="6"/>
      <c r="H20" s="6"/>
      <c r="I20" s="6"/>
      <c r="J20" s="5"/>
    </row>
    <row r="21" ht="51.0" customHeight="1">
      <c r="A21" s="30" t="s">
        <v>22</v>
      </c>
      <c r="B21" s="14"/>
      <c r="C21" s="14"/>
      <c r="D21" s="15"/>
      <c r="E21" s="23" t="s">
        <v>23</v>
      </c>
      <c r="F21" s="5"/>
      <c r="G21" s="6"/>
      <c r="H21" s="6"/>
      <c r="I21" s="6"/>
      <c r="J21" s="5"/>
    </row>
    <row r="22">
      <c r="A22" s="30" t="s">
        <v>24</v>
      </c>
      <c r="B22" s="14"/>
      <c r="C22" s="14"/>
      <c r="D22" s="15"/>
      <c r="E22" s="25" t="s">
        <v>25</v>
      </c>
      <c r="F22" s="32"/>
      <c r="G22" s="33"/>
      <c r="H22" s="6"/>
      <c r="I22" s="6"/>
      <c r="J22" s="5"/>
    </row>
    <row r="23">
      <c r="A23" s="30" t="s">
        <v>26</v>
      </c>
      <c r="B23" s="14"/>
      <c r="C23" s="14"/>
      <c r="D23" s="15"/>
      <c r="E23" s="34"/>
      <c r="F23" s="32"/>
      <c r="G23" s="33"/>
      <c r="H23" s="6"/>
      <c r="I23" s="6"/>
      <c r="J23" s="5"/>
    </row>
    <row r="24">
      <c r="A24" s="30" t="s">
        <v>27</v>
      </c>
      <c r="B24" s="14"/>
      <c r="C24" s="14"/>
      <c r="D24" s="15"/>
      <c r="E24" s="34"/>
      <c r="F24" s="32"/>
      <c r="G24" s="33"/>
      <c r="H24" s="6"/>
      <c r="I24" s="6"/>
      <c r="J24" s="5"/>
    </row>
    <row r="25">
      <c r="A25" s="30" t="s">
        <v>28</v>
      </c>
      <c r="B25" s="14"/>
      <c r="C25" s="14"/>
      <c r="D25" s="15"/>
      <c r="E25" s="25"/>
      <c r="F25" s="32"/>
      <c r="G25" s="33"/>
      <c r="H25" s="6"/>
      <c r="I25" s="6"/>
      <c r="J25" s="5"/>
    </row>
    <row r="26">
      <c r="A26" s="35" t="s">
        <v>29</v>
      </c>
      <c r="B26" s="14"/>
      <c r="C26" s="14"/>
      <c r="D26" s="15"/>
      <c r="E26" s="25" t="s">
        <v>30</v>
      </c>
      <c r="F26" s="32"/>
      <c r="G26" s="33"/>
      <c r="H26" s="6"/>
      <c r="I26" s="6"/>
      <c r="J26" s="5"/>
    </row>
    <row r="27">
      <c r="A27" s="30" t="s">
        <v>31</v>
      </c>
      <c r="B27" s="14"/>
      <c r="C27" s="14"/>
      <c r="D27" s="15"/>
      <c r="E27" s="12"/>
      <c r="F27" s="5"/>
      <c r="G27" s="33"/>
      <c r="H27" s="6"/>
      <c r="I27" s="6"/>
      <c r="J27" s="5"/>
    </row>
    <row r="28" ht="16.5" customHeight="1">
      <c r="A28" s="6"/>
      <c r="B28" s="6"/>
      <c r="C28" s="6"/>
      <c r="D28" s="6"/>
      <c r="E28" s="36" t="s">
        <v>32</v>
      </c>
      <c r="F28" s="37">
        <f>AVERAGE(E19)</f>
        <v>0.9375</v>
      </c>
      <c r="G28" s="33"/>
      <c r="H28" s="6"/>
      <c r="I28" s="6"/>
      <c r="J28" s="33"/>
    </row>
    <row r="29" ht="16.5" customHeight="1">
      <c r="A29" s="6"/>
      <c r="B29" s="6"/>
      <c r="C29" s="6"/>
      <c r="D29" s="6"/>
      <c r="E29" s="38" t="s">
        <v>33</v>
      </c>
      <c r="F29" s="39">
        <f>COUNT(E2)</f>
        <v>1</v>
      </c>
      <c r="G29" s="6"/>
      <c r="H29" s="6"/>
      <c r="I29" s="6"/>
      <c r="J29" s="33"/>
    </row>
    <row r="30" ht="16.5" customHeight="1">
      <c r="A30" s="6"/>
      <c r="B30" s="6"/>
      <c r="C30" s="6"/>
      <c r="D30" s="6"/>
      <c r="E30" s="40" t="s">
        <v>34</v>
      </c>
      <c r="F30" s="41">
        <f>SUM(E4)</f>
        <v>0.001527777778</v>
      </c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2:D22"/>
    <mergeCell ref="A23:D23"/>
    <mergeCell ref="A24:D24"/>
    <mergeCell ref="A25:D25"/>
    <mergeCell ref="A26:D26"/>
    <mergeCell ref="A27:D27"/>
    <mergeCell ref="D2:D3"/>
    <mergeCell ref="B4:D4"/>
    <mergeCell ref="A5:A15"/>
    <mergeCell ref="A18:D18"/>
    <mergeCell ref="A19:D19"/>
    <mergeCell ref="A20:D20"/>
    <mergeCell ref="A21:D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2" t="s">
        <v>196</v>
      </c>
      <c r="P1" s="6"/>
      <c r="Q1" s="6"/>
      <c r="R1" s="6"/>
      <c r="S1" s="5"/>
      <c r="T1" s="203" t="s">
        <v>197</v>
      </c>
      <c r="AI1" s="6"/>
      <c r="AJ1" s="6"/>
      <c r="AK1" s="5"/>
      <c r="AL1" s="203" t="s">
        <v>198</v>
      </c>
      <c r="BA1" s="6"/>
      <c r="BB1" s="6"/>
      <c r="BC1" s="5"/>
      <c r="BD1" s="203" t="s">
        <v>199</v>
      </c>
      <c r="BS1" s="6"/>
      <c r="BT1" s="6"/>
      <c r="BU1" s="5"/>
      <c r="BV1" s="203" t="s">
        <v>200</v>
      </c>
      <c r="CK1" s="6"/>
      <c r="CL1" s="6"/>
      <c r="CM1" s="5"/>
      <c r="CN1" s="203" t="s">
        <v>201</v>
      </c>
      <c r="DC1" s="6"/>
      <c r="DD1" s="6"/>
      <c r="DE1" s="5"/>
      <c r="DF1" s="203" t="s">
        <v>202</v>
      </c>
      <c r="DU1" s="6"/>
      <c r="DV1" s="6"/>
      <c r="DW1" s="5"/>
      <c r="DX1" s="203" t="s">
        <v>203</v>
      </c>
      <c r="EM1" s="6"/>
      <c r="EN1" s="6"/>
      <c r="EO1" s="5"/>
      <c r="EP1" s="203" t="s">
        <v>204</v>
      </c>
      <c r="FE1" s="6"/>
      <c r="FF1" s="6"/>
    </row>
    <row r="2" ht="16.5" customHeight="1">
      <c r="A2" s="204" t="s">
        <v>205</v>
      </c>
      <c r="B2" s="204" t="s">
        <v>20</v>
      </c>
      <c r="C2" s="205" t="s">
        <v>206</v>
      </c>
      <c r="D2" s="205" t="s">
        <v>207</v>
      </c>
      <c r="E2" s="204" t="s">
        <v>34</v>
      </c>
      <c r="F2" s="42"/>
      <c r="G2" s="205" t="s">
        <v>208</v>
      </c>
      <c r="H2" s="205" t="s">
        <v>20</v>
      </c>
      <c r="I2" s="205" t="s">
        <v>206</v>
      </c>
      <c r="J2" s="205" t="s">
        <v>207</v>
      </c>
      <c r="K2" s="204" t="s">
        <v>34</v>
      </c>
      <c r="L2" s="42"/>
      <c r="M2" s="205" t="s">
        <v>209</v>
      </c>
      <c r="N2" s="205" t="s">
        <v>20</v>
      </c>
      <c r="O2" s="205" t="s">
        <v>206</v>
      </c>
      <c r="P2" s="204" t="s">
        <v>34</v>
      </c>
      <c r="Q2" s="42"/>
      <c r="R2" s="42"/>
      <c r="S2" s="46"/>
      <c r="T2" s="204" t="s">
        <v>205</v>
      </c>
      <c r="U2" s="204" t="s">
        <v>20</v>
      </c>
      <c r="V2" s="205" t="s">
        <v>206</v>
      </c>
      <c r="W2" s="205" t="s">
        <v>207</v>
      </c>
      <c r="X2" s="204" t="s">
        <v>34</v>
      </c>
      <c r="Y2" s="42"/>
      <c r="Z2" s="205" t="s">
        <v>208</v>
      </c>
      <c r="AA2" s="205" t="s">
        <v>20</v>
      </c>
      <c r="AB2" s="205" t="s">
        <v>206</v>
      </c>
      <c r="AC2" s="205" t="s">
        <v>207</v>
      </c>
      <c r="AD2" s="204" t="s">
        <v>34</v>
      </c>
      <c r="AE2" s="42"/>
      <c r="AF2" s="205" t="s">
        <v>209</v>
      </c>
      <c r="AG2" s="205" t="s">
        <v>20</v>
      </c>
      <c r="AH2" s="205" t="s">
        <v>206</v>
      </c>
      <c r="AI2" s="204" t="s">
        <v>34</v>
      </c>
      <c r="AJ2" s="42"/>
      <c r="AK2" s="46"/>
      <c r="AL2" s="204" t="s">
        <v>205</v>
      </c>
      <c r="AM2" s="204" t="s">
        <v>20</v>
      </c>
      <c r="AN2" s="205" t="s">
        <v>206</v>
      </c>
      <c r="AO2" s="205" t="s">
        <v>207</v>
      </c>
      <c r="AP2" s="204" t="s">
        <v>34</v>
      </c>
      <c r="AQ2" s="42"/>
      <c r="AR2" s="205" t="s">
        <v>208</v>
      </c>
      <c r="AS2" s="205" t="s">
        <v>20</v>
      </c>
      <c r="AT2" s="205" t="s">
        <v>206</v>
      </c>
      <c r="AU2" s="205" t="s">
        <v>207</v>
      </c>
      <c r="AV2" s="204" t="s">
        <v>34</v>
      </c>
      <c r="AW2" s="42"/>
      <c r="AX2" s="205" t="s">
        <v>209</v>
      </c>
      <c r="AY2" s="205" t="s">
        <v>20</v>
      </c>
      <c r="AZ2" s="205" t="s">
        <v>206</v>
      </c>
      <c r="BA2" s="204" t="s">
        <v>34</v>
      </c>
      <c r="BB2" s="42"/>
      <c r="BC2" s="46"/>
      <c r="BD2" s="204" t="s">
        <v>205</v>
      </c>
      <c r="BE2" s="204" t="s">
        <v>20</v>
      </c>
      <c r="BF2" s="205" t="s">
        <v>206</v>
      </c>
      <c r="BG2" s="205" t="s">
        <v>207</v>
      </c>
      <c r="BH2" s="204" t="s">
        <v>34</v>
      </c>
      <c r="BI2" s="42"/>
      <c r="BJ2" s="205" t="s">
        <v>208</v>
      </c>
      <c r="BK2" s="205" t="s">
        <v>20</v>
      </c>
      <c r="BL2" s="205" t="s">
        <v>206</v>
      </c>
      <c r="BM2" s="205" t="s">
        <v>207</v>
      </c>
      <c r="BN2" s="204" t="s">
        <v>34</v>
      </c>
      <c r="BO2" s="42"/>
      <c r="BP2" s="205" t="s">
        <v>209</v>
      </c>
      <c r="BQ2" s="205" t="s">
        <v>20</v>
      </c>
      <c r="BR2" s="205" t="s">
        <v>206</v>
      </c>
      <c r="BS2" s="204" t="s">
        <v>34</v>
      </c>
      <c r="BU2" s="46"/>
      <c r="BV2" s="204" t="s">
        <v>205</v>
      </c>
      <c r="BW2" s="204" t="s">
        <v>20</v>
      </c>
      <c r="BX2" s="205" t="s">
        <v>206</v>
      </c>
      <c r="BY2" s="205" t="s">
        <v>207</v>
      </c>
      <c r="BZ2" s="204" t="s">
        <v>34</v>
      </c>
      <c r="CA2" s="42"/>
      <c r="CB2" s="205" t="s">
        <v>208</v>
      </c>
      <c r="CC2" s="205" t="s">
        <v>20</v>
      </c>
      <c r="CD2" s="205" t="s">
        <v>206</v>
      </c>
      <c r="CE2" s="205" t="s">
        <v>207</v>
      </c>
      <c r="CF2" s="204" t="s">
        <v>34</v>
      </c>
      <c r="CG2" s="42"/>
      <c r="CH2" s="205" t="s">
        <v>209</v>
      </c>
      <c r="CI2" s="205" t="s">
        <v>20</v>
      </c>
      <c r="CJ2" s="205" t="s">
        <v>206</v>
      </c>
      <c r="CK2" s="204" t="s">
        <v>34</v>
      </c>
      <c r="CL2" s="42"/>
      <c r="CM2" s="46"/>
      <c r="CN2" s="204" t="s">
        <v>205</v>
      </c>
      <c r="CO2" s="204" t="s">
        <v>20</v>
      </c>
      <c r="CP2" s="205" t="s">
        <v>206</v>
      </c>
      <c r="CQ2" s="205" t="s">
        <v>207</v>
      </c>
      <c r="CR2" s="204" t="s">
        <v>34</v>
      </c>
      <c r="CS2" s="42"/>
      <c r="CT2" s="205" t="s">
        <v>208</v>
      </c>
      <c r="CU2" s="205" t="s">
        <v>20</v>
      </c>
      <c r="CV2" s="205" t="s">
        <v>206</v>
      </c>
      <c r="CW2" s="205" t="s">
        <v>207</v>
      </c>
      <c r="CX2" s="204" t="s">
        <v>34</v>
      </c>
      <c r="CY2" s="42"/>
      <c r="CZ2" s="205" t="s">
        <v>209</v>
      </c>
      <c r="DA2" s="205" t="s">
        <v>20</v>
      </c>
      <c r="DB2" s="205" t="s">
        <v>206</v>
      </c>
      <c r="DC2" s="204" t="s">
        <v>34</v>
      </c>
      <c r="DD2" s="42"/>
      <c r="DE2" s="46"/>
      <c r="DF2" s="204" t="s">
        <v>205</v>
      </c>
      <c r="DG2" s="204" t="s">
        <v>20</v>
      </c>
      <c r="DH2" s="205" t="s">
        <v>206</v>
      </c>
      <c r="DI2" s="205" t="s">
        <v>207</v>
      </c>
      <c r="DJ2" s="204" t="s">
        <v>34</v>
      </c>
      <c r="DK2" s="42"/>
      <c r="DL2" s="205" t="s">
        <v>208</v>
      </c>
      <c r="DM2" s="205" t="s">
        <v>20</v>
      </c>
      <c r="DN2" s="205" t="s">
        <v>206</v>
      </c>
      <c r="DO2" s="205" t="s">
        <v>207</v>
      </c>
      <c r="DP2" s="204" t="s">
        <v>34</v>
      </c>
      <c r="DQ2" s="42"/>
      <c r="DR2" s="205" t="s">
        <v>209</v>
      </c>
      <c r="DS2" s="205" t="s">
        <v>20</v>
      </c>
      <c r="DT2" s="205" t="s">
        <v>206</v>
      </c>
      <c r="DU2" s="204" t="s">
        <v>34</v>
      </c>
      <c r="DV2" s="42"/>
      <c r="DW2" s="46"/>
      <c r="DX2" s="204" t="s">
        <v>205</v>
      </c>
      <c r="DY2" s="204" t="s">
        <v>20</v>
      </c>
      <c r="DZ2" s="205" t="s">
        <v>206</v>
      </c>
      <c r="EA2" s="205" t="s">
        <v>207</v>
      </c>
      <c r="EB2" s="204" t="s">
        <v>34</v>
      </c>
      <c r="EC2" s="42"/>
      <c r="ED2" s="205" t="s">
        <v>208</v>
      </c>
      <c r="EE2" s="205" t="s">
        <v>20</v>
      </c>
      <c r="EF2" s="205" t="s">
        <v>206</v>
      </c>
      <c r="EG2" s="205" t="s">
        <v>207</v>
      </c>
      <c r="EH2" s="204" t="s">
        <v>34</v>
      </c>
      <c r="EI2" s="42"/>
      <c r="EJ2" s="205" t="s">
        <v>209</v>
      </c>
      <c r="EK2" s="205" t="s">
        <v>20</v>
      </c>
      <c r="EL2" s="205" t="s">
        <v>206</v>
      </c>
      <c r="EM2" s="204" t="s">
        <v>34</v>
      </c>
      <c r="EN2" s="42"/>
      <c r="EO2" s="46"/>
      <c r="EP2" s="204" t="s">
        <v>205</v>
      </c>
      <c r="EQ2" s="204" t="s">
        <v>20</v>
      </c>
      <c r="ER2" s="205" t="s">
        <v>206</v>
      </c>
      <c r="ES2" s="205" t="s">
        <v>207</v>
      </c>
      <c r="ET2" s="204" t="s">
        <v>34</v>
      </c>
      <c r="EU2" s="42"/>
      <c r="EV2" s="205" t="s">
        <v>208</v>
      </c>
      <c r="EW2" s="205" t="s">
        <v>20</v>
      </c>
      <c r="EX2" s="205" t="s">
        <v>206</v>
      </c>
      <c r="EY2" s="205" t="s">
        <v>207</v>
      </c>
      <c r="EZ2" s="204" t="s">
        <v>34</v>
      </c>
      <c r="FA2" s="42"/>
      <c r="FB2" s="205" t="s">
        <v>209</v>
      </c>
      <c r="FC2" s="205" t="s">
        <v>20</v>
      </c>
      <c r="FD2" s="205" t="s">
        <v>206</v>
      </c>
      <c r="FE2" s="204" t="s">
        <v>34</v>
      </c>
      <c r="FF2" s="42"/>
    </row>
    <row r="3" ht="16.5" customHeight="1">
      <c r="A3" s="206">
        <v>43983.0</v>
      </c>
      <c r="B3" s="207"/>
      <c r="C3" s="207"/>
      <c r="D3" s="207"/>
      <c r="E3" s="207"/>
      <c r="F3" s="33"/>
      <c r="G3" s="208" t="s">
        <v>210</v>
      </c>
      <c r="H3" s="207"/>
      <c r="I3" s="207"/>
      <c r="J3" s="207"/>
      <c r="K3" s="207"/>
      <c r="L3" s="33"/>
      <c r="M3" s="209" t="s">
        <v>211</v>
      </c>
      <c r="N3" s="210">
        <f>SUM(H7)/O3</f>
        <v>0.9375</v>
      </c>
      <c r="O3" s="211">
        <f>SUM(I7)</f>
        <v>1</v>
      </c>
      <c r="P3" s="212">
        <f>SUM(K7)</f>
        <v>0.001527777778</v>
      </c>
      <c r="Q3" s="6"/>
      <c r="R3" s="6"/>
      <c r="S3" s="5"/>
      <c r="T3" s="206">
        <v>43979.0</v>
      </c>
      <c r="U3" s="213">
        <f>'Звонок ЛПР'!F44</f>
        <v>0.7894736842</v>
      </c>
      <c r="V3" s="207">
        <f>'Звонок ЛПР'!F45</f>
        <v>1</v>
      </c>
      <c r="W3" s="213">
        <f>U3*V3</f>
        <v>0.7894736842</v>
      </c>
      <c r="X3" s="214">
        <f>'Звонок ЛПР'!F46</f>
        <v>0.002349537037</v>
      </c>
      <c r="Y3" s="33"/>
      <c r="Z3" s="215"/>
      <c r="AA3" s="207"/>
      <c r="AB3" s="207"/>
      <c r="AC3" s="207"/>
      <c r="AD3" s="207"/>
      <c r="AE3" s="33"/>
      <c r="AF3" s="209" t="s">
        <v>211</v>
      </c>
      <c r="AG3" s="210">
        <f>AVERAGE(AA5:AA8)</f>
        <v>0.7799043062</v>
      </c>
      <c r="AH3" s="211">
        <f>SUM(AB6:AB8)</f>
        <v>28</v>
      </c>
      <c r="AI3" s="216">
        <f>SUM(AD6:AD8)</f>
        <v>0.06429398148</v>
      </c>
      <c r="AJ3" s="6"/>
      <c r="AK3" s="5"/>
      <c r="AL3" s="206">
        <v>43983.0</v>
      </c>
      <c r="AM3" s="207"/>
      <c r="AN3" s="207"/>
      <c r="AO3" s="207"/>
      <c r="AP3" s="207"/>
      <c r="AQ3" s="33"/>
      <c r="AR3" s="208" t="s">
        <v>210</v>
      </c>
      <c r="AS3" s="207"/>
      <c r="AT3" s="207"/>
      <c r="AU3" s="207"/>
      <c r="AV3" s="207"/>
      <c r="AW3" s="33"/>
      <c r="AX3" s="209" t="s">
        <v>211</v>
      </c>
      <c r="AY3" s="210">
        <f>SUM(AU5:AU7)/AZ3</f>
        <v>0.8925925926</v>
      </c>
      <c r="AZ3" s="211">
        <f>SUM(AT5:AT7)</f>
        <v>20</v>
      </c>
      <c r="BA3" s="212">
        <f>SUM(AV5:AV7)</f>
        <v>0.03847222222</v>
      </c>
      <c r="BB3" s="6"/>
      <c r="BC3" s="5"/>
      <c r="BD3" s="206">
        <v>43983.0</v>
      </c>
      <c r="BE3" s="207"/>
      <c r="BF3" s="207"/>
      <c r="BG3" s="207"/>
      <c r="BH3" s="207"/>
      <c r="BI3" s="33"/>
      <c r="BJ3" s="208" t="s">
        <v>210</v>
      </c>
      <c r="BK3" s="207"/>
      <c r="BL3" s="207"/>
      <c r="BM3" s="207"/>
      <c r="BN3" s="207"/>
      <c r="BO3" s="33"/>
      <c r="BP3" s="209" t="s">
        <v>211</v>
      </c>
      <c r="BQ3" s="210">
        <f>SUM(BM5:BM7)/BR3</f>
        <v>0.8392857143</v>
      </c>
      <c r="BR3" s="211">
        <f>SUM(BL5:BL7)</f>
        <v>2</v>
      </c>
      <c r="BS3" s="212">
        <f>SUM(BN5:BN7)</f>
        <v>0.002638888889</v>
      </c>
      <c r="BT3" s="6"/>
      <c r="BU3" s="5"/>
      <c r="BV3" s="206">
        <v>43983.0</v>
      </c>
      <c r="BW3" s="207"/>
      <c r="BX3" s="207"/>
      <c r="BY3" s="207"/>
      <c r="BZ3" s="207"/>
      <c r="CA3" s="33"/>
      <c r="CB3" s="215"/>
      <c r="CC3" s="207"/>
      <c r="CD3" s="207"/>
      <c r="CE3" s="207"/>
      <c r="CF3" s="207"/>
      <c r="CG3" s="33"/>
      <c r="CH3" s="217"/>
      <c r="CI3" s="218"/>
      <c r="CJ3" s="211"/>
      <c r="CK3" s="211"/>
      <c r="CL3" s="6"/>
      <c r="CM3" s="5"/>
      <c r="CN3" s="206">
        <v>43983.0</v>
      </c>
      <c r="CO3" s="207"/>
      <c r="CP3" s="207"/>
      <c r="CQ3" s="207"/>
      <c r="CR3" s="207"/>
      <c r="CS3" s="33"/>
      <c r="CT3" s="208" t="s">
        <v>210</v>
      </c>
      <c r="CU3" s="207"/>
      <c r="CV3" s="207"/>
      <c r="CW3" s="207"/>
      <c r="CX3" s="207"/>
      <c r="CY3" s="33"/>
      <c r="CZ3" s="209" t="s">
        <v>211</v>
      </c>
      <c r="DA3" s="210">
        <f>SUM(CW5)/DB3</f>
        <v>0.8571428571</v>
      </c>
      <c r="DB3" s="211">
        <f>SUM(CV5)</f>
        <v>1</v>
      </c>
      <c r="DC3" s="212">
        <f>SUM(CX5)</f>
        <v>0.001458333333</v>
      </c>
      <c r="DD3" s="6"/>
      <c r="DE3" s="5"/>
      <c r="DF3" s="206">
        <v>43983.0</v>
      </c>
      <c r="DG3" s="207"/>
      <c r="DH3" s="207"/>
      <c r="DI3" s="207"/>
      <c r="DJ3" s="207"/>
      <c r="DK3" s="33"/>
      <c r="DL3" s="208" t="s">
        <v>210</v>
      </c>
      <c r="DM3" s="207"/>
      <c r="DN3" s="207"/>
      <c r="DO3" s="207"/>
      <c r="DP3" s="207"/>
      <c r="DQ3" s="33"/>
      <c r="DR3" s="209" t="s">
        <v>211</v>
      </c>
      <c r="DS3" s="219">
        <f>SUM(DO5:DO7)/DT3</f>
        <v>0.7789473684</v>
      </c>
      <c r="DT3" s="211">
        <f>SUM(DN5:DN7)</f>
        <v>15</v>
      </c>
      <c r="DU3" s="212">
        <f>SUM(DP5:DP7)</f>
        <v>0.05131944444</v>
      </c>
      <c r="DV3" s="6"/>
      <c r="DW3" s="5"/>
      <c r="DX3" s="206">
        <v>43983.0</v>
      </c>
      <c r="DY3" s="207"/>
      <c r="DZ3" s="207"/>
      <c r="EA3" s="207"/>
      <c r="EB3" s="207"/>
      <c r="EC3" s="33"/>
      <c r="ED3" s="208" t="s">
        <v>210</v>
      </c>
      <c r="EE3" s="207"/>
      <c r="EF3" s="207"/>
      <c r="EG3" s="207"/>
      <c r="EH3" s="207"/>
      <c r="EI3" s="33"/>
      <c r="EJ3" s="209" t="s">
        <v>211</v>
      </c>
      <c r="EK3" s="210">
        <f>SUM(EG6)/EL3</f>
        <v>0.9</v>
      </c>
      <c r="EL3" s="211">
        <f>SUM(EF6)</f>
        <v>2</v>
      </c>
      <c r="EM3" s="212">
        <f>SUM(EH6)</f>
        <v>0.001736111111</v>
      </c>
      <c r="EN3" s="6"/>
      <c r="EO3" s="5"/>
      <c r="EP3" s="206">
        <v>43983.0</v>
      </c>
      <c r="EQ3" s="207"/>
      <c r="ER3" s="207"/>
      <c r="ES3" s="207"/>
      <c r="ET3" s="207"/>
      <c r="EU3" s="33"/>
      <c r="EV3" s="208" t="s">
        <v>210</v>
      </c>
      <c r="EW3" s="207"/>
      <c r="EX3" s="207"/>
      <c r="EY3" s="207"/>
      <c r="EZ3" s="207"/>
      <c r="FA3" s="33"/>
      <c r="FB3" s="209" t="s">
        <v>211</v>
      </c>
      <c r="FC3" s="220">
        <f t="shared" ref="FC3:FD3" si="1">EW5</f>
        <v>0.8888888889</v>
      </c>
      <c r="FD3" s="211">
        <f t="shared" si="1"/>
        <v>1</v>
      </c>
      <c r="FE3" s="212">
        <f>EZ5</f>
        <v>0.0006944444444</v>
      </c>
      <c r="FF3" s="6"/>
    </row>
    <row r="4">
      <c r="A4" s="206">
        <v>43984.0</v>
      </c>
      <c r="B4" s="207"/>
      <c r="C4" s="207"/>
      <c r="D4" s="207"/>
      <c r="E4" s="207"/>
      <c r="F4" s="33"/>
      <c r="G4" s="208" t="s">
        <v>212</v>
      </c>
      <c r="H4" s="207"/>
      <c r="I4" s="207"/>
      <c r="J4" s="207"/>
      <c r="K4" s="207"/>
      <c r="L4" s="33"/>
      <c r="M4" s="217"/>
      <c r="N4" s="211"/>
      <c r="O4" s="211"/>
      <c r="P4" s="211"/>
      <c r="Q4" s="6"/>
      <c r="R4" s="6"/>
      <c r="S4" s="5"/>
      <c r="T4" s="206">
        <v>43980.0</v>
      </c>
      <c r="U4" s="207"/>
      <c r="V4" s="207"/>
      <c r="W4" s="213"/>
      <c r="X4" s="207"/>
      <c r="Y4" s="33"/>
      <c r="Z4" s="208" t="s">
        <v>210</v>
      </c>
      <c r="AA4" s="207"/>
      <c r="AB4" s="207"/>
      <c r="AC4" s="207"/>
      <c r="AD4" s="207"/>
      <c r="AE4" s="33"/>
      <c r="AF4" s="217"/>
      <c r="AG4" s="211"/>
      <c r="AH4" s="211"/>
      <c r="AI4" s="211"/>
      <c r="AJ4" s="6"/>
      <c r="AK4" s="5"/>
      <c r="AL4" s="206">
        <v>43984.0</v>
      </c>
      <c r="AM4" s="207"/>
      <c r="AN4" s="207"/>
      <c r="AO4" s="207"/>
      <c r="AP4" s="207"/>
      <c r="AQ4" s="33"/>
      <c r="AR4" s="208" t="s">
        <v>212</v>
      </c>
      <c r="AS4" s="207"/>
      <c r="AT4" s="207"/>
      <c r="AU4" s="207"/>
      <c r="AV4" s="207"/>
      <c r="AW4" s="33"/>
      <c r="AX4" s="217"/>
      <c r="AY4" s="211"/>
      <c r="AZ4" s="211"/>
      <c r="BA4" s="211"/>
      <c r="BB4" s="6"/>
      <c r="BC4" s="5"/>
      <c r="BD4" s="206">
        <v>43984.0</v>
      </c>
      <c r="BE4" s="207"/>
      <c r="BF4" s="207"/>
      <c r="BG4" s="207"/>
      <c r="BH4" s="207"/>
      <c r="BI4" s="33"/>
      <c r="BJ4" s="208" t="s">
        <v>212</v>
      </c>
      <c r="BK4" s="207"/>
      <c r="BL4" s="207"/>
      <c r="BM4" s="207"/>
      <c r="BN4" s="207"/>
      <c r="BO4" s="33"/>
      <c r="BP4" s="217"/>
      <c r="BQ4" s="211"/>
      <c r="BR4" s="211"/>
      <c r="BS4" s="211"/>
      <c r="BT4" s="6"/>
      <c r="BU4" s="5"/>
      <c r="BV4" s="206">
        <v>43984.0</v>
      </c>
      <c r="BW4" s="207"/>
      <c r="BX4" s="207"/>
      <c r="BY4" s="207"/>
      <c r="BZ4" s="207"/>
      <c r="CA4" s="33"/>
      <c r="CB4" s="215"/>
      <c r="CC4" s="207"/>
      <c r="CD4" s="207"/>
      <c r="CE4" s="207"/>
      <c r="CF4" s="207"/>
      <c r="CG4" s="33"/>
      <c r="CH4" s="217"/>
      <c r="CI4" s="211"/>
      <c r="CJ4" s="211"/>
      <c r="CK4" s="211"/>
      <c r="CL4" s="6"/>
      <c r="CM4" s="5"/>
      <c r="CN4" s="206">
        <v>43984.0</v>
      </c>
      <c r="CO4" s="207"/>
      <c r="CP4" s="207"/>
      <c r="CQ4" s="207"/>
      <c r="CR4" s="207"/>
      <c r="CS4" s="33"/>
      <c r="CT4" s="208" t="s">
        <v>212</v>
      </c>
      <c r="CU4" s="207"/>
      <c r="CV4" s="207"/>
      <c r="CW4" s="207"/>
      <c r="CX4" s="207"/>
      <c r="CY4" s="33"/>
      <c r="CZ4" s="217"/>
      <c r="DA4" s="211"/>
      <c r="DB4" s="211"/>
      <c r="DC4" s="211"/>
      <c r="DD4" s="6"/>
      <c r="DE4" s="5"/>
      <c r="DF4" s="206">
        <v>43984.0</v>
      </c>
      <c r="DG4" s="207"/>
      <c r="DH4" s="207"/>
      <c r="DI4" s="207"/>
      <c r="DJ4" s="207"/>
      <c r="DK4" s="33"/>
      <c r="DL4" s="208" t="s">
        <v>212</v>
      </c>
      <c r="DM4" s="207"/>
      <c r="DN4" s="207"/>
      <c r="DO4" s="207"/>
      <c r="DP4" s="207"/>
      <c r="DQ4" s="33"/>
      <c r="DR4" s="217"/>
      <c r="DS4" s="211"/>
      <c r="DT4" s="211"/>
      <c r="DV4" s="6"/>
      <c r="DW4" s="5"/>
      <c r="DX4" s="206">
        <v>43984.0</v>
      </c>
      <c r="DY4" s="207"/>
      <c r="DZ4" s="207"/>
      <c r="EA4" s="207"/>
      <c r="EB4" s="207"/>
      <c r="EC4" s="33"/>
      <c r="ED4" s="208" t="s">
        <v>212</v>
      </c>
      <c r="EE4" s="207"/>
      <c r="EF4" s="207"/>
      <c r="EG4" s="207"/>
      <c r="EH4" s="207"/>
      <c r="EI4" s="33"/>
      <c r="EJ4" s="217"/>
      <c r="EK4" s="211"/>
      <c r="EL4" s="211"/>
      <c r="EM4" s="211"/>
      <c r="EN4" s="6"/>
      <c r="EO4" s="5"/>
      <c r="EP4" s="206">
        <v>43984.0</v>
      </c>
      <c r="EQ4" s="207"/>
      <c r="ER4" s="207"/>
      <c r="ES4" s="207"/>
      <c r="ET4" s="207"/>
      <c r="EU4" s="33"/>
      <c r="EV4" s="208" t="s">
        <v>212</v>
      </c>
      <c r="EW4" s="207"/>
      <c r="EX4" s="207"/>
      <c r="EY4" s="207"/>
      <c r="EZ4" s="207"/>
      <c r="FA4" s="33"/>
      <c r="FB4" s="209" t="s">
        <v>213</v>
      </c>
      <c r="FC4" s="211"/>
      <c r="FD4" s="211"/>
      <c r="FE4" s="211"/>
      <c r="FF4" s="6"/>
    </row>
    <row r="5">
      <c r="A5" s="206">
        <v>43985.0</v>
      </c>
      <c r="B5" s="207"/>
      <c r="C5" s="207"/>
      <c r="D5" s="207"/>
      <c r="E5" s="207"/>
      <c r="F5" s="33"/>
      <c r="G5" s="208" t="s">
        <v>214</v>
      </c>
      <c r="H5" s="207"/>
      <c r="I5" s="207"/>
      <c r="J5" s="207"/>
      <c r="K5" s="207"/>
      <c r="L5" s="33"/>
      <c r="M5" s="221"/>
      <c r="N5" s="211"/>
      <c r="O5" s="211"/>
      <c r="P5" s="211"/>
      <c r="Q5" s="6"/>
      <c r="R5" s="6"/>
      <c r="S5" s="5"/>
      <c r="T5" s="206">
        <v>43981.0</v>
      </c>
      <c r="U5" s="207"/>
      <c r="V5" s="207"/>
      <c r="W5" s="213"/>
      <c r="X5" s="207"/>
      <c r="Y5" s="33"/>
      <c r="Z5" s="208" t="s">
        <v>212</v>
      </c>
      <c r="AA5" s="207"/>
      <c r="AB5" s="207"/>
      <c r="AC5" s="207"/>
      <c r="AD5" s="207"/>
      <c r="AE5" s="33"/>
      <c r="AF5" s="221"/>
      <c r="AG5" s="211"/>
      <c r="AH5" s="211"/>
      <c r="AI5" s="211"/>
      <c r="AJ5" s="6"/>
      <c r="AK5" s="5"/>
      <c r="AL5" s="206">
        <v>43985.0</v>
      </c>
      <c r="AM5" s="207"/>
      <c r="AN5" s="207"/>
      <c r="AO5" s="207"/>
      <c r="AP5" s="207"/>
      <c r="AQ5" s="33"/>
      <c r="AR5" s="208" t="s">
        <v>214</v>
      </c>
      <c r="AS5" s="213">
        <f>SUM(AO17:AO23)/AT5</f>
        <v>0.9111111111</v>
      </c>
      <c r="AT5" s="207">
        <f>SUM(AN17:AN23)</f>
        <v>10</v>
      </c>
      <c r="AU5" s="213">
        <f t="shared" ref="AU5:AU7" si="2">AS5*AT5</f>
        <v>9.111111111</v>
      </c>
      <c r="AV5" s="222">
        <f>SUM(AP17:AP23)</f>
        <v>0.0258912037</v>
      </c>
      <c r="AW5" s="33"/>
      <c r="AX5" s="221"/>
      <c r="AY5" s="211"/>
      <c r="AZ5" s="211"/>
      <c r="BA5" s="211"/>
      <c r="BB5" s="6"/>
      <c r="BC5" s="5"/>
      <c r="BD5" s="206">
        <v>43985.0</v>
      </c>
      <c r="BE5" s="207"/>
      <c r="BF5" s="207"/>
      <c r="BG5" s="207"/>
      <c r="BH5" s="207"/>
      <c r="BI5" s="33"/>
      <c r="BJ5" s="208" t="s">
        <v>214</v>
      </c>
      <c r="BK5" s="213">
        <f>SUM(BG17:BG23)/BL5</f>
        <v>0.8571428571</v>
      </c>
      <c r="BL5" s="207">
        <f>SUM(BF17:BF23)</f>
        <v>1</v>
      </c>
      <c r="BM5" s="213">
        <f>BK5*BL5</f>
        <v>0.8571428571</v>
      </c>
      <c r="BN5" s="222">
        <f>SUM(BH17:BH23)</f>
        <v>0.001990740741</v>
      </c>
      <c r="BO5" s="33"/>
      <c r="BP5" s="221"/>
      <c r="BQ5" s="211"/>
      <c r="BR5" s="211"/>
      <c r="BS5" s="211"/>
      <c r="BT5" s="6"/>
      <c r="BU5" s="5"/>
      <c r="BV5" s="206">
        <v>43985.0</v>
      </c>
      <c r="BW5" s="207"/>
      <c r="BX5" s="207"/>
      <c r="BY5" s="207"/>
      <c r="BZ5" s="207"/>
      <c r="CA5" s="33"/>
      <c r="CB5" s="215"/>
      <c r="CC5" s="207"/>
      <c r="CD5" s="207"/>
      <c r="CE5" s="207"/>
      <c r="CF5" s="207"/>
      <c r="CG5" s="33"/>
      <c r="CH5" s="221"/>
      <c r="CI5" s="211"/>
      <c r="CJ5" s="211"/>
      <c r="CK5" s="211"/>
      <c r="CL5" s="6"/>
      <c r="CM5" s="5"/>
      <c r="CN5" s="206">
        <v>43985.0</v>
      </c>
      <c r="CO5" s="207"/>
      <c r="CP5" s="207"/>
      <c r="CQ5" s="207"/>
      <c r="CR5" s="207"/>
      <c r="CS5" s="33"/>
      <c r="CT5" s="208" t="s">
        <v>214</v>
      </c>
      <c r="CU5" s="213">
        <f>SUM(CQ17:CQ23)/CV5</f>
        <v>0.8571428571</v>
      </c>
      <c r="CV5" s="207">
        <f>SUM(CP17:CP23)</f>
        <v>1</v>
      </c>
      <c r="CW5" s="213">
        <f>CU5*CV5</f>
        <v>0.8571428571</v>
      </c>
      <c r="CX5" s="222">
        <f>SUM(CR17:CR23)</f>
        <v>0.001458333333</v>
      </c>
      <c r="CY5" s="33"/>
      <c r="CZ5" s="221"/>
      <c r="DA5" s="211"/>
      <c r="DB5" s="211"/>
      <c r="DC5" s="211"/>
      <c r="DD5" s="6"/>
      <c r="DE5" s="5"/>
      <c r="DF5" s="206">
        <v>43985.0</v>
      </c>
      <c r="DG5" s="207"/>
      <c r="DH5" s="207"/>
      <c r="DI5" s="207"/>
      <c r="DJ5" s="207"/>
      <c r="DK5" s="33"/>
      <c r="DL5" s="208" t="s">
        <v>214</v>
      </c>
      <c r="DM5" s="213">
        <f>SUM(DI17:DI23)/DN5</f>
        <v>0.7938596491</v>
      </c>
      <c r="DN5" s="207">
        <f>SUM(DH17:DH23)</f>
        <v>6</v>
      </c>
      <c r="DO5" s="213">
        <f t="shared" ref="DO5:DO7" si="3">DM5*DN5</f>
        <v>4.763157895</v>
      </c>
      <c r="DP5" s="222">
        <f>SUM(DJ17:DJ23)</f>
        <v>0.02094907407</v>
      </c>
      <c r="DQ5" s="33"/>
      <c r="DR5" s="221"/>
      <c r="DS5" s="211"/>
      <c r="DT5" s="211"/>
      <c r="DU5" s="211"/>
      <c r="DV5" s="6"/>
      <c r="DW5" s="5"/>
      <c r="DX5" s="206">
        <v>43985.0</v>
      </c>
      <c r="DY5" s="207"/>
      <c r="DZ5" s="207"/>
      <c r="EA5" s="207"/>
      <c r="EB5" s="207"/>
      <c r="EC5" s="33"/>
      <c r="ED5" s="208" t="s">
        <v>214</v>
      </c>
      <c r="EE5" s="207"/>
      <c r="EF5" s="207"/>
      <c r="EG5" s="207"/>
      <c r="EH5" s="207"/>
      <c r="EI5" s="33"/>
      <c r="EJ5" s="221"/>
      <c r="EK5" s="211"/>
      <c r="EL5" s="211"/>
      <c r="EM5" s="211"/>
      <c r="EN5" s="6"/>
      <c r="EO5" s="5"/>
      <c r="EP5" s="206">
        <v>43985.0</v>
      </c>
      <c r="EQ5" s="207"/>
      <c r="ER5" s="207"/>
      <c r="ES5" s="207"/>
      <c r="ET5" s="207"/>
      <c r="EU5" s="33"/>
      <c r="EV5" s="208" t="s">
        <v>214</v>
      </c>
      <c r="EW5" s="213">
        <f>SUM(ES17:ES23)/EX5</f>
        <v>0.8888888889</v>
      </c>
      <c r="EX5" s="207">
        <f>SUM(ER17:ER23)</f>
        <v>1</v>
      </c>
      <c r="EY5" s="213">
        <f>EW5*EX5</f>
        <v>0.8888888889</v>
      </c>
      <c r="EZ5" s="222">
        <f>SUM(ET17:ET23)</f>
        <v>0.0006944444444</v>
      </c>
      <c r="FA5" s="33"/>
      <c r="FB5" s="221"/>
      <c r="FC5" s="211"/>
      <c r="FD5" s="211"/>
      <c r="FE5" s="211"/>
      <c r="FF5" s="6"/>
    </row>
    <row r="6">
      <c r="A6" s="206">
        <v>43986.0</v>
      </c>
      <c r="B6" s="207"/>
      <c r="C6" s="207"/>
      <c r="D6" s="207"/>
      <c r="E6" s="207"/>
      <c r="F6" s="33"/>
      <c r="G6" s="208" t="s">
        <v>215</v>
      </c>
      <c r="H6" s="207"/>
      <c r="I6" s="207"/>
      <c r="J6" s="207"/>
      <c r="K6" s="207"/>
      <c r="L6" s="33"/>
      <c r="M6" s="221"/>
      <c r="N6" s="211"/>
      <c r="O6" s="211"/>
      <c r="P6" s="211"/>
      <c r="Q6" s="6"/>
      <c r="R6" s="6"/>
      <c r="S6" s="5"/>
      <c r="T6" s="206">
        <v>43982.0</v>
      </c>
      <c r="U6" s="207"/>
      <c r="V6" s="207"/>
      <c r="W6" s="213"/>
      <c r="X6" s="207"/>
      <c r="Y6" s="33"/>
      <c r="Z6" s="208" t="s">
        <v>214</v>
      </c>
      <c r="AA6" s="213">
        <f>SUM(W21:W27)/AB6</f>
        <v>0.8229665072</v>
      </c>
      <c r="AB6" s="207">
        <f>SUM(V21:V27)</f>
        <v>11</v>
      </c>
      <c r="AC6" s="213">
        <f t="shared" ref="AC6:AC8" si="5">AA6*AB6</f>
        <v>9.052631579</v>
      </c>
      <c r="AD6" s="214">
        <f>SUM(X21:X27)</f>
        <v>0.02076388889</v>
      </c>
      <c r="AE6" s="33"/>
      <c r="AF6" s="221"/>
      <c r="AG6" s="211"/>
      <c r="AH6" s="211"/>
      <c r="AI6" s="211"/>
      <c r="AJ6" s="6"/>
      <c r="AK6" s="5"/>
      <c r="AL6" s="206">
        <v>43986.0</v>
      </c>
      <c r="AM6" s="207"/>
      <c r="AN6" s="207"/>
      <c r="AO6" s="207"/>
      <c r="AP6" s="207"/>
      <c r="AQ6" s="33"/>
      <c r="AR6" s="208" t="s">
        <v>215</v>
      </c>
      <c r="AS6" s="213">
        <f>SUM(AO24:AO30)/AT6</f>
        <v>0.8888888889</v>
      </c>
      <c r="AT6" s="207">
        <f>SUM(AN24:AN30)</f>
        <v>5</v>
      </c>
      <c r="AU6" s="213">
        <f t="shared" si="2"/>
        <v>4.444444444</v>
      </c>
      <c r="AV6" s="222">
        <f>SUM(AP24:AP30)</f>
        <v>0.005914351852</v>
      </c>
      <c r="AW6" s="33"/>
      <c r="AX6" s="221"/>
      <c r="AY6" s="211"/>
      <c r="AZ6" s="211"/>
      <c r="BA6" s="211"/>
      <c r="BB6" s="6"/>
      <c r="BC6" s="5"/>
      <c r="BD6" s="206">
        <v>43986.0</v>
      </c>
      <c r="BE6" s="207"/>
      <c r="BF6" s="207"/>
      <c r="BG6" s="207"/>
      <c r="BH6" s="207"/>
      <c r="BI6" s="33"/>
      <c r="BJ6" s="208" t="s">
        <v>215</v>
      </c>
      <c r="BK6" s="207"/>
      <c r="BL6" s="207"/>
      <c r="BM6" s="207"/>
      <c r="BN6" s="207"/>
      <c r="BO6" s="33"/>
      <c r="BP6" s="221"/>
      <c r="BQ6" s="211"/>
      <c r="BR6" s="211"/>
      <c r="BS6" s="211"/>
      <c r="BT6" s="6"/>
      <c r="BU6" s="5"/>
      <c r="BV6" s="206">
        <v>43986.0</v>
      </c>
      <c r="BW6" s="207"/>
      <c r="BX6" s="207"/>
      <c r="BY6" s="207"/>
      <c r="BZ6" s="207"/>
      <c r="CA6" s="33"/>
      <c r="CB6" s="215"/>
      <c r="CC6" s="207"/>
      <c r="CD6" s="207"/>
      <c r="CE6" s="207"/>
      <c r="CF6" s="207"/>
      <c r="CG6" s="33"/>
      <c r="CH6" s="221"/>
      <c r="CI6" s="211"/>
      <c r="CJ6" s="211"/>
      <c r="CK6" s="211"/>
      <c r="CL6" s="6"/>
      <c r="CM6" s="5"/>
      <c r="CN6" s="206">
        <v>43986.0</v>
      </c>
      <c r="CO6" s="207"/>
      <c r="CP6" s="207"/>
      <c r="CQ6" s="207"/>
      <c r="CR6" s="207"/>
      <c r="CS6" s="33"/>
      <c r="CT6" s="215"/>
      <c r="CU6" s="207"/>
      <c r="CV6" s="207"/>
      <c r="CW6" s="207"/>
      <c r="CX6" s="207"/>
      <c r="CY6" s="33"/>
      <c r="CZ6" s="221"/>
      <c r="DA6" s="211"/>
      <c r="DB6" s="211"/>
      <c r="DC6" s="211"/>
      <c r="DD6" s="6"/>
      <c r="DE6" s="5"/>
      <c r="DF6" s="206">
        <v>43986.0</v>
      </c>
      <c r="DG6" s="207"/>
      <c r="DH6" s="207"/>
      <c r="DI6" s="207"/>
      <c r="DJ6" s="207"/>
      <c r="DK6" s="33"/>
      <c r="DL6" s="208" t="s">
        <v>215</v>
      </c>
      <c r="DM6" s="213">
        <f>SUM(DI24:DI30)/DN6</f>
        <v>0.7706766917</v>
      </c>
      <c r="DN6" s="207">
        <f>SUM(DH24:DH30)</f>
        <v>7</v>
      </c>
      <c r="DO6" s="213">
        <f t="shared" si="3"/>
        <v>5.394736842</v>
      </c>
      <c r="DP6" s="214">
        <f>SUM(DJ24:DJ30)</f>
        <v>0.02584490741</v>
      </c>
      <c r="DQ6" s="33"/>
      <c r="DR6" s="221"/>
      <c r="DS6" s="211"/>
      <c r="DT6" s="211"/>
      <c r="DU6" s="211"/>
      <c r="DV6" s="6"/>
      <c r="DW6" s="5"/>
      <c r="DX6" s="206">
        <v>43986.0</v>
      </c>
      <c r="DY6" s="207"/>
      <c r="DZ6" s="207"/>
      <c r="EA6" s="207"/>
      <c r="EB6" s="207"/>
      <c r="EC6" s="33"/>
      <c r="ED6" s="208" t="s">
        <v>215</v>
      </c>
      <c r="EE6" s="213">
        <f>SUM(EA24:EA30)/EF6</f>
        <v>0.9</v>
      </c>
      <c r="EF6" s="207">
        <f>SUM(DZ24:DZ30)</f>
        <v>2</v>
      </c>
      <c r="EG6" s="213">
        <f>EE6*EF6</f>
        <v>1.8</v>
      </c>
      <c r="EH6" s="222">
        <f>SUM(EB24:EB30)</f>
        <v>0.001736111111</v>
      </c>
      <c r="EI6" s="33"/>
      <c r="EJ6" s="221"/>
      <c r="EK6" s="211"/>
      <c r="EL6" s="211"/>
      <c r="EM6" s="211"/>
      <c r="EN6" s="6"/>
      <c r="EO6" s="5"/>
      <c r="EP6" s="206">
        <v>43986.0</v>
      </c>
      <c r="EQ6" s="207"/>
      <c r="ER6" s="207"/>
      <c r="ES6" s="207"/>
      <c r="ET6" s="207"/>
      <c r="EU6" s="33"/>
      <c r="EV6" s="215"/>
      <c r="EW6" s="207"/>
      <c r="EX6" s="207"/>
      <c r="EY6" s="207"/>
      <c r="EZ6" s="207"/>
      <c r="FA6" s="33"/>
      <c r="FB6" s="221"/>
      <c r="FC6" s="211"/>
      <c r="FD6" s="211"/>
      <c r="FE6" s="211"/>
      <c r="FF6" s="6"/>
    </row>
    <row r="7">
      <c r="A7" s="206">
        <v>43987.0</v>
      </c>
      <c r="B7" s="207"/>
      <c r="C7" s="207"/>
      <c r="D7" s="207"/>
      <c r="E7" s="207"/>
      <c r="F7" s="33"/>
      <c r="G7" s="208" t="s">
        <v>216</v>
      </c>
      <c r="H7" s="213">
        <f t="shared" ref="H7:I7" si="4">B32</f>
        <v>0.9375</v>
      </c>
      <c r="I7" s="207">
        <f t="shared" si="4"/>
        <v>1</v>
      </c>
      <c r="J7" s="213">
        <f>H7*I7</f>
        <v>0.9375</v>
      </c>
      <c r="K7" s="222">
        <f>E32</f>
        <v>0.001527777778</v>
      </c>
      <c r="L7" s="33"/>
      <c r="M7" s="6"/>
      <c r="N7" s="6"/>
      <c r="O7" s="6"/>
      <c r="P7" s="6"/>
      <c r="Q7" s="6"/>
      <c r="R7" s="6"/>
      <c r="S7" s="5"/>
      <c r="T7" s="206">
        <v>43983.0</v>
      </c>
      <c r="U7" s="207"/>
      <c r="V7" s="207"/>
      <c r="W7" s="213"/>
      <c r="X7" s="207"/>
      <c r="Y7" s="33"/>
      <c r="Z7" s="208" t="s">
        <v>215</v>
      </c>
      <c r="AA7" s="213">
        <f>SUM(W28:W34)/AB7</f>
        <v>0.7631578947</v>
      </c>
      <c r="AB7" s="207">
        <f>SUM(V28:V34)</f>
        <v>7</v>
      </c>
      <c r="AC7" s="213">
        <f t="shared" si="5"/>
        <v>5.342105263</v>
      </c>
      <c r="AD7" s="222">
        <f>SUM(X27:X34)</f>
        <v>0.01763888889</v>
      </c>
      <c r="AE7" s="33"/>
      <c r="AF7" s="6"/>
      <c r="AG7" s="6"/>
      <c r="AH7" s="6"/>
      <c r="AI7" s="6"/>
      <c r="AJ7" s="6"/>
      <c r="AK7" s="5"/>
      <c r="AL7" s="206">
        <v>43987.0</v>
      </c>
      <c r="AM7" s="207"/>
      <c r="AN7" s="207"/>
      <c r="AO7" s="207"/>
      <c r="AP7" s="207"/>
      <c r="AQ7" s="33"/>
      <c r="AR7" s="208" t="s">
        <v>216</v>
      </c>
      <c r="AS7" s="223">
        <f t="shared" ref="AS7:AT7" si="6">AM32</f>
        <v>0.8592592593</v>
      </c>
      <c r="AT7" s="224">
        <f t="shared" si="6"/>
        <v>5</v>
      </c>
      <c r="AU7" s="223">
        <f t="shared" si="2"/>
        <v>4.296296296</v>
      </c>
      <c r="AV7" s="225">
        <f>AP32</f>
        <v>0.006666666667</v>
      </c>
      <c r="AW7" s="33"/>
      <c r="AX7" s="6"/>
      <c r="AY7" s="6"/>
      <c r="AZ7" s="6"/>
      <c r="BA7" s="6"/>
      <c r="BB7" s="6"/>
      <c r="BC7" s="5"/>
      <c r="BD7" s="206">
        <v>43987.0</v>
      </c>
      <c r="BE7" s="207"/>
      <c r="BF7" s="207"/>
      <c r="BG7" s="207"/>
      <c r="BH7" s="207"/>
      <c r="BI7" s="33"/>
      <c r="BJ7" s="208" t="s">
        <v>216</v>
      </c>
      <c r="BK7" s="213">
        <f>'Выставление счёта'!H38</f>
        <v>0.8214285714</v>
      </c>
      <c r="BL7" s="207">
        <f>BF32</f>
        <v>1</v>
      </c>
      <c r="BM7" s="213">
        <f>BK7*BL7</f>
        <v>0.8214285714</v>
      </c>
      <c r="BN7" s="222">
        <f>BH32</f>
        <v>0.0006481481481</v>
      </c>
      <c r="BO7" s="33"/>
      <c r="BP7" s="6"/>
      <c r="BQ7" s="6"/>
      <c r="BR7" s="6"/>
      <c r="BS7" s="6"/>
      <c r="BT7" s="6"/>
      <c r="BU7" s="5"/>
      <c r="BV7" s="206">
        <v>43987.0</v>
      </c>
      <c r="BW7" s="207"/>
      <c r="BX7" s="207"/>
      <c r="BY7" s="207"/>
      <c r="BZ7" s="207"/>
      <c r="CA7" s="33"/>
      <c r="CB7" s="215"/>
      <c r="CC7" s="207"/>
      <c r="CD7" s="207"/>
      <c r="CE7" s="207"/>
      <c r="CF7" s="207"/>
      <c r="CG7" s="33"/>
      <c r="CH7" s="6"/>
      <c r="CI7" s="6"/>
      <c r="CJ7" s="6"/>
      <c r="CK7" s="6"/>
      <c r="CL7" s="6"/>
      <c r="CM7" s="5"/>
      <c r="CN7" s="206">
        <v>43987.0</v>
      </c>
      <c r="CO7" s="207"/>
      <c r="CP7" s="207"/>
      <c r="CQ7" s="207"/>
      <c r="CR7" s="207"/>
      <c r="CS7" s="33"/>
      <c r="CT7" s="215"/>
      <c r="CU7" s="207"/>
      <c r="CV7" s="207"/>
      <c r="CW7" s="207"/>
      <c r="CX7" s="207"/>
      <c r="CY7" s="33"/>
      <c r="CZ7" s="6"/>
      <c r="DA7" s="6"/>
      <c r="DB7" s="6"/>
      <c r="DC7" s="6"/>
      <c r="DD7" s="6"/>
      <c r="DE7" s="5"/>
      <c r="DF7" s="206">
        <v>43987.0</v>
      </c>
      <c r="DG7" s="207"/>
      <c r="DH7" s="207"/>
      <c r="DI7" s="207"/>
      <c r="DJ7" s="207"/>
      <c r="DK7" s="33"/>
      <c r="DL7" s="208" t="s">
        <v>216</v>
      </c>
      <c r="DM7" s="213">
        <f t="shared" ref="DM7:DN7" si="7">DG32</f>
        <v>0.7631578947</v>
      </c>
      <c r="DN7" s="207">
        <f t="shared" si="7"/>
        <v>2</v>
      </c>
      <c r="DO7" s="213">
        <f t="shared" si="3"/>
        <v>1.526315789</v>
      </c>
      <c r="DP7" s="214">
        <f>DJ32</f>
        <v>0.004525462963</v>
      </c>
      <c r="DQ7" s="33"/>
      <c r="DR7" s="6"/>
      <c r="DS7" s="6"/>
      <c r="DT7" s="6"/>
      <c r="DU7" s="6"/>
      <c r="DV7" s="6"/>
      <c r="DW7" s="5"/>
      <c r="DX7" s="206">
        <v>43987.0</v>
      </c>
      <c r="DY7" s="207"/>
      <c r="DZ7" s="207"/>
      <c r="EA7" s="207"/>
      <c r="EB7" s="207"/>
      <c r="EC7" s="33"/>
      <c r="ED7" s="215"/>
      <c r="EE7" s="207"/>
      <c r="EF7" s="207"/>
      <c r="EG7" s="207"/>
      <c r="EH7" s="207"/>
      <c r="EI7" s="33"/>
      <c r="EJ7" s="6"/>
      <c r="EK7" s="6"/>
      <c r="EL7" s="6"/>
      <c r="EM7" s="6"/>
      <c r="EN7" s="6"/>
      <c r="EO7" s="5"/>
      <c r="EP7" s="206">
        <v>43987.0</v>
      </c>
      <c r="EQ7" s="207"/>
      <c r="ER7" s="207"/>
      <c r="ES7" s="207"/>
      <c r="ET7" s="207"/>
      <c r="EU7" s="33"/>
      <c r="EV7" s="215"/>
      <c r="EW7" s="207"/>
      <c r="EX7" s="207"/>
      <c r="EY7" s="207"/>
      <c r="EZ7" s="207"/>
      <c r="FA7" s="33"/>
      <c r="FB7" s="6"/>
      <c r="FC7" s="6"/>
      <c r="FD7" s="6"/>
      <c r="FE7" s="6"/>
      <c r="FF7" s="6"/>
    </row>
    <row r="8">
      <c r="A8" s="206">
        <v>43988.0</v>
      </c>
      <c r="B8" s="207"/>
      <c r="C8" s="207"/>
      <c r="D8" s="207"/>
      <c r="E8" s="207"/>
      <c r="F8" s="33"/>
      <c r="G8" s="215"/>
      <c r="H8" s="207"/>
      <c r="I8" s="207"/>
      <c r="J8" s="207"/>
      <c r="K8" s="207"/>
      <c r="L8" s="33"/>
      <c r="M8" s="6"/>
      <c r="N8" s="6"/>
      <c r="O8" s="6"/>
      <c r="P8" s="6"/>
      <c r="Q8" s="6"/>
      <c r="R8" s="6"/>
      <c r="S8" s="5"/>
      <c r="T8" s="206">
        <v>43984.0</v>
      </c>
      <c r="U8" s="207"/>
      <c r="V8" s="207"/>
      <c r="W8" s="213"/>
      <c r="X8" s="207"/>
      <c r="Y8" s="33"/>
      <c r="Z8" s="208" t="s">
        <v>216</v>
      </c>
      <c r="AA8" s="213">
        <f t="shared" ref="AA8:AB8" si="8">U36</f>
        <v>0.7535885167</v>
      </c>
      <c r="AB8" s="207">
        <f t="shared" si="8"/>
        <v>10</v>
      </c>
      <c r="AC8" s="213">
        <f t="shared" si="5"/>
        <v>7.535885167</v>
      </c>
      <c r="AD8" s="222">
        <f>X36</f>
        <v>0.0258912037</v>
      </c>
      <c r="AE8" s="33"/>
      <c r="AF8" s="6"/>
      <c r="AG8" s="6"/>
      <c r="AH8" s="6"/>
      <c r="AI8" s="6"/>
      <c r="AJ8" s="6"/>
      <c r="AK8" s="5"/>
      <c r="AL8" s="206">
        <v>43988.0</v>
      </c>
      <c r="AM8" s="207"/>
      <c r="AN8" s="207"/>
      <c r="AO8" s="207"/>
      <c r="AP8" s="207"/>
      <c r="AQ8" s="33"/>
      <c r="AR8" s="215"/>
      <c r="AS8" s="207"/>
      <c r="AT8" s="207"/>
      <c r="AU8" s="207"/>
      <c r="AV8" s="207"/>
      <c r="AW8" s="33"/>
      <c r="AX8" s="6"/>
      <c r="AY8" s="6"/>
      <c r="AZ8" s="6"/>
      <c r="BA8" s="6"/>
      <c r="BB8" s="6"/>
      <c r="BC8" s="5"/>
      <c r="BD8" s="206">
        <v>43988.0</v>
      </c>
      <c r="BE8" s="207"/>
      <c r="BF8" s="207"/>
      <c r="BG8" s="207"/>
      <c r="BH8" s="207"/>
      <c r="BI8" s="33"/>
      <c r="BJ8" s="215"/>
      <c r="BK8" s="207"/>
      <c r="BL8" s="207"/>
      <c r="BM8" s="207"/>
      <c r="BN8" s="207"/>
      <c r="BO8" s="33"/>
      <c r="BP8" s="6"/>
      <c r="BQ8" s="6"/>
      <c r="BR8" s="6"/>
      <c r="BS8" s="6"/>
      <c r="BT8" s="6"/>
      <c r="BU8" s="5"/>
      <c r="BV8" s="206">
        <v>43988.0</v>
      </c>
      <c r="BW8" s="207"/>
      <c r="BX8" s="207"/>
      <c r="BY8" s="207"/>
      <c r="BZ8" s="207"/>
      <c r="CA8" s="33"/>
      <c r="CB8" s="215"/>
      <c r="CC8" s="207"/>
      <c r="CD8" s="207"/>
      <c r="CE8" s="207"/>
      <c r="CF8" s="207"/>
      <c r="CG8" s="33"/>
      <c r="CH8" s="6"/>
      <c r="CI8" s="6"/>
      <c r="CJ8" s="6"/>
      <c r="CK8" s="6"/>
      <c r="CL8" s="6"/>
      <c r="CM8" s="5"/>
      <c r="CN8" s="206">
        <v>43988.0</v>
      </c>
      <c r="CO8" s="207"/>
      <c r="CP8" s="207"/>
      <c r="CQ8" s="207"/>
      <c r="CR8" s="207"/>
      <c r="CS8" s="33"/>
      <c r="CT8" s="215"/>
      <c r="CU8" s="207"/>
      <c r="CV8" s="207"/>
      <c r="CW8" s="207"/>
      <c r="CX8" s="207"/>
      <c r="CY8" s="33"/>
      <c r="CZ8" s="6"/>
      <c r="DA8" s="6"/>
      <c r="DB8" s="6"/>
      <c r="DC8" s="6"/>
      <c r="DD8" s="6"/>
      <c r="DE8" s="5"/>
      <c r="DF8" s="206">
        <v>43988.0</v>
      </c>
      <c r="DG8" s="207"/>
      <c r="DH8" s="207"/>
      <c r="DI8" s="207"/>
      <c r="DJ8" s="207"/>
      <c r="DK8" s="33"/>
      <c r="DL8" s="215"/>
      <c r="DM8" s="207"/>
      <c r="DN8" s="207"/>
      <c r="DO8" s="207"/>
      <c r="DP8" s="207"/>
      <c r="DQ8" s="33"/>
      <c r="DR8" s="6"/>
      <c r="DS8" s="6"/>
      <c r="DT8" s="6"/>
      <c r="DU8" s="6"/>
      <c r="DV8" s="6"/>
      <c r="DW8" s="5"/>
      <c r="DX8" s="206">
        <v>43988.0</v>
      </c>
      <c r="DY8" s="207"/>
      <c r="DZ8" s="207"/>
      <c r="EA8" s="207"/>
      <c r="EB8" s="207"/>
      <c r="EC8" s="33"/>
      <c r="ED8" s="215"/>
      <c r="EE8" s="207"/>
      <c r="EF8" s="207"/>
      <c r="EG8" s="207"/>
      <c r="EH8" s="207"/>
      <c r="EI8" s="33"/>
      <c r="EJ8" s="6"/>
      <c r="EK8" s="6"/>
      <c r="EL8" s="6"/>
      <c r="EM8" s="6"/>
      <c r="EN8" s="6"/>
      <c r="EO8" s="5"/>
      <c r="EP8" s="206">
        <v>43988.0</v>
      </c>
      <c r="EQ8" s="207"/>
      <c r="ER8" s="207"/>
      <c r="ES8" s="207"/>
      <c r="ET8" s="207"/>
      <c r="EU8" s="33"/>
      <c r="EV8" s="215"/>
      <c r="EW8" s="207"/>
      <c r="EX8" s="207"/>
      <c r="EY8" s="207"/>
      <c r="EZ8" s="207"/>
      <c r="FA8" s="33"/>
      <c r="FB8" s="6"/>
      <c r="FC8" s="6"/>
      <c r="FD8" s="6"/>
      <c r="FE8" s="6"/>
      <c r="FF8" s="6"/>
    </row>
    <row r="9">
      <c r="A9" s="206">
        <v>43989.0</v>
      </c>
      <c r="B9" s="207"/>
      <c r="C9" s="207"/>
      <c r="D9" s="207"/>
      <c r="E9" s="207"/>
      <c r="F9" s="33"/>
      <c r="G9" s="215"/>
      <c r="H9" s="207"/>
      <c r="I9" s="207"/>
      <c r="J9" s="207"/>
      <c r="K9" s="207"/>
      <c r="L9" s="33"/>
      <c r="M9" s="6"/>
      <c r="N9" s="6"/>
      <c r="O9" s="6"/>
      <c r="P9" s="6"/>
      <c r="Q9" s="6"/>
      <c r="R9" s="6"/>
      <c r="S9" s="5"/>
      <c r="T9" s="206">
        <v>43985.0</v>
      </c>
      <c r="U9" s="207"/>
      <c r="V9" s="207"/>
      <c r="W9" s="213"/>
      <c r="X9" s="207"/>
      <c r="Y9" s="33"/>
      <c r="Z9" s="215"/>
      <c r="AA9" s="207"/>
      <c r="AB9" s="207"/>
      <c r="AC9" s="207"/>
      <c r="AD9" s="207"/>
      <c r="AE9" s="33"/>
      <c r="AF9" s="6"/>
      <c r="AG9" s="6"/>
      <c r="AH9" s="6"/>
      <c r="AI9" s="6"/>
      <c r="AJ9" s="6"/>
      <c r="AK9" s="5"/>
      <c r="AL9" s="206">
        <v>43989.0</v>
      </c>
      <c r="AM9" s="207"/>
      <c r="AN9" s="207"/>
      <c r="AO9" s="207"/>
      <c r="AP9" s="207"/>
      <c r="AQ9" s="33"/>
      <c r="AR9" s="215"/>
      <c r="AS9" s="207"/>
      <c r="AT9" s="207"/>
      <c r="AU9" s="207"/>
      <c r="AV9" s="207"/>
      <c r="AW9" s="33"/>
      <c r="AX9" s="6"/>
      <c r="AY9" s="6"/>
      <c r="AZ9" s="6"/>
      <c r="BA9" s="6"/>
      <c r="BB9" s="6"/>
      <c r="BC9" s="5"/>
      <c r="BD9" s="206">
        <v>43989.0</v>
      </c>
      <c r="BE9" s="207"/>
      <c r="BF9" s="207"/>
      <c r="BG9" s="207"/>
      <c r="BH9" s="207"/>
      <c r="BI9" s="33"/>
      <c r="BJ9" s="215"/>
      <c r="BK9" s="207"/>
      <c r="BL9" s="207"/>
      <c r="BM9" s="207"/>
      <c r="BN9" s="207"/>
      <c r="BO9" s="33"/>
      <c r="BP9" s="6"/>
      <c r="BQ9" s="6"/>
      <c r="BR9" s="6"/>
      <c r="BS9" s="6"/>
      <c r="BT9" s="6"/>
      <c r="BU9" s="5"/>
      <c r="BV9" s="206">
        <v>43989.0</v>
      </c>
      <c r="BW9" s="207"/>
      <c r="BX9" s="207"/>
      <c r="BY9" s="207"/>
      <c r="BZ9" s="207"/>
      <c r="CA9" s="33"/>
      <c r="CB9" s="215"/>
      <c r="CC9" s="207"/>
      <c r="CD9" s="207"/>
      <c r="CE9" s="207"/>
      <c r="CF9" s="207"/>
      <c r="CG9" s="33"/>
      <c r="CH9" s="6"/>
      <c r="CI9" s="6"/>
      <c r="CJ9" s="6"/>
      <c r="CK9" s="6"/>
      <c r="CL9" s="6"/>
      <c r="CM9" s="5"/>
      <c r="CN9" s="206">
        <v>43989.0</v>
      </c>
      <c r="CO9" s="207"/>
      <c r="CP9" s="207"/>
      <c r="CQ9" s="207"/>
      <c r="CR9" s="207"/>
      <c r="CS9" s="33"/>
      <c r="CT9" s="215"/>
      <c r="CU9" s="207"/>
      <c r="CV9" s="207"/>
      <c r="CW9" s="207"/>
      <c r="CX9" s="207"/>
      <c r="CY9" s="33"/>
      <c r="CZ9" s="6"/>
      <c r="DA9" s="6"/>
      <c r="DB9" s="6"/>
      <c r="DC9" s="6"/>
      <c r="DD9" s="6"/>
      <c r="DE9" s="5"/>
      <c r="DF9" s="206">
        <v>43989.0</v>
      </c>
      <c r="DG9" s="207"/>
      <c r="DH9" s="207"/>
      <c r="DI9" s="207"/>
      <c r="DJ9" s="207"/>
      <c r="DK9" s="33"/>
      <c r="DL9" s="215"/>
      <c r="DM9" s="207"/>
      <c r="DN9" s="207"/>
      <c r="DO9" s="207"/>
      <c r="DP9" s="207"/>
      <c r="DQ9" s="33"/>
      <c r="DR9" s="6"/>
      <c r="DS9" s="6"/>
      <c r="DT9" s="6"/>
      <c r="DU9" s="6"/>
      <c r="DV9" s="6"/>
      <c r="DW9" s="5"/>
      <c r="DX9" s="206">
        <v>43989.0</v>
      </c>
      <c r="DY9" s="207"/>
      <c r="DZ9" s="207"/>
      <c r="EA9" s="207"/>
      <c r="EB9" s="207"/>
      <c r="EC9" s="33"/>
      <c r="ED9" s="215"/>
      <c r="EE9" s="207"/>
      <c r="EF9" s="207"/>
      <c r="EG9" s="207"/>
      <c r="EH9" s="207"/>
      <c r="EI9" s="33"/>
      <c r="EJ9" s="6"/>
      <c r="EK9" s="6"/>
      <c r="EL9" s="6"/>
      <c r="EM9" s="6"/>
      <c r="EN9" s="6"/>
      <c r="EO9" s="5"/>
      <c r="EP9" s="206">
        <v>43989.0</v>
      </c>
      <c r="EQ9" s="207"/>
      <c r="ER9" s="207"/>
      <c r="ES9" s="207"/>
      <c r="ET9" s="207"/>
      <c r="EU9" s="33"/>
      <c r="EV9" s="215"/>
      <c r="EW9" s="207"/>
      <c r="EX9" s="207"/>
      <c r="EY9" s="207"/>
      <c r="EZ9" s="207"/>
      <c r="FA9" s="33"/>
      <c r="FB9" s="6"/>
      <c r="FC9" s="6"/>
      <c r="FD9" s="6"/>
      <c r="FE9" s="6"/>
      <c r="FF9" s="6"/>
    </row>
    <row r="10">
      <c r="A10" s="206">
        <v>43990.0</v>
      </c>
      <c r="B10" s="207"/>
      <c r="C10" s="207"/>
      <c r="D10" s="207"/>
      <c r="E10" s="207"/>
      <c r="F10" s="33"/>
      <c r="G10" s="215"/>
      <c r="H10" s="207"/>
      <c r="I10" s="207"/>
      <c r="J10" s="207"/>
      <c r="K10" s="207"/>
      <c r="L10" s="33"/>
      <c r="M10" s="6"/>
      <c r="N10" s="6"/>
      <c r="O10" s="6"/>
      <c r="P10" s="6"/>
      <c r="Q10" s="6"/>
      <c r="R10" s="6"/>
      <c r="S10" s="5"/>
      <c r="T10" s="206">
        <v>43986.0</v>
      </c>
      <c r="U10" s="207"/>
      <c r="V10" s="207"/>
      <c r="W10" s="213"/>
      <c r="X10" s="207"/>
      <c r="Y10" s="33"/>
      <c r="Z10" s="215"/>
      <c r="AA10" s="207"/>
      <c r="AB10" s="207"/>
      <c r="AC10" s="207"/>
      <c r="AD10" s="207"/>
      <c r="AE10" s="33"/>
      <c r="AF10" s="6"/>
      <c r="AG10" s="6"/>
      <c r="AH10" s="6"/>
      <c r="AI10" s="6"/>
      <c r="AJ10" s="6"/>
      <c r="AK10" s="5"/>
      <c r="AL10" s="206">
        <v>43990.0</v>
      </c>
      <c r="AM10" s="207"/>
      <c r="AN10" s="207"/>
      <c r="AO10" s="207"/>
      <c r="AP10" s="207"/>
      <c r="AQ10" s="33"/>
      <c r="AR10" s="215"/>
      <c r="AS10" s="207"/>
      <c r="AT10" s="207"/>
      <c r="AU10" s="207"/>
      <c r="AV10" s="207"/>
      <c r="AW10" s="33"/>
      <c r="AX10" s="6"/>
      <c r="AY10" s="6"/>
      <c r="AZ10" s="6"/>
      <c r="BA10" s="6"/>
      <c r="BB10" s="6"/>
      <c r="BC10" s="5"/>
      <c r="BD10" s="206">
        <v>43990.0</v>
      </c>
      <c r="BE10" s="207"/>
      <c r="BF10" s="207"/>
      <c r="BG10" s="207"/>
      <c r="BH10" s="207"/>
      <c r="BI10" s="33"/>
      <c r="BJ10" s="215"/>
      <c r="BK10" s="207"/>
      <c r="BL10" s="207"/>
      <c r="BM10" s="207"/>
      <c r="BN10" s="207"/>
      <c r="BO10" s="33"/>
      <c r="BP10" s="6"/>
      <c r="BQ10" s="6"/>
      <c r="BR10" s="6"/>
      <c r="BS10" s="6"/>
      <c r="BT10" s="6"/>
      <c r="BU10" s="5"/>
      <c r="BV10" s="206">
        <v>43990.0</v>
      </c>
      <c r="BW10" s="207"/>
      <c r="BX10" s="207"/>
      <c r="BY10" s="207"/>
      <c r="BZ10" s="207"/>
      <c r="CA10" s="33"/>
      <c r="CB10" s="215"/>
      <c r="CC10" s="207"/>
      <c r="CD10" s="207"/>
      <c r="CE10" s="207"/>
      <c r="CF10" s="207"/>
      <c r="CG10" s="33"/>
      <c r="CH10" s="6"/>
      <c r="CI10" s="6"/>
      <c r="CJ10" s="6"/>
      <c r="CK10" s="6"/>
      <c r="CL10" s="6"/>
      <c r="CM10" s="5"/>
      <c r="CN10" s="206">
        <v>43990.0</v>
      </c>
      <c r="CO10" s="207"/>
      <c r="CP10" s="207"/>
      <c r="CQ10" s="207"/>
      <c r="CR10" s="207"/>
      <c r="CS10" s="33"/>
      <c r="CT10" s="215"/>
      <c r="CU10" s="207"/>
      <c r="CV10" s="207"/>
      <c r="CW10" s="207"/>
      <c r="CX10" s="207"/>
      <c r="CY10" s="33"/>
      <c r="CZ10" s="6"/>
      <c r="DA10" s="6"/>
      <c r="DB10" s="6"/>
      <c r="DC10" s="6"/>
      <c r="DD10" s="6"/>
      <c r="DE10" s="5"/>
      <c r="DF10" s="206">
        <v>43990.0</v>
      </c>
      <c r="DG10" s="207"/>
      <c r="DH10" s="207"/>
      <c r="DI10" s="207"/>
      <c r="DJ10" s="207"/>
      <c r="DK10" s="33"/>
      <c r="DL10" s="215"/>
      <c r="DM10" s="207"/>
      <c r="DN10" s="207"/>
      <c r="DO10" s="207"/>
      <c r="DP10" s="207"/>
      <c r="DQ10" s="33"/>
      <c r="DR10" s="6"/>
      <c r="DS10" s="6"/>
      <c r="DT10" s="6"/>
      <c r="DU10" s="6"/>
      <c r="DV10" s="6"/>
      <c r="DW10" s="5"/>
      <c r="DX10" s="206">
        <v>43990.0</v>
      </c>
      <c r="DY10" s="207"/>
      <c r="DZ10" s="207"/>
      <c r="EA10" s="207"/>
      <c r="EB10" s="207"/>
      <c r="EC10" s="33"/>
      <c r="ED10" s="215"/>
      <c r="EE10" s="207"/>
      <c r="EF10" s="207"/>
      <c r="EG10" s="207"/>
      <c r="EH10" s="207"/>
      <c r="EI10" s="33"/>
      <c r="EJ10" s="6"/>
      <c r="EK10" s="6"/>
      <c r="EL10" s="6"/>
      <c r="EM10" s="6"/>
      <c r="EN10" s="6"/>
      <c r="EO10" s="5"/>
      <c r="EP10" s="206">
        <v>43990.0</v>
      </c>
      <c r="EQ10" s="207"/>
      <c r="ER10" s="207"/>
      <c r="ES10" s="207"/>
      <c r="ET10" s="207"/>
      <c r="EU10" s="33"/>
      <c r="EV10" s="215"/>
      <c r="EW10" s="207"/>
      <c r="EX10" s="207"/>
      <c r="EY10" s="207"/>
      <c r="EZ10" s="207"/>
      <c r="FA10" s="33"/>
      <c r="FB10" s="6"/>
      <c r="FC10" s="6"/>
      <c r="FD10" s="6"/>
      <c r="FE10" s="6"/>
      <c r="FF10" s="6"/>
    </row>
    <row r="11">
      <c r="A11" s="206">
        <v>43991.0</v>
      </c>
      <c r="B11" s="207"/>
      <c r="C11" s="207"/>
      <c r="D11" s="207"/>
      <c r="E11" s="207"/>
      <c r="F11" s="33"/>
      <c r="G11" s="215"/>
      <c r="H11" s="207"/>
      <c r="I11" s="207"/>
      <c r="J11" s="207"/>
      <c r="K11" s="207"/>
      <c r="L11" s="33"/>
      <c r="M11" s="6"/>
      <c r="N11" s="6"/>
      <c r="O11" s="6"/>
      <c r="P11" s="6"/>
      <c r="Q11" s="6"/>
      <c r="R11" s="6"/>
      <c r="S11" s="5"/>
      <c r="T11" s="206">
        <v>43987.0</v>
      </c>
      <c r="U11" s="207"/>
      <c r="V11" s="207"/>
      <c r="W11" s="213"/>
      <c r="X11" s="207"/>
      <c r="Y11" s="33"/>
      <c r="Z11" s="215"/>
      <c r="AA11" s="207"/>
      <c r="AB11" s="207"/>
      <c r="AC11" s="207"/>
      <c r="AD11" s="207"/>
      <c r="AE11" s="33"/>
      <c r="AF11" s="6"/>
      <c r="AG11" s="6"/>
      <c r="AH11" s="6"/>
      <c r="AI11" s="6"/>
      <c r="AJ11" s="6"/>
      <c r="AK11" s="5"/>
      <c r="AL11" s="206">
        <v>43991.0</v>
      </c>
      <c r="AM11" s="207"/>
      <c r="AN11" s="207"/>
      <c r="AO11" s="207"/>
      <c r="AP11" s="207"/>
      <c r="AQ11" s="33"/>
      <c r="AR11" s="215"/>
      <c r="AS11" s="207"/>
      <c r="AT11" s="207"/>
      <c r="AU11" s="207"/>
      <c r="AV11" s="207"/>
      <c r="AW11" s="33"/>
      <c r="AX11" s="6"/>
      <c r="AY11" s="6"/>
      <c r="AZ11" s="6"/>
      <c r="BA11" s="6"/>
      <c r="BB11" s="6"/>
      <c r="BC11" s="5"/>
      <c r="BD11" s="206">
        <v>43991.0</v>
      </c>
      <c r="BE11" s="207"/>
      <c r="BF11" s="207"/>
      <c r="BG11" s="207"/>
      <c r="BH11" s="207"/>
      <c r="BI11" s="33"/>
      <c r="BJ11" s="215"/>
      <c r="BK11" s="207"/>
      <c r="BL11" s="207"/>
      <c r="BM11" s="207"/>
      <c r="BN11" s="207"/>
      <c r="BO11" s="33"/>
      <c r="BP11" s="6"/>
      <c r="BQ11" s="6"/>
      <c r="BR11" s="6"/>
      <c r="BS11" s="6"/>
      <c r="BT11" s="6"/>
      <c r="BU11" s="5"/>
      <c r="BV11" s="206">
        <v>43991.0</v>
      </c>
      <c r="BW11" s="207"/>
      <c r="BX11" s="207"/>
      <c r="BY11" s="207"/>
      <c r="BZ11" s="207"/>
      <c r="CA11" s="33"/>
      <c r="CB11" s="215"/>
      <c r="CC11" s="207"/>
      <c r="CD11" s="207"/>
      <c r="CE11" s="207"/>
      <c r="CF11" s="207"/>
      <c r="CG11" s="33"/>
      <c r="CH11" s="6"/>
      <c r="CI11" s="6"/>
      <c r="CJ11" s="6"/>
      <c r="CK11" s="6"/>
      <c r="CL11" s="6"/>
      <c r="CM11" s="5"/>
      <c r="CN11" s="206">
        <v>43991.0</v>
      </c>
      <c r="CO11" s="207"/>
      <c r="CP11" s="207"/>
      <c r="CQ11" s="207"/>
      <c r="CR11" s="207"/>
      <c r="CS11" s="33"/>
      <c r="CT11" s="215"/>
      <c r="CU11" s="207"/>
      <c r="CV11" s="207"/>
      <c r="CW11" s="207"/>
      <c r="CX11" s="207"/>
      <c r="CY11" s="33"/>
      <c r="CZ11" s="6"/>
      <c r="DA11" s="6"/>
      <c r="DB11" s="6"/>
      <c r="DC11" s="6"/>
      <c r="DD11" s="6"/>
      <c r="DE11" s="5"/>
      <c r="DF11" s="206">
        <v>43991.0</v>
      </c>
      <c r="DG11" s="207"/>
      <c r="DH11" s="207"/>
      <c r="DI11" s="207"/>
      <c r="DJ11" s="207"/>
      <c r="DK11" s="33"/>
      <c r="DL11" s="215"/>
      <c r="DM11" s="207"/>
      <c r="DN11" s="207"/>
      <c r="DO11" s="207"/>
      <c r="DP11" s="207"/>
      <c r="DQ11" s="33"/>
      <c r="DR11" s="6"/>
      <c r="DS11" s="6"/>
      <c r="DT11" s="6"/>
      <c r="DU11" s="6"/>
      <c r="DV11" s="6"/>
      <c r="DW11" s="5"/>
      <c r="DX11" s="206">
        <v>43991.0</v>
      </c>
      <c r="DY11" s="207"/>
      <c r="DZ11" s="207"/>
      <c r="EA11" s="207"/>
      <c r="EB11" s="207"/>
      <c r="EC11" s="33"/>
      <c r="ED11" s="215"/>
      <c r="EE11" s="207"/>
      <c r="EF11" s="207"/>
      <c r="EG11" s="207"/>
      <c r="EH11" s="207"/>
      <c r="EI11" s="33"/>
      <c r="EJ11" s="6"/>
      <c r="EK11" s="6"/>
      <c r="EL11" s="6"/>
      <c r="EM11" s="6"/>
      <c r="EN11" s="6"/>
      <c r="EO11" s="5"/>
      <c r="EP11" s="206">
        <v>43991.0</v>
      </c>
      <c r="EQ11" s="207"/>
      <c r="ER11" s="207"/>
      <c r="ES11" s="207"/>
      <c r="ET11" s="207"/>
      <c r="EU11" s="33"/>
      <c r="EV11" s="215"/>
      <c r="EW11" s="207"/>
      <c r="EX11" s="207"/>
      <c r="EY11" s="207"/>
      <c r="EZ11" s="207"/>
      <c r="FA11" s="33"/>
      <c r="FB11" s="6"/>
      <c r="FC11" s="6"/>
      <c r="FD11" s="6"/>
      <c r="FE11" s="6"/>
      <c r="FF11" s="6"/>
    </row>
    <row r="12">
      <c r="A12" s="206">
        <v>43992.0</v>
      </c>
      <c r="B12" s="207"/>
      <c r="C12" s="207"/>
      <c r="D12" s="207"/>
      <c r="E12" s="207"/>
      <c r="F12" s="33"/>
      <c r="G12" s="226"/>
      <c r="H12" s="207"/>
      <c r="I12" s="207"/>
      <c r="J12" s="207"/>
      <c r="K12" s="207"/>
      <c r="L12" s="33"/>
      <c r="M12" s="6"/>
      <c r="N12" s="6"/>
      <c r="O12" s="6"/>
      <c r="P12" s="6"/>
      <c r="Q12" s="6"/>
      <c r="R12" s="6"/>
      <c r="S12" s="5"/>
      <c r="T12" s="206">
        <v>43988.0</v>
      </c>
      <c r="U12" s="207"/>
      <c r="V12" s="207"/>
      <c r="W12" s="213"/>
      <c r="X12" s="207"/>
      <c r="Y12" s="33"/>
      <c r="Z12" s="226"/>
      <c r="AA12" s="207"/>
      <c r="AB12" s="207"/>
      <c r="AC12" s="207"/>
      <c r="AD12" s="207"/>
      <c r="AE12" s="33"/>
      <c r="AF12" s="6"/>
      <c r="AG12" s="6"/>
      <c r="AH12" s="6"/>
      <c r="AI12" s="6"/>
      <c r="AJ12" s="6"/>
      <c r="AK12" s="5"/>
      <c r="AL12" s="206">
        <v>43992.0</v>
      </c>
      <c r="AM12" s="207"/>
      <c r="AN12" s="207"/>
      <c r="AO12" s="207"/>
      <c r="AP12" s="207"/>
      <c r="AQ12" s="33"/>
      <c r="AR12" s="226"/>
      <c r="AS12" s="207"/>
      <c r="AT12" s="207"/>
      <c r="AU12" s="207"/>
      <c r="AV12" s="207"/>
      <c r="AW12" s="33"/>
      <c r="AX12" s="6"/>
      <c r="AY12" s="6"/>
      <c r="AZ12" s="6"/>
      <c r="BA12" s="6"/>
      <c r="BB12" s="6"/>
      <c r="BC12" s="5"/>
      <c r="BD12" s="206">
        <v>43992.0</v>
      </c>
      <c r="BE12" s="207"/>
      <c r="BF12" s="207"/>
      <c r="BG12" s="207"/>
      <c r="BH12" s="207"/>
      <c r="BI12" s="33"/>
      <c r="BJ12" s="226"/>
      <c r="BK12" s="207"/>
      <c r="BL12" s="207"/>
      <c r="BM12" s="207"/>
      <c r="BN12" s="207"/>
      <c r="BO12" s="33"/>
      <c r="BP12" s="6"/>
      <c r="BQ12" s="6"/>
      <c r="BR12" s="6"/>
      <c r="BS12" s="6"/>
      <c r="BT12" s="6"/>
      <c r="BU12" s="5"/>
      <c r="BV12" s="206">
        <v>43992.0</v>
      </c>
      <c r="BW12" s="207"/>
      <c r="BX12" s="207"/>
      <c r="BY12" s="207"/>
      <c r="BZ12" s="207"/>
      <c r="CA12" s="33"/>
      <c r="CB12" s="226"/>
      <c r="CC12" s="207"/>
      <c r="CD12" s="207"/>
      <c r="CE12" s="207"/>
      <c r="CF12" s="207"/>
      <c r="CG12" s="33"/>
      <c r="CH12" s="6"/>
      <c r="CI12" s="6"/>
      <c r="CJ12" s="6"/>
      <c r="CK12" s="6"/>
      <c r="CL12" s="6"/>
      <c r="CM12" s="5"/>
      <c r="CN12" s="206">
        <v>43992.0</v>
      </c>
      <c r="CO12" s="207"/>
      <c r="CP12" s="207"/>
      <c r="CQ12" s="207"/>
      <c r="CR12" s="207"/>
      <c r="CS12" s="33"/>
      <c r="CT12" s="226"/>
      <c r="CU12" s="207"/>
      <c r="CV12" s="207"/>
      <c r="CW12" s="207"/>
      <c r="CX12" s="207"/>
      <c r="CY12" s="33"/>
      <c r="CZ12" s="6"/>
      <c r="DA12" s="6"/>
      <c r="DB12" s="6"/>
      <c r="DC12" s="6"/>
      <c r="DD12" s="6"/>
      <c r="DE12" s="5"/>
      <c r="DF12" s="206">
        <v>43992.0</v>
      </c>
      <c r="DG12" s="207"/>
      <c r="DH12" s="207"/>
      <c r="DI12" s="207"/>
      <c r="DJ12" s="207"/>
      <c r="DK12" s="33"/>
      <c r="DL12" s="226"/>
      <c r="DM12" s="207"/>
      <c r="DN12" s="207"/>
      <c r="DO12" s="207"/>
      <c r="DP12" s="207"/>
      <c r="DQ12" s="33"/>
      <c r="DR12" s="6"/>
      <c r="DS12" s="6"/>
      <c r="DT12" s="6"/>
      <c r="DU12" s="6"/>
      <c r="DV12" s="6"/>
      <c r="DW12" s="5"/>
      <c r="DX12" s="206">
        <v>43992.0</v>
      </c>
      <c r="DY12" s="207"/>
      <c r="DZ12" s="207"/>
      <c r="EA12" s="207"/>
      <c r="EB12" s="207"/>
      <c r="EC12" s="33"/>
      <c r="ED12" s="226"/>
      <c r="EE12" s="207"/>
      <c r="EF12" s="207"/>
      <c r="EG12" s="207"/>
      <c r="EH12" s="207"/>
      <c r="EI12" s="33"/>
      <c r="EJ12" s="6"/>
      <c r="EK12" s="6"/>
      <c r="EL12" s="6"/>
      <c r="EM12" s="6"/>
      <c r="EN12" s="6"/>
      <c r="EO12" s="5"/>
      <c r="EP12" s="206">
        <v>43992.0</v>
      </c>
      <c r="EQ12" s="207"/>
      <c r="ER12" s="207"/>
      <c r="ES12" s="207"/>
      <c r="ET12" s="207"/>
      <c r="EU12" s="33"/>
      <c r="EV12" s="226"/>
      <c r="EW12" s="207"/>
      <c r="EX12" s="207"/>
      <c r="EY12" s="207"/>
      <c r="EZ12" s="207"/>
      <c r="FA12" s="33"/>
      <c r="FB12" s="6"/>
      <c r="FC12" s="6"/>
      <c r="FD12" s="6"/>
      <c r="FE12" s="6"/>
      <c r="FF12" s="6"/>
    </row>
    <row r="13">
      <c r="A13" s="206">
        <v>43993.0</v>
      </c>
      <c r="B13" s="207"/>
      <c r="C13" s="207"/>
      <c r="D13" s="207"/>
      <c r="E13" s="207"/>
      <c r="F13" s="33"/>
      <c r="G13" s="226"/>
      <c r="H13" s="207"/>
      <c r="I13" s="207"/>
      <c r="J13" s="207"/>
      <c r="K13" s="207"/>
      <c r="L13" s="33"/>
      <c r="M13" s="6"/>
      <c r="N13" s="6"/>
      <c r="O13" s="6"/>
      <c r="P13" s="6"/>
      <c r="Q13" s="6"/>
      <c r="R13" s="6"/>
      <c r="S13" s="5"/>
      <c r="T13" s="206">
        <v>43989.0</v>
      </c>
      <c r="U13" s="207"/>
      <c r="V13" s="207"/>
      <c r="W13" s="213"/>
      <c r="X13" s="207"/>
      <c r="Y13" s="33"/>
      <c r="Z13" s="226"/>
      <c r="AA13" s="207"/>
      <c r="AB13" s="207"/>
      <c r="AC13" s="207"/>
      <c r="AD13" s="207"/>
      <c r="AE13" s="33"/>
      <c r="AF13" s="6"/>
      <c r="AG13" s="6"/>
      <c r="AH13" s="6"/>
      <c r="AI13" s="6"/>
      <c r="AJ13" s="6"/>
      <c r="AK13" s="5"/>
      <c r="AL13" s="206">
        <v>43993.0</v>
      </c>
      <c r="AM13" s="207"/>
      <c r="AN13" s="207"/>
      <c r="AO13" s="207"/>
      <c r="AP13" s="207"/>
      <c r="AQ13" s="33"/>
      <c r="AR13" s="226"/>
      <c r="AS13" s="207"/>
      <c r="AT13" s="207"/>
      <c r="AU13" s="207"/>
      <c r="AV13" s="207"/>
      <c r="AW13" s="33"/>
      <c r="AX13" s="6"/>
      <c r="AY13" s="6"/>
      <c r="AZ13" s="6"/>
      <c r="BA13" s="6"/>
      <c r="BB13" s="6"/>
      <c r="BC13" s="5"/>
      <c r="BD13" s="206">
        <v>43993.0</v>
      </c>
      <c r="BE13" s="207"/>
      <c r="BF13" s="207"/>
      <c r="BG13" s="207"/>
      <c r="BH13" s="207"/>
      <c r="BI13" s="33"/>
      <c r="BJ13" s="226"/>
      <c r="BK13" s="207"/>
      <c r="BL13" s="207"/>
      <c r="BM13" s="207"/>
      <c r="BN13" s="207"/>
      <c r="BO13" s="33"/>
      <c r="BP13" s="6"/>
      <c r="BQ13" s="6"/>
      <c r="BR13" s="6"/>
      <c r="BS13" s="6"/>
      <c r="BT13" s="6"/>
      <c r="BU13" s="5"/>
      <c r="BV13" s="206">
        <v>43993.0</v>
      </c>
      <c r="BW13" s="207"/>
      <c r="BX13" s="207"/>
      <c r="BY13" s="207"/>
      <c r="BZ13" s="207"/>
      <c r="CA13" s="33"/>
      <c r="CB13" s="226"/>
      <c r="CC13" s="207"/>
      <c r="CD13" s="207"/>
      <c r="CE13" s="207"/>
      <c r="CF13" s="207"/>
      <c r="CG13" s="33"/>
      <c r="CH13" s="6"/>
      <c r="CI13" s="6"/>
      <c r="CJ13" s="6"/>
      <c r="CK13" s="6"/>
      <c r="CL13" s="6"/>
      <c r="CM13" s="5"/>
      <c r="CN13" s="206">
        <v>43993.0</v>
      </c>
      <c r="CO13" s="207"/>
      <c r="CP13" s="207"/>
      <c r="CQ13" s="207"/>
      <c r="CR13" s="207"/>
      <c r="CS13" s="33"/>
      <c r="CT13" s="226"/>
      <c r="CU13" s="207"/>
      <c r="CV13" s="207"/>
      <c r="CW13" s="207"/>
      <c r="CX13" s="207"/>
      <c r="CY13" s="33"/>
      <c r="CZ13" s="6"/>
      <c r="DA13" s="6"/>
      <c r="DB13" s="6"/>
      <c r="DC13" s="6"/>
      <c r="DD13" s="6"/>
      <c r="DE13" s="5"/>
      <c r="DF13" s="206">
        <v>43993.0</v>
      </c>
      <c r="DG13" s="207"/>
      <c r="DH13" s="207"/>
      <c r="DI13" s="207"/>
      <c r="DJ13" s="207"/>
      <c r="DK13" s="33"/>
      <c r="DL13" s="226"/>
      <c r="DM13" s="207"/>
      <c r="DN13" s="207"/>
      <c r="DO13" s="207"/>
      <c r="DP13" s="207"/>
      <c r="DQ13" s="33"/>
      <c r="DR13" s="6"/>
      <c r="DS13" s="6"/>
      <c r="DT13" s="6"/>
      <c r="DU13" s="6"/>
      <c r="DV13" s="6"/>
      <c r="DW13" s="5"/>
      <c r="DX13" s="206">
        <v>43993.0</v>
      </c>
      <c r="DY13" s="207"/>
      <c r="DZ13" s="207"/>
      <c r="EA13" s="207"/>
      <c r="EB13" s="207"/>
      <c r="EC13" s="33"/>
      <c r="ED13" s="226"/>
      <c r="EE13" s="207"/>
      <c r="EF13" s="207"/>
      <c r="EG13" s="207"/>
      <c r="EH13" s="207"/>
      <c r="EI13" s="33"/>
      <c r="EJ13" s="6"/>
      <c r="EK13" s="6"/>
      <c r="EL13" s="6"/>
      <c r="EM13" s="6"/>
      <c r="EN13" s="6"/>
      <c r="EO13" s="5"/>
      <c r="EP13" s="206">
        <v>43993.0</v>
      </c>
      <c r="EQ13" s="207"/>
      <c r="ER13" s="207"/>
      <c r="ES13" s="207"/>
      <c r="ET13" s="207"/>
      <c r="EU13" s="33"/>
      <c r="EV13" s="226"/>
      <c r="EW13" s="207"/>
      <c r="EX13" s="207"/>
      <c r="EY13" s="207"/>
      <c r="EZ13" s="207"/>
      <c r="FA13" s="33"/>
      <c r="FB13" s="6"/>
      <c r="FC13" s="6"/>
      <c r="FD13" s="6"/>
      <c r="FE13" s="6"/>
      <c r="FF13" s="6"/>
    </row>
    <row r="14">
      <c r="A14" s="206">
        <v>43994.0</v>
      </c>
      <c r="B14" s="207"/>
      <c r="C14" s="207"/>
      <c r="D14" s="207"/>
      <c r="E14" s="207"/>
      <c r="F14" s="33"/>
      <c r="G14" s="215"/>
      <c r="H14" s="207"/>
      <c r="I14" s="207"/>
      <c r="J14" s="207"/>
      <c r="K14" s="207"/>
      <c r="L14" s="33"/>
      <c r="M14" s="6"/>
      <c r="N14" s="6"/>
      <c r="O14" s="6"/>
      <c r="P14" s="6"/>
      <c r="Q14" s="6"/>
      <c r="R14" s="6"/>
      <c r="S14" s="5"/>
      <c r="T14" s="206">
        <v>43990.0</v>
      </c>
      <c r="U14" s="207"/>
      <c r="V14" s="207"/>
      <c r="W14" s="213"/>
      <c r="X14" s="207"/>
      <c r="Y14" s="33"/>
      <c r="Z14" s="215"/>
      <c r="AA14" s="207"/>
      <c r="AB14" s="207"/>
      <c r="AC14" s="207"/>
      <c r="AD14" s="207"/>
      <c r="AE14" s="33"/>
      <c r="AF14" s="6"/>
      <c r="AG14" s="6"/>
      <c r="AH14" s="6"/>
      <c r="AI14" s="6"/>
      <c r="AJ14" s="6"/>
      <c r="AK14" s="5"/>
      <c r="AL14" s="206">
        <v>43994.0</v>
      </c>
      <c r="AM14" s="207"/>
      <c r="AN14" s="207"/>
      <c r="AO14" s="207"/>
      <c r="AP14" s="207"/>
      <c r="AQ14" s="33"/>
      <c r="AR14" s="215"/>
      <c r="AS14" s="207"/>
      <c r="AT14" s="207"/>
      <c r="AU14" s="207"/>
      <c r="AV14" s="207"/>
      <c r="AW14" s="33"/>
      <c r="AX14" s="6"/>
      <c r="AY14" s="6"/>
      <c r="AZ14" s="6"/>
      <c r="BA14" s="6"/>
      <c r="BB14" s="6"/>
      <c r="BC14" s="5"/>
      <c r="BD14" s="206">
        <v>43994.0</v>
      </c>
      <c r="BE14" s="207"/>
      <c r="BF14" s="207"/>
      <c r="BG14" s="207"/>
      <c r="BH14" s="207"/>
      <c r="BI14" s="33"/>
      <c r="BJ14" s="215"/>
      <c r="BK14" s="207"/>
      <c r="BL14" s="207"/>
      <c r="BM14" s="207"/>
      <c r="BN14" s="207"/>
      <c r="BO14" s="33"/>
      <c r="BP14" s="6"/>
      <c r="BQ14" s="6"/>
      <c r="BR14" s="6"/>
      <c r="BS14" s="6"/>
      <c r="BT14" s="6"/>
      <c r="BU14" s="5"/>
      <c r="BV14" s="206">
        <v>43994.0</v>
      </c>
      <c r="BW14" s="207"/>
      <c r="BX14" s="207"/>
      <c r="BY14" s="207"/>
      <c r="BZ14" s="207"/>
      <c r="CA14" s="33"/>
      <c r="CB14" s="215"/>
      <c r="CC14" s="207"/>
      <c r="CD14" s="207"/>
      <c r="CE14" s="207"/>
      <c r="CF14" s="207"/>
      <c r="CG14" s="33"/>
      <c r="CH14" s="6"/>
      <c r="CI14" s="6"/>
      <c r="CJ14" s="6"/>
      <c r="CK14" s="6"/>
      <c r="CL14" s="6"/>
      <c r="CM14" s="5"/>
      <c r="CN14" s="206">
        <v>43994.0</v>
      </c>
      <c r="CO14" s="207"/>
      <c r="CP14" s="207"/>
      <c r="CQ14" s="207"/>
      <c r="CR14" s="207"/>
      <c r="CS14" s="33"/>
      <c r="CT14" s="215"/>
      <c r="CU14" s="207"/>
      <c r="CV14" s="207"/>
      <c r="CW14" s="207"/>
      <c r="CX14" s="207"/>
      <c r="CY14" s="33"/>
      <c r="CZ14" s="6"/>
      <c r="DA14" s="6"/>
      <c r="DB14" s="6"/>
      <c r="DC14" s="6"/>
      <c r="DD14" s="6"/>
      <c r="DE14" s="5"/>
      <c r="DF14" s="206">
        <v>43994.0</v>
      </c>
      <c r="DG14" s="207"/>
      <c r="DH14" s="207"/>
      <c r="DI14" s="207"/>
      <c r="DJ14" s="207"/>
      <c r="DK14" s="33"/>
      <c r="DL14" s="215"/>
      <c r="DM14" s="207"/>
      <c r="DN14" s="207"/>
      <c r="DO14" s="207"/>
      <c r="DP14" s="207"/>
      <c r="DQ14" s="33"/>
      <c r="DR14" s="6"/>
      <c r="DS14" s="6"/>
      <c r="DT14" s="6"/>
      <c r="DU14" s="6"/>
      <c r="DV14" s="6"/>
      <c r="DW14" s="5"/>
      <c r="DX14" s="206">
        <v>43994.0</v>
      </c>
      <c r="DY14" s="207"/>
      <c r="DZ14" s="207"/>
      <c r="EA14" s="207"/>
      <c r="EB14" s="207"/>
      <c r="EC14" s="33"/>
      <c r="ED14" s="215"/>
      <c r="EE14" s="207"/>
      <c r="EF14" s="207"/>
      <c r="EG14" s="207"/>
      <c r="EH14" s="207"/>
      <c r="EI14" s="33"/>
      <c r="EJ14" s="6"/>
      <c r="EK14" s="6"/>
      <c r="EL14" s="6"/>
      <c r="EM14" s="6"/>
      <c r="EN14" s="6"/>
      <c r="EO14" s="5"/>
      <c r="EP14" s="206">
        <v>43994.0</v>
      </c>
      <c r="EQ14" s="207"/>
      <c r="ER14" s="207"/>
      <c r="ES14" s="207"/>
      <c r="ET14" s="207"/>
      <c r="EU14" s="33"/>
      <c r="EV14" s="215"/>
      <c r="EW14" s="207"/>
      <c r="EX14" s="207"/>
      <c r="EY14" s="207"/>
      <c r="EZ14" s="207"/>
      <c r="FA14" s="33"/>
      <c r="FB14" s="6"/>
      <c r="FC14" s="6"/>
      <c r="FD14" s="6"/>
      <c r="FE14" s="6"/>
      <c r="FF14" s="6"/>
    </row>
    <row r="15">
      <c r="A15" s="206">
        <v>43995.0</v>
      </c>
      <c r="B15" s="207"/>
      <c r="C15" s="207"/>
      <c r="D15" s="207"/>
      <c r="E15" s="207"/>
      <c r="F15" s="33"/>
      <c r="G15" s="215"/>
      <c r="H15" s="207"/>
      <c r="I15" s="207"/>
      <c r="J15" s="207"/>
      <c r="K15" s="207"/>
      <c r="L15" s="33"/>
      <c r="M15" s="6"/>
      <c r="N15" s="6"/>
      <c r="O15" s="6"/>
      <c r="P15" s="6"/>
      <c r="Q15" s="6"/>
      <c r="R15" s="6"/>
      <c r="S15" s="5"/>
      <c r="T15" s="206">
        <v>43991.0</v>
      </c>
      <c r="U15" s="207"/>
      <c r="V15" s="207"/>
      <c r="W15" s="213"/>
      <c r="X15" s="207"/>
      <c r="Y15" s="33"/>
      <c r="Z15" s="215"/>
      <c r="AA15" s="207"/>
      <c r="AB15" s="207"/>
      <c r="AC15" s="207"/>
      <c r="AD15" s="207"/>
      <c r="AE15" s="33"/>
      <c r="AF15" s="6"/>
      <c r="AG15" s="6"/>
      <c r="AH15" s="6"/>
      <c r="AI15" s="6"/>
      <c r="AJ15" s="6"/>
      <c r="AK15" s="5"/>
      <c r="AL15" s="206">
        <v>43995.0</v>
      </c>
      <c r="AM15" s="207"/>
      <c r="AN15" s="207"/>
      <c r="AO15" s="207"/>
      <c r="AP15" s="207"/>
      <c r="AQ15" s="33"/>
      <c r="AR15" s="215"/>
      <c r="AS15" s="207"/>
      <c r="AT15" s="207"/>
      <c r="AU15" s="207"/>
      <c r="AV15" s="207"/>
      <c r="AW15" s="33"/>
      <c r="AX15" s="6"/>
      <c r="AY15" s="6"/>
      <c r="AZ15" s="6"/>
      <c r="BA15" s="6"/>
      <c r="BB15" s="6"/>
      <c r="BC15" s="5"/>
      <c r="BD15" s="206">
        <v>43995.0</v>
      </c>
      <c r="BE15" s="207"/>
      <c r="BF15" s="207"/>
      <c r="BG15" s="207"/>
      <c r="BH15" s="207"/>
      <c r="BI15" s="33"/>
      <c r="BJ15" s="215"/>
      <c r="BK15" s="207"/>
      <c r="BL15" s="207"/>
      <c r="BM15" s="207"/>
      <c r="BN15" s="207"/>
      <c r="BO15" s="33"/>
      <c r="BP15" s="6"/>
      <c r="BQ15" s="6"/>
      <c r="BR15" s="6"/>
      <c r="BS15" s="6"/>
      <c r="BT15" s="6"/>
      <c r="BU15" s="5"/>
      <c r="BV15" s="206">
        <v>43995.0</v>
      </c>
      <c r="BW15" s="207"/>
      <c r="BX15" s="207"/>
      <c r="BY15" s="207"/>
      <c r="BZ15" s="207"/>
      <c r="CA15" s="33"/>
      <c r="CB15" s="215"/>
      <c r="CC15" s="207"/>
      <c r="CD15" s="207"/>
      <c r="CE15" s="207"/>
      <c r="CF15" s="207"/>
      <c r="CG15" s="33"/>
      <c r="CH15" s="6"/>
      <c r="CI15" s="6"/>
      <c r="CJ15" s="6"/>
      <c r="CK15" s="6"/>
      <c r="CL15" s="6"/>
      <c r="CM15" s="5"/>
      <c r="CN15" s="206">
        <v>43995.0</v>
      </c>
      <c r="CO15" s="207"/>
      <c r="CP15" s="207"/>
      <c r="CQ15" s="207"/>
      <c r="CR15" s="207"/>
      <c r="CS15" s="33"/>
      <c r="CT15" s="215"/>
      <c r="CU15" s="207"/>
      <c r="CV15" s="207"/>
      <c r="CW15" s="207"/>
      <c r="CX15" s="207"/>
      <c r="CY15" s="33"/>
      <c r="CZ15" s="6"/>
      <c r="DA15" s="6"/>
      <c r="DB15" s="6"/>
      <c r="DC15" s="6"/>
      <c r="DD15" s="6"/>
      <c r="DE15" s="5"/>
      <c r="DF15" s="206">
        <v>43995.0</v>
      </c>
      <c r="DG15" s="207"/>
      <c r="DH15" s="207"/>
      <c r="DI15" s="207"/>
      <c r="DJ15" s="207"/>
      <c r="DK15" s="33"/>
      <c r="DL15" s="215"/>
      <c r="DM15" s="207"/>
      <c r="DN15" s="207"/>
      <c r="DO15" s="207"/>
      <c r="DP15" s="207"/>
      <c r="DQ15" s="33"/>
      <c r="DR15" s="6"/>
      <c r="DS15" s="6"/>
      <c r="DT15" s="6"/>
      <c r="DU15" s="6"/>
      <c r="DV15" s="6"/>
      <c r="DW15" s="5"/>
      <c r="DX15" s="206">
        <v>43995.0</v>
      </c>
      <c r="DY15" s="207"/>
      <c r="DZ15" s="207"/>
      <c r="EA15" s="207"/>
      <c r="EB15" s="207"/>
      <c r="EC15" s="33"/>
      <c r="ED15" s="215"/>
      <c r="EE15" s="207"/>
      <c r="EF15" s="207"/>
      <c r="EG15" s="207"/>
      <c r="EH15" s="207"/>
      <c r="EI15" s="33"/>
      <c r="EJ15" s="6"/>
      <c r="EK15" s="6"/>
      <c r="EL15" s="6"/>
      <c r="EM15" s="6"/>
      <c r="EN15" s="6"/>
      <c r="EO15" s="5"/>
      <c r="EP15" s="206">
        <v>43995.0</v>
      </c>
      <c r="EQ15" s="207"/>
      <c r="ER15" s="207"/>
      <c r="ES15" s="207"/>
      <c r="ET15" s="207"/>
      <c r="EU15" s="33"/>
      <c r="EV15" s="215"/>
      <c r="EW15" s="207"/>
      <c r="EX15" s="207"/>
      <c r="EY15" s="207"/>
      <c r="EZ15" s="207"/>
      <c r="FA15" s="33"/>
      <c r="FB15" s="6"/>
      <c r="FC15" s="6"/>
      <c r="FD15" s="6"/>
      <c r="FE15" s="6"/>
      <c r="FF15" s="6"/>
    </row>
    <row r="16">
      <c r="A16" s="206">
        <v>43996.0</v>
      </c>
      <c r="B16" s="207"/>
      <c r="C16" s="207"/>
      <c r="D16" s="207"/>
      <c r="E16" s="207"/>
      <c r="F16" s="33"/>
      <c r="G16" s="215"/>
      <c r="H16" s="207"/>
      <c r="I16" s="207"/>
      <c r="J16" s="207"/>
      <c r="K16" s="207"/>
      <c r="L16" s="33"/>
      <c r="M16" s="6"/>
      <c r="N16" s="6"/>
      <c r="O16" s="6"/>
      <c r="P16" s="6"/>
      <c r="Q16" s="6"/>
      <c r="R16" s="6"/>
      <c r="S16" s="5"/>
      <c r="T16" s="206">
        <v>43992.0</v>
      </c>
      <c r="U16" s="207"/>
      <c r="V16" s="207"/>
      <c r="W16" s="213"/>
      <c r="X16" s="207"/>
      <c r="Y16" s="33"/>
      <c r="Z16" s="215"/>
      <c r="AA16" s="207"/>
      <c r="AB16" s="207"/>
      <c r="AC16" s="207"/>
      <c r="AD16" s="207"/>
      <c r="AE16" s="33"/>
      <c r="AF16" s="6"/>
      <c r="AG16" s="6"/>
      <c r="AH16" s="6"/>
      <c r="AI16" s="6"/>
      <c r="AJ16" s="6"/>
      <c r="AK16" s="5"/>
      <c r="AL16" s="206">
        <v>43996.0</v>
      </c>
      <c r="AM16" s="207"/>
      <c r="AN16" s="207"/>
      <c r="AO16" s="207"/>
      <c r="AP16" s="207"/>
      <c r="AQ16" s="33"/>
      <c r="AR16" s="215"/>
      <c r="AS16" s="207"/>
      <c r="AT16" s="207"/>
      <c r="AU16" s="207"/>
      <c r="AV16" s="207"/>
      <c r="AW16" s="33"/>
      <c r="AX16" s="6"/>
      <c r="AY16" s="6"/>
      <c r="AZ16" s="6"/>
      <c r="BA16" s="6"/>
      <c r="BB16" s="6"/>
      <c r="BC16" s="5"/>
      <c r="BD16" s="206">
        <v>43996.0</v>
      </c>
      <c r="BE16" s="207"/>
      <c r="BF16" s="207"/>
      <c r="BG16" s="207"/>
      <c r="BH16" s="207"/>
      <c r="BI16" s="33"/>
      <c r="BJ16" s="215"/>
      <c r="BK16" s="207"/>
      <c r="BL16" s="207"/>
      <c r="BM16" s="207"/>
      <c r="BN16" s="207"/>
      <c r="BO16" s="33"/>
      <c r="BP16" s="6"/>
      <c r="BQ16" s="6"/>
      <c r="BR16" s="6"/>
      <c r="BS16" s="6"/>
      <c r="BT16" s="6"/>
      <c r="BU16" s="5"/>
      <c r="BV16" s="206">
        <v>43996.0</v>
      </c>
      <c r="BW16" s="207"/>
      <c r="BX16" s="207"/>
      <c r="BY16" s="207"/>
      <c r="BZ16" s="207"/>
      <c r="CA16" s="33"/>
      <c r="CB16" s="215"/>
      <c r="CC16" s="207"/>
      <c r="CD16" s="207"/>
      <c r="CE16" s="207"/>
      <c r="CF16" s="207"/>
      <c r="CG16" s="33"/>
      <c r="CH16" s="6"/>
      <c r="CI16" s="6"/>
      <c r="CJ16" s="6"/>
      <c r="CK16" s="6"/>
      <c r="CL16" s="6"/>
      <c r="CM16" s="5"/>
      <c r="CN16" s="206">
        <v>43996.0</v>
      </c>
      <c r="CO16" s="207"/>
      <c r="CP16" s="207"/>
      <c r="CQ16" s="207"/>
      <c r="CR16" s="207"/>
      <c r="CS16" s="33"/>
      <c r="CT16" s="215"/>
      <c r="CU16" s="207"/>
      <c r="CV16" s="207"/>
      <c r="CW16" s="207"/>
      <c r="CX16" s="207"/>
      <c r="CY16" s="33"/>
      <c r="CZ16" s="6"/>
      <c r="DA16" s="6"/>
      <c r="DB16" s="6"/>
      <c r="DC16" s="6"/>
      <c r="DD16" s="6"/>
      <c r="DE16" s="5"/>
      <c r="DF16" s="206">
        <v>43996.0</v>
      </c>
      <c r="DG16" s="207"/>
      <c r="DH16" s="207"/>
      <c r="DI16" s="207"/>
      <c r="DJ16" s="207"/>
      <c r="DK16" s="33"/>
      <c r="DL16" s="215"/>
      <c r="DM16" s="207"/>
      <c r="DN16" s="207"/>
      <c r="DO16" s="207"/>
      <c r="DP16" s="207"/>
      <c r="DQ16" s="33"/>
      <c r="DR16" s="6"/>
      <c r="DS16" s="6"/>
      <c r="DT16" s="6"/>
      <c r="DU16" s="6"/>
      <c r="DV16" s="6"/>
      <c r="DW16" s="5"/>
      <c r="DX16" s="206">
        <v>43996.0</v>
      </c>
      <c r="DY16" s="207"/>
      <c r="DZ16" s="207"/>
      <c r="EA16" s="207"/>
      <c r="EB16" s="207"/>
      <c r="EC16" s="33"/>
      <c r="ED16" s="215"/>
      <c r="EE16" s="207"/>
      <c r="EF16" s="207"/>
      <c r="EG16" s="207"/>
      <c r="EH16" s="207"/>
      <c r="EI16" s="33"/>
      <c r="EJ16" s="6"/>
      <c r="EK16" s="6"/>
      <c r="EL16" s="6"/>
      <c r="EM16" s="6"/>
      <c r="EN16" s="6"/>
      <c r="EO16" s="5"/>
      <c r="EP16" s="206">
        <v>43996.0</v>
      </c>
      <c r="EQ16" s="207"/>
      <c r="ER16" s="207"/>
      <c r="ES16" s="207"/>
      <c r="ET16" s="207"/>
      <c r="EU16" s="33"/>
      <c r="EV16" s="215"/>
      <c r="EW16" s="207"/>
      <c r="EX16" s="207"/>
      <c r="EY16" s="207"/>
      <c r="EZ16" s="207"/>
      <c r="FA16" s="33"/>
      <c r="FB16" s="6"/>
      <c r="FC16" s="6"/>
      <c r="FD16" s="6"/>
      <c r="FE16" s="6"/>
      <c r="FF16" s="6"/>
    </row>
    <row r="17">
      <c r="A17" s="206">
        <v>43997.0</v>
      </c>
      <c r="B17" s="207"/>
      <c r="C17" s="207"/>
      <c r="D17" s="207"/>
      <c r="E17" s="207"/>
      <c r="F17" s="33"/>
      <c r="G17" s="227"/>
      <c r="H17" s="207"/>
      <c r="I17" s="207"/>
      <c r="J17" s="207"/>
      <c r="K17" s="207"/>
      <c r="L17" s="33"/>
      <c r="M17" s="6"/>
      <c r="N17" s="6"/>
      <c r="O17" s="6"/>
      <c r="P17" s="6"/>
      <c r="Q17" s="6"/>
      <c r="R17" s="6"/>
      <c r="S17" s="5"/>
      <c r="T17" s="206">
        <v>43993.0</v>
      </c>
      <c r="U17" s="207"/>
      <c r="V17" s="207"/>
      <c r="W17" s="213"/>
      <c r="X17" s="207"/>
      <c r="Y17" s="33"/>
      <c r="Z17" s="227"/>
      <c r="AA17" s="207"/>
      <c r="AB17" s="207"/>
      <c r="AC17" s="207"/>
      <c r="AD17" s="207"/>
      <c r="AE17" s="33"/>
      <c r="AF17" s="6"/>
      <c r="AG17" s="6"/>
      <c r="AH17" s="6"/>
      <c r="AI17" s="6"/>
      <c r="AJ17" s="6"/>
      <c r="AK17" s="5"/>
      <c r="AL17" s="206">
        <v>43997.0</v>
      </c>
      <c r="AM17" s="207"/>
      <c r="AN17" s="207"/>
      <c r="AO17" s="207"/>
      <c r="AP17" s="207"/>
      <c r="AQ17" s="33"/>
      <c r="AR17" s="227"/>
      <c r="AS17" s="207"/>
      <c r="AT17" s="207"/>
      <c r="AU17" s="207"/>
      <c r="AV17" s="207"/>
      <c r="AW17" s="33"/>
      <c r="AX17" s="6"/>
      <c r="AY17" s="6"/>
      <c r="AZ17" s="6"/>
      <c r="BA17" s="6"/>
      <c r="BB17" s="6"/>
      <c r="BC17" s="5"/>
      <c r="BD17" s="206">
        <v>43997.0</v>
      </c>
      <c r="BE17" s="207"/>
      <c r="BF17" s="207"/>
      <c r="BG17" s="207"/>
      <c r="BH17" s="207"/>
      <c r="BI17" s="33"/>
      <c r="BJ17" s="227"/>
      <c r="BK17" s="207"/>
      <c r="BL17" s="207"/>
      <c r="BM17" s="207"/>
      <c r="BN17" s="207"/>
      <c r="BO17" s="33"/>
      <c r="BP17" s="6"/>
      <c r="BQ17" s="6"/>
      <c r="BR17" s="6"/>
      <c r="BS17" s="6"/>
      <c r="BT17" s="6"/>
      <c r="BU17" s="5"/>
      <c r="BV17" s="206">
        <v>43997.0</v>
      </c>
      <c r="BW17" s="207"/>
      <c r="BX17" s="207"/>
      <c r="BY17" s="207"/>
      <c r="BZ17" s="207"/>
      <c r="CA17" s="33"/>
      <c r="CB17" s="227"/>
      <c r="CC17" s="207"/>
      <c r="CD17" s="207"/>
      <c r="CE17" s="207"/>
      <c r="CF17" s="207"/>
      <c r="CG17" s="33"/>
      <c r="CH17" s="6"/>
      <c r="CI17" s="6"/>
      <c r="CJ17" s="6"/>
      <c r="CK17" s="6"/>
      <c r="CL17" s="6"/>
      <c r="CM17" s="5"/>
      <c r="CN17" s="206">
        <v>43997.0</v>
      </c>
      <c r="CO17" s="207"/>
      <c r="CP17" s="207"/>
      <c r="CQ17" s="207"/>
      <c r="CR17" s="207"/>
      <c r="CS17" s="33"/>
      <c r="CT17" s="227"/>
      <c r="CU17" s="207"/>
      <c r="CV17" s="207"/>
      <c r="CW17" s="207"/>
      <c r="CX17" s="207"/>
      <c r="CY17" s="33"/>
      <c r="CZ17" s="6"/>
      <c r="DA17" s="6"/>
      <c r="DB17" s="6"/>
      <c r="DC17" s="6"/>
      <c r="DD17" s="6"/>
      <c r="DE17" s="5"/>
      <c r="DF17" s="206">
        <v>43997.0</v>
      </c>
      <c r="DG17" s="207"/>
      <c r="DH17" s="207"/>
      <c r="DI17" s="207"/>
      <c r="DJ17" s="207"/>
      <c r="DK17" s="33"/>
      <c r="DL17" s="227"/>
      <c r="DM17" s="207"/>
      <c r="DN17" s="207"/>
      <c r="DO17" s="207"/>
      <c r="DP17" s="207"/>
      <c r="DQ17" s="33"/>
      <c r="DR17" s="6"/>
      <c r="DS17" s="6"/>
      <c r="DT17" s="6"/>
      <c r="DU17" s="6"/>
      <c r="DV17" s="6"/>
      <c r="DW17" s="5"/>
      <c r="DX17" s="206">
        <v>43997.0</v>
      </c>
      <c r="DY17" s="207"/>
      <c r="DZ17" s="207"/>
      <c r="EA17" s="207"/>
      <c r="EB17" s="207"/>
      <c r="EC17" s="33"/>
      <c r="ED17" s="227"/>
      <c r="EE17" s="207"/>
      <c r="EF17" s="207"/>
      <c r="EG17" s="207"/>
      <c r="EH17" s="207"/>
      <c r="EI17" s="33"/>
      <c r="EJ17" s="6"/>
      <c r="EK17" s="6"/>
      <c r="EL17" s="6"/>
      <c r="EM17" s="6"/>
      <c r="EN17" s="6"/>
      <c r="EO17" s="5"/>
      <c r="EP17" s="206">
        <v>43997.0</v>
      </c>
      <c r="EQ17" s="207"/>
      <c r="ER17" s="207"/>
      <c r="ES17" s="207"/>
      <c r="ET17" s="207"/>
      <c r="EU17" s="33"/>
      <c r="EV17" s="227"/>
      <c r="EW17" s="207"/>
      <c r="EX17" s="207"/>
      <c r="EY17" s="207"/>
      <c r="EZ17" s="207"/>
      <c r="FA17" s="33"/>
      <c r="FB17" s="6"/>
      <c r="FC17" s="6"/>
      <c r="FD17" s="6"/>
      <c r="FE17" s="6"/>
      <c r="FF17" s="6"/>
    </row>
    <row r="18">
      <c r="A18" s="206">
        <v>43998.0</v>
      </c>
      <c r="B18" s="207"/>
      <c r="C18" s="207"/>
      <c r="D18" s="207"/>
      <c r="E18" s="207"/>
      <c r="F18" s="33"/>
      <c r="G18" s="226"/>
      <c r="H18" s="207"/>
      <c r="I18" s="207"/>
      <c r="J18" s="207"/>
      <c r="K18" s="207"/>
      <c r="L18" s="33"/>
      <c r="M18" s="6"/>
      <c r="N18" s="6"/>
      <c r="O18" s="6"/>
      <c r="P18" s="6"/>
      <c r="Q18" s="6"/>
      <c r="R18" s="6"/>
      <c r="S18" s="5"/>
      <c r="T18" s="206">
        <v>43994.0</v>
      </c>
      <c r="U18" s="207"/>
      <c r="V18" s="207"/>
      <c r="W18" s="213"/>
      <c r="X18" s="207"/>
      <c r="Y18" s="33"/>
      <c r="Z18" s="226"/>
      <c r="AA18" s="207"/>
      <c r="AB18" s="207"/>
      <c r="AC18" s="207"/>
      <c r="AD18" s="207"/>
      <c r="AE18" s="33"/>
      <c r="AF18" s="6"/>
      <c r="AG18" s="6"/>
      <c r="AH18" s="6"/>
      <c r="AI18" s="6"/>
      <c r="AJ18" s="6"/>
      <c r="AK18" s="5"/>
      <c r="AL18" s="206">
        <v>43998.0</v>
      </c>
      <c r="AM18" s="213">
        <f>'Отправка КП'!G37</f>
        <v>0.962962963</v>
      </c>
      <c r="AN18" s="207">
        <f>'Отправка КП'!G38</f>
        <v>2</v>
      </c>
      <c r="AO18" s="213">
        <f t="shared" ref="AO18:AO20" si="9">AM18*AN18</f>
        <v>1.925925926</v>
      </c>
      <c r="AP18" s="222">
        <f>'Отправка КП'!G39</f>
        <v>0.004606481481</v>
      </c>
      <c r="AQ18" s="33"/>
      <c r="AR18" s="226"/>
      <c r="AS18" s="207"/>
      <c r="AT18" s="207"/>
      <c r="AU18" s="207"/>
      <c r="AV18" s="207"/>
      <c r="AW18" s="33"/>
      <c r="AX18" s="6"/>
      <c r="AY18" s="6"/>
      <c r="AZ18" s="6"/>
      <c r="BA18" s="6"/>
      <c r="BB18" s="6"/>
      <c r="BC18" s="5"/>
      <c r="BD18" s="206">
        <v>43998.0</v>
      </c>
      <c r="BE18" s="207"/>
      <c r="BF18" s="207"/>
      <c r="BG18" s="207"/>
      <c r="BH18" s="207"/>
      <c r="BI18" s="33"/>
      <c r="BJ18" s="226"/>
      <c r="BK18" s="207"/>
      <c r="BL18" s="207"/>
      <c r="BM18" s="207"/>
      <c r="BN18" s="207"/>
      <c r="BO18" s="33"/>
      <c r="BP18" s="6"/>
      <c r="BQ18" s="6"/>
      <c r="BR18" s="6"/>
      <c r="BS18" s="6"/>
      <c r="BT18" s="6"/>
      <c r="BU18" s="5"/>
      <c r="BV18" s="206">
        <v>43998.0</v>
      </c>
      <c r="BW18" s="207"/>
      <c r="BX18" s="207"/>
      <c r="BY18" s="207"/>
      <c r="BZ18" s="207"/>
      <c r="CA18" s="33"/>
      <c r="CB18" s="226"/>
      <c r="CC18" s="207"/>
      <c r="CD18" s="207"/>
      <c r="CE18" s="207"/>
      <c r="CF18" s="207"/>
      <c r="CG18" s="33"/>
      <c r="CH18" s="6"/>
      <c r="CI18" s="6"/>
      <c r="CJ18" s="6"/>
      <c r="CK18" s="6"/>
      <c r="CL18" s="6"/>
      <c r="CM18" s="5"/>
      <c r="CN18" s="206">
        <v>43998.0</v>
      </c>
      <c r="CO18" s="207"/>
      <c r="CP18" s="207"/>
      <c r="CQ18" s="207"/>
      <c r="CR18" s="207"/>
      <c r="CS18" s="33"/>
      <c r="CT18" s="226"/>
      <c r="CU18" s="207"/>
      <c r="CV18" s="207"/>
      <c r="CW18" s="207"/>
      <c r="CX18" s="207"/>
      <c r="CY18" s="33"/>
      <c r="CZ18" s="6"/>
      <c r="DA18" s="6"/>
      <c r="DB18" s="6"/>
      <c r="DC18" s="6"/>
      <c r="DD18" s="6"/>
      <c r="DE18" s="5"/>
      <c r="DF18" s="206">
        <v>43998.0</v>
      </c>
      <c r="DG18" s="213">
        <f>'Входящий звонок'!F44</f>
        <v>0.7631578947</v>
      </c>
      <c r="DH18" s="207">
        <f>'Входящий звонок'!F45</f>
        <v>1</v>
      </c>
      <c r="DI18" s="213">
        <f t="shared" ref="DI18:DI21" si="10">DG18*DH18</f>
        <v>0.7631578947</v>
      </c>
      <c r="DJ18" s="222">
        <f>'Входящий звонок'!F46</f>
        <v>0.003958333333</v>
      </c>
      <c r="DK18" s="33"/>
      <c r="DL18" s="226"/>
      <c r="DM18" s="207"/>
      <c r="DN18" s="207"/>
      <c r="DO18" s="207"/>
      <c r="DP18" s="207"/>
      <c r="DQ18" s="33"/>
      <c r="DR18" s="6"/>
      <c r="DS18" s="6"/>
      <c r="DT18" s="6"/>
      <c r="DU18" s="6"/>
      <c r="DV18" s="6"/>
      <c r="DW18" s="5"/>
      <c r="DX18" s="206">
        <v>43998.0</v>
      </c>
      <c r="DY18" s="207"/>
      <c r="DZ18" s="207"/>
      <c r="EA18" s="207"/>
      <c r="EB18" s="207"/>
      <c r="EC18" s="33"/>
      <c r="ED18" s="226"/>
      <c r="EE18" s="207"/>
      <c r="EF18" s="207"/>
      <c r="EG18" s="207"/>
      <c r="EH18" s="207"/>
      <c r="EI18" s="33"/>
      <c r="EJ18" s="6"/>
      <c r="EK18" s="6"/>
      <c r="EL18" s="6"/>
      <c r="EM18" s="6"/>
      <c r="EN18" s="6"/>
      <c r="EO18" s="5"/>
      <c r="EP18" s="206">
        <v>43998.0</v>
      </c>
      <c r="EQ18" s="207"/>
      <c r="ER18" s="207"/>
      <c r="ES18" s="207"/>
      <c r="ET18" s="207"/>
      <c r="EU18" s="33"/>
      <c r="EV18" s="226"/>
      <c r="EW18" s="207"/>
      <c r="EX18" s="207"/>
      <c r="EY18" s="207"/>
      <c r="EZ18" s="207"/>
      <c r="FA18" s="33"/>
      <c r="FB18" s="6"/>
      <c r="FC18" s="6"/>
      <c r="FD18" s="6"/>
      <c r="FE18" s="6"/>
      <c r="FF18" s="6"/>
    </row>
    <row r="19">
      <c r="A19" s="206">
        <v>43999.0</v>
      </c>
      <c r="B19" s="207"/>
      <c r="C19" s="207"/>
      <c r="D19" s="207"/>
      <c r="E19" s="207"/>
      <c r="F19" s="33"/>
      <c r="G19" s="226"/>
      <c r="H19" s="207"/>
      <c r="I19" s="207"/>
      <c r="J19" s="207"/>
      <c r="K19" s="207"/>
      <c r="L19" s="33"/>
      <c r="M19" s="6"/>
      <c r="N19" s="6"/>
      <c r="O19" s="6"/>
      <c r="P19" s="6"/>
      <c r="Q19" s="6"/>
      <c r="R19" s="6"/>
      <c r="S19" s="5"/>
      <c r="T19" s="206">
        <v>43995.0</v>
      </c>
      <c r="U19" s="207"/>
      <c r="V19" s="207"/>
      <c r="W19" s="213"/>
      <c r="X19" s="207"/>
      <c r="Y19" s="33"/>
      <c r="Z19" s="226"/>
      <c r="AA19" s="207"/>
      <c r="AB19" s="207"/>
      <c r="AC19" s="207"/>
      <c r="AD19" s="207"/>
      <c r="AE19" s="33"/>
      <c r="AF19" s="6"/>
      <c r="AG19" s="6"/>
      <c r="AH19" s="6"/>
      <c r="AI19" s="6"/>
      <c r="AJ19" s="6"/>
      <c r="AK19" s="5"/>
      <c r="AL19" s="206">
        <v>43999.0</v>
      </c>
      <c r="AM19" s="213">
        <f>'Отправка КП'!M37</f>
        <v>0.8740740741</v>
      </c>
      <c r="AN19" s="207">
        <f>'Отправка КП'!M38</f>
        <v>5</v>
      </c>
      <c r="AO19" s="213">
        <f t="shared" si="9"/>
        <v>4.37037037</v>
      </c>
      <c r="AP19" s="222">
        <f>'Отправка КП'!M39</f>
        <v>0.01876157407</v>
      </c>
      <c r="AQ19" s="33"/>
      <c r="AR19" s="226"/>
      <c r="AS19" s="207"/>
      <c r="AT19" s="207"/>
      <c r="AU19" s="207"/>
      <c r="AV19" s="207"/>
      <c r="AW19" s="33"/>
      <c r="AX19" s="6"/>
      <c r="AY19" s="6"/>
      <c r="AZ19" s="6"/>
      <c r="BA19" s="6"/>
      <c r="BB19" s="6"/>
      <c r="BC19" s="5"/>
      <c r="BD19" s="206">
        <v>43999.0</v>
      </c>
      <c r="BE19" s="207"/>
      <c r="BF19" s="207"/>
      <c r="BG19" s="207"/>
      <c r="BH19" s="207"/>
      <c r="BI19" s="33"/>
      <c r="BJ19" s="226"/>
      <c r="BK19" s="207"/>
      <c r="BL19" s="207"/>
      <c r="BM19" s="207"/>
      <c r="BN19" s="207"/>
      <c r="BO19" s="33"/>
      <c r="BP19" s="6"/>
      <c r="BQ19" s="6"/>
      <c r="BR19" s="6"/>
      <c r="BS19" s="6"/>
      <c r="BT19" s="6"/>
      <c r="BU19" s="5"/>
      <c r="BV19" s="206">
        <v>43999.0</v>
      </c>
      <c r="BW19" s="207"/>
      <c r="BX19" s="207"/>
      <c r="BY19" s="207"/>
      <c r="BZ19" s="207"/>
      <c r="CA19" s="33"/>
      <c r="CB19" s="226"/>
      <c r="CC19" s="207"/>
      <c r="CD19" s="207"/>
      <c r="CE19" s="207"/>
      <c r="CF19" s="207"/>
      <c r="CG19" s="33"/>
      <c r="CH19" s="6"/>
      <c r="CI19" s="6"/>
      <c r="CJ19" s="6"/>
      <c r="CK19" s="6"/>
      <c r="CL19" s="6"/>
      <c r="CM19" s="5"/>
      <c r="CN19" s="206">
        <v>43999.0</v>
      </c>
      <c r="CO19" s="213">
        <f>'Договор выполнен'!F26</f>
        <v>0.8571428571</v>
      </c>
      <c r="CP19" s="207">
        <f>'Договор выполнен'!F27</f>
        <v>1</v>
      </c>
      <c r="CQ19" s="213">
        <f>CO19*CP19</f>
        <v>0.8571428571</v>
      </c>
      <c r="CR19" s="222">
        <f>'Договор выполнен'!F28</f>
        <v>0.001458333333</v>
      </c>
      <c r="CS19" s="33"/>
      <c r="CT19" s="226"/>
      <c r="CU19" s="207"/>
      <c r="CV19" s="207"/>
      <c r="CW19" s="207"/>
      <c r="CX19" s="207"/>
      <c r="CY19" s="33"/>
      <c r="CZ19" s="6"/>
      <c r="DA19" s="6"/>
      <c r="DB19" s="6"/>
      <c r="DC19" s="6"/>
      <c r="DD19" s="6"/>
      <c r="DE19" s="5"/>
      <c r="DF19" s="206">
        <v>43999.0</v>
      </c>
      <c r="DG19" s="213">
        <f>'Входящий звонок'!H44</f>
        <v>0.8684210526</v>
      </c>
      <c r="DH19" s="207">
        <f>'Входящий звонок'!H45</f>
        <v>1</v>
      </c>
      <c r="DI19" s="213">
        <f t="shared" si="10"/>
        <v>0.8684210526</v>
      </c>
      <c r="DJ19" s="222">
        <f>'Входящий звонок'!H46</f>
        <v>0.002916666667</v>
      </c>
      <c r="DK19" s="33"/>
      <c r="DL19" s="226"/>
      <c r="DM19" s="207"/>
      <c r="DN19" s="207"/>
      <c r="DO19" s="207"/>
      <c r="DP19" s="207"/>
      <c r="DQ19" s="33"/>
      <c r="DR19" s="6"/>
      <c r="DS19" s="6"/>
      <c r="DT19" s="6"/>
      <c r="DU19" s="6"/>
      <c r="DV19" s="6"/>
      <c r="DW19" s="5"/>
      <c r="DX19" s="206">
        <v>43999.0</v>
      </c>
      <c r="DY19" s="207"/>
      <c r="DZ19" s="207"/>
      <c r="EA19" s="207"/>
      <c r="EB19" s="207"/>
      <c r="EC19" s="33"/>
      <c r="ED19" s="226"/>
      <c r="EE19" s="207"/>
      <c r="EF19" s="207"/>
      <c r="EG19" s="207"/>
      <c r="EH19" s="207"/>
      <c r="EI19" s="33"/>
      <c r="EJ19" s="6"/>
      <c r="EK19" s="6"/>
      <c r="EL19" s="6"/>
      <c r="EM19" s="6"/>
      <c r="EN19" s="6"/>
      <c r="EO19" s="5"/>
      <c r="EP19" s="206">
        <v>43999.0</v>
      </c>
      <c r="EQ19" s="213">
        <f>'Было не удобно говорить, недозв'!F25</f>
        <v>0.8888888889</v>
      </c>
      <c r="ER19" s="207">
        <f>'Было не удобно говорить, недозв'!F26</f>
        <v>1</v>
      </c>
      <c r="ES19" s="213">
        <f>EQ19*ER19</f>
        <v>0.8888888889</v>
      </c>
      <c r="ET19" s="222">
        <f>'Было не удобно говорить, недозв'!F27</f>
        <v>0.0006944444444</v>
      </c>
      <c r="EU19" s="33"/>
      <c r="EV19" s="226"/>
      <c r="EW19" s="207"/>
      <c r="EX19" s="207"/>
      <c r="EY19" s="207"/>
      <c r="EZ19" s="207"/>
      <c r="FA19" s="33"/>
      <c r="FB19" s="6"/>
      <c r="FC19" s="6"/>
      <c r="FD19" s="6"/>
      <c r="FE19" s="6"/>
      <c r="FF19" s="6"/>
    </row>
    <row r="20">
      <c r="A20" s="206">
        <v>44000.0</v>
      </c>
      <c r="B20" s="207"/>
      <c r="C20" s="207"/>
      <c r="D20" s="207"/>
      <c r="E20" s="207"/>
      <c r="F20" s="33"/>
      <c r="G20" s="226"/>
      <c r="H20" s="207"/>
      <c r="I20" s="207"/>
      <c r="J20" s="207"/>
      <c r="K20" s="207"/>
      <c r="L20" s="33"/>
      <c r="M20" s="6"/>
      <c r="N20" s="6"/>
      <c r="O20" s="6"/>
      <c r="P20" s="6"/>
      <c r="Q20" s="6"/>
      <c r="R20" s="6"/>
      <c r="S20" s="5"/>
      <c r="T20" s="206">
        <v>43996.0</v>
      </c>
      <c r="U20" s="207"/>
      <c r="V20" s="207"/>
      <c r="W20" s="213"/>
      <c r="X20" s="207"/>
      <c r="Y20" s="33"/>
      <c r="Z20" s="226"/>
      <c r="AA20" s="207"/>
      <c r="AB20" s="207"/>
      <c r="AC20" s="207"/>
      <c r="AD20" s="207"/>
      <c r="AE20" s="33"/>
      <c r="AF20" s="6"/>
      <c r="AG20" s="6"/>
      <c r="AH20" s="6"/>
      <c r="AI20" s="6"/>
      <c r="AJ20" s="6"/>
      <c r="AK20" s="5"/>
      <c r="AL20" s="206">
        <v>44000.0</v>
      </c>
      <c r="AM20" s="213">
        <f>'Отправка КП'!Q37</f>
        <v>0.9382716049</v>
      </c>
      <c r="AN20" s="207">
        <f>'Отправка КП'!Q38</f>
        <v>3</v>
      </c>
      <c r="AO20" s="213">
        <f t="shared" si="9"/>
        <v>2.814814815</v>
      </c>
      <c r="AP20" s="222">
        <f>'Отправка КП'!Q39</f>
        <v>0.002523148148</v>
      </c>
      <c r="AQ20" s="33"/>
      <c r="AR20" s="226"/>
      <c r="AS20" s="207"/>
      <c r="AT20" s="207"/>
      <c r="AU20" s="207"/>
      <c r="AV20" s="207"/>
      <c r="AW20" s="33"/>
      <c r="AX20" s="6"/>
      <c r="AY20" s="6"/>
      <c r="AZ20" s="6"/>
      <c r="BA20" s="6"/>
      <c r="BB20" s="6"/>
      <c r="BC20" s="5"/>
      <c r="BD20" s="206">
        <v>44000.0</v>
      </c>
      <c r="BE20" s="207"/>
      <c r="BF20" s="207"/>
      <c r="BG20" s="207"/>
      <c r="BH20" s="207"/>
      <c r="BI20" s="33"/>
      <c r="BJ20" s="226"/>
      <c r="BK20" s="207"/>
      <c r="BL20" s="207"/>
      <c r="BM20" s="207"/>
      <c r="BN20" s="207"/>
      <c r="BO20" s="33"/>
      <c r="BP20" s="6"/>
      <c r="BQ20" s="6"/>
      <c r="BR20" s="6"/>
      <c r="BS20" s="6"/>
      <c r="BT20" s="6"/>
      <c r="BU20" s="5"/>
      <c r="BV20" s="206">
        <v>44000.0</v>
      </c>
      <c r="BW20" s="207"/>
      <c r="BX20" s="207"/>
      <c r="BY20" s="207"/>
      <c r="BZ20" s="207"/>
      <c r="CA20" s="33"/>
      <c r="CB20" s="226"/>
      <c r="CC20" s="207"/>
      <c r="CD20" s="207"/>
      <c r="CE20" s="207"/>
      <c r="CF20" s="207"/>
      <c r="CG20" s="33"/>
      <c r="CH20" s="6"/>
      <c r="CI20" s="6"/>
      <c r="CJ20" s="6"/>
      <c r="CK20" s="6"/>
      <c r="CL20" s="6"/>
      <c r="CM20" s="5"/>
      <c r="CN20" s="206">
        <v>44000.0</v>
      </c>
      <c r="CO20" s="207"/>
      <c r="CP20" s="207"/>
      <c r="CQ20" s="207"/>
      <c r="CR20" s="207"/>
      <c r="CS20" s="33"/>
      <c r="CT20" s="226"/>
      <c r="CU20" s="207"/>
      <c r="CV20" s="207"/>
      <c r="CW20" s="207"/>
      <c r="CX20" s="207"/>
      <c r="CY20" s="33"/>
      <c r="CZ20" s="6"/>
      <c r="DA20" s="6"/>
      <c r="DB20" s="6"/>
      <c r="DC20" s="6"/>
      <c r="DD20" s="6"/>
      <c r="DE20" s="5"/>
      <c r="DF20" s="206">
        <v>44000.0</v>
      </c>
      <c r="DG20" s="213">
        <f>'Входящий звонок'!J44</f>
        <v>0.7631578947</v>
      </c>
      <c r="DH20" s="207">
        <f>'Входящий звонок'!J45</f>
        <v>1</v>
      </c>
      <c r="DI20" s="213">
        <f t="shared" si="10"/>
        <v>0.7631578947</v>
      </c>
      <c r="DJ20" s="222">
        <f>'Входящий звонок'!J46</f>
        <v>0.007835648148</v>
      </c>
      <c r="DK20" s="33"/>
      <c r="DL20" s="226"/>
      <c r="DM20" s="207"/>
      <c r="DN20" s="207"/>
      <c r="DO20" s="207"/>
      <c r="DP20" s="207"/>
      <c r="DQ20" s="33"/>
      <c r="DR20" s="6"/>
      <c r="DS20" s="6"/>
      <c r="DT20" s="6"/>
      <c r="DU20" s="6"/>
      <c r="DV20" s="6"/>
      <c r="DW20" s="5"/>
      <c r="DX20" s="206">
        <v>44000.0</v>
      </c>
      <c r="DY20" s="207"/>
      <c r="DZ20" s="207"/>
      <c r="EA20" s="207"/>
      <c r="EB20" s="207"/>
      <c r="EC20" s="33"/>
      <c r="ED20" s="226"/>
      <c r="EE20" s="207"/>
      <c r="EF20" s="207"/>
      <c r="EG20" s="207"/>
      <c r="EH20" s="207"/>
      <c r="EI20" s="33"/>
      <c r="EJ20" s="6"/>
      <c r="EK20" s="6"/>
      <c r="EL20" s="6"/>
      <c r="EM20" s="6"/>
      <c r="EN20" s="6"/>
      <c r="EO20" s="5"/>
      <c r="EP20" s="206">
        <v>44000.0</v>
      </c>
      <c r="EQ20" s="207"/>
      <c r="ER20" s="207"/>
      <c r="ES20" s="207"/>
      <c r="ET20" s="207"/>
      <c r="EU20" s="33"/>
      <c r="EV20" s="226"/>
      <c r="EW20" s="207"/>
      <c r="EX20" s="207"/>
      <c r="EY20" s="207"/>
      <c r="EZ20" s="207"/>
      <c r="FA20" s="33"/>
      <c r="FB20" s="6"/>
      <c r="FC20" s="6"/>
      <c r="FD20" s="6"/>
      <c r="FE20" s="6"/>
      <c r="FF20" s="6"/>
    </row>
    <row r="21">
      <c r="A21" s="206">
        <v>44001.0</v>
      </c>
      <c r="B21" s="207"/>
      <c r="C21" s="207"/>
      <c r="D21" s="207"/>
      <c r="E21" s="207"/>
      <c r="F21" s="33"/>
      <c r="G21" s="226"/>
      <c r="H21" s="207"/>
      <c r="I21" s="207"/>
      <c r="J21" s="207"/>
      <c r="K21" s="207"/>
      <c r="L21" s="33"/>
      <c r="M21" s="6"/>
      <c r="N21" s="6"/>
      <c r="O21" s="6"/>
      <c r="P21" s="6"/>
      <c r="Q21" s="6"/>
      <c r="R21" s="6"/>
      <c r="S21" s="5"/>
      <c r="T21" s="206">
        <v>43997.0</v>
      </c>
      <c r="U21" s="213">
        <f>'Звонок ЛПР'!H44</f>
        <v>0.8684210526</v>
      </c>
      <c r="V21" s="207">
        <f>'Звонок ЛПР'!H45</f>
        <v>1</v>
      </c>
      <c r="W21" s="213">
        <f t="shared" ref="W21:W25" si="11">U21*V21</f>
        <v>0.8684210526</v>
      </c>
      <c r="X21" s="214">
        <f>'Звонок ЛПР'!H46</f>
        <v>0.006284722222</v>
      </c>
      <c r="Y21" s="33"/>
      <c r="Z21" s="226"/>
      <c r="AA21" s="207"/>
      <c r="AB21" s="207"/>
      <c r="AC21" s="207"/>
      <c r="AD21" s="207"/>
      <c r="AE21" s="33"/>
      <c r="AF21" s="6"/>
      <c r="AG21" s="6"/>
      <c r="AH21" s="6"/>
      <c r="AI21" s="6"/>
      <c r="AJ21" s="6"/>
      <c r="AK21" s="5"/>
      <c r="AL21" s="206">
        <v>44001.0</v>
      </c>
      <c r="AM21" s="207"/>
      <c r="AN21" s="207"/>
      <c r="AO21" s="213"/>
      <c r="AP21" s="207"/>
      <c r="AQ21" s="33"/>
      <c r="AR21" s="226"/>
      <c r="AS21" s="207"/>
      <c r="AT21" s="207"/>
      <c r="AU21" s="207"/>
      <c r="AV21" s="207"/>
      <c r="AW21" s="33"/>
      <c r="AX21" s="6"/>
      <c r="AY21" s="6"/>
      <c r="AZ21" s="6"/>
      <c r="BA21" s="6"/>
      <c r="BB21" s="6"/>
      <c r="BC21" s="5"/>
      <c r="BD21" s="206">
        <v>44001.0</v>
      </c>
      <c r="BE21" s="213">
        <f>'Выставление счёта'!F38</f>
        <v>0.8571428571</v>
      </c>
      <c r="BF21" s="207">
        <f>'Выставление счёта'!F39</f>
        <v>1</v>
      </c>
      <c r="BG21" s="213">
        <f>BE21*BF21</f>
        <v>0.8571428571</v>
      </c>
      <c r="BH21" s="222">
        <f>'Выставление счёта'!F40</f>
        <v>0.001990740741</v>
      </c>
      <c r="BI21" s="33"/>
      <c r="BJ21" s="226"/>
      <c r="BK21" s="207"/>
      <c r="BL21" s="207"/>
      <c r="BM21" s="207"/>
      <c r="BN21" s="207"/>
      <c r="BO21" s="33"/>
      <c r="BP21" s="6"/>
      <c r="BQ21" s="6"/>
      <c r="BR21" s="6"/>
      <c r="BS21" s="6"/>
      <c r="BT21" s="6"/>
      <c r="BU21" s="5"/>
      <c r="BV21" s="206">
        <v>44001.0</v>
      </c>
      <c r="BW21" s="207"/>
      <c r="BX21" s="207"/>
      <c r="BY21" s="207"/>
      <c r="BZ21" s="207"/>
      <c r="CA21" s="33"/>
      <c r="CB21" s="226"/>
      <c r="CC21" s="207"/>
      <c r="CD21" s="207"/>
      <c r="CE21" s="207"/>
      <c r="CF21" s="207"/>
      <c r="CG21" s="33"/>
      <c r="CH21" s="6"/>
      <c r="CI21" s="6"/>
      <c r="CJ21" s="6"/>
      <c r="CK21" s="6"/>
      <c r="CL21" s="6"/>
      <c r="CM21" s="5"/>
      <c r="CN21" s="206">
        <v>44001.0</v>
      </c>
      <c r="CO21" s="207"/>
      <c r="CP21" s="207"/>
      <c r="CQ21" s="207"/>
      <c r="CR21" s="207"/>
      <c r="CS21" s="33"/>
      <c r="CT21" s="226"/>
      <c r="CU21" s="207"/>
      <c r="CV21" s="207"/>
      <c r="CW21" s="207"/>
      <c r="CX21" s="207"/>
      <c r="CY21" s="33"/>
      <c r="CZ21" s="6"/>
      <c r="DA21" s="6"/>
      <c r="DB21" s="6"/>
      <c r="DC21" s="6"/>
      <c r="DD21" s="6"/>
      <c r="DE21" s="5"/>
      <c r="DF21" s="206">
        <v>44001.0</v>
      </c>
      <c r="DG21" s="213">
        <f>'Входящий звонок'!N44</f>
        <v>0.7894736842</v>
      </c>
      <c r="DH21" s="207">
        <f>'Входящий звонок'!N45</f>
        <v>3</v>
      </c>
      <c r="DI21" s="213">
        <f t="shared" si="10"/>
        <v>2.368421053</v>
      </c>
      <c r="DJ21" s="214">
        <f>'Входящий звонок'!N46</f>
        <v>0.006238425926</v>
      </c>
      <c r="DK21" s="33"/>
      <c r="DL21" s="226"/>
      <c r="DM21" s="207"/>
      <c r="DN21" s="207"/>
      <c r="DO21" s="207"/>
      <c r="DP21" s="207"/>
      <c r="DQ21" s="33"/>
      <c r="DR21" s="6"/>
      <c r="DS21" s="6"/>
      <c r="DT21" s="6"/>
      <c r="DU21" s="6"/>
      <c r="DV21" s="6"/>
      <c r="DW21" s="5"/>
      <c r="DX21" s="206">
        <v>44001.0</v>
      </c>
      <c r="DY21" s="207"/>
      <c r="DZ21" s="207"/>
      <c r="EA21" s="207"/>
      <c r="EB21" s="207"/>
      <c r="EC21" s="33"/>
      <c r="ED21" s="226"/>
      <c r="EE21" s="207"/>
      <c r="EF21" s="207"/>
      <c r="EG21" s="207"/>
      <c r="EH21" s="207"/>
      <c r="EI21" s="33"/>
      <c r="EJ21" s="6"/>
      <c r="EK21" s="6"/>
      <c r="EL21" s="6"/>
      <c r="EM21" s="6"/>
      <c r="EN21" s="6"/>
      <c r="EO21" s="5"/>
      <c r="EP21" s="206">
        <v>44001.0</v>
      </c>
      <c r="EQ21" s="207"/>
      <c r="ER21" s="207"/>
      <c r="ES21" s="207"/>
      <c r="ET21" s="207"/>
      <c r="EU21" s="33"/>
      <c r="EV21" s="226"/>
      <c r="EW21" s="207"/>
      <c r="EX21" s="207"/>
      <c r="EY21" s="207"/>
      <c r="EZ21" s="207"/>
      <c r="FA21" s="33"/>
      <c r="FB21" s="6"/>
      <c r="FC21" s="6"/>
      <c r="FD21" s="6"/>
      <c r="FE21" s="6"/>
      <c r="FF21" s="6"/>
    </row>
    <row r="22">
      <c r="A22" s="206">
        <v>44002.0</v>
      </c>
      <c r="B22" s="207"/>
      <c r="C22" s="207"/>
      <c r="D22" s="207"/>
      <c r="E22" s="207"/>
      <c r="F22" s="33"/>
      <c r="G22" s="33"/>
      <c r="H22" s="33"/>
      <c r="I22" s="33"/>
      <c r="J22" s="33"/>
      <c r="K22" s="33"/>
      <c r="L22" s="33"/>
      <c r="M22" s="6"/>
      <c r="N22" s="6"/>
      <c r="O22" s="6"/>
      <c r="P22" s="6"/>
      <c r="Q22" s="6"/>
      <c r="R22" s="6"/>
      <c r="S22" s="5"/>
      <c r="T22" s="206">
        <v>43998.0</v>
      </c>
      <c r="U22" s="213">
        <f>'Звонок ЛПР'!J44</f>
        <v>0.8421052632</v>
      </c>
      <c r="V22" s="207">
        <f>'Звонок ЛПР'!J45</f>
        <v>1</v>
      </c>
      <c r="W22" s="213">
        <f t="shared" si="11"/>
        <v>0.8421052632</v>
      </c>
      <c r="X22" s="222">
        <f>'Звонок ЛПР'!J46</f>
        <v>0.001388888889</v>
      </c>
      <c r="Y22" s="33"/>
      <c r="Z22" s="33"/>
      <c r="AA22" s="33"/>
      <c r="AB22" s="33"/>
      <c r="AC22" s="33"/>
      <c r="AD22" s="33"/>
      <c r="AE22" s="33"/>
      <c r="AF22" s="6"/>
      <c r="AG22" s="6"/>
      <c r="AH22" s="6"/>
      <c r="AI22" s="6"/>
      <c r="AJ22" s="6"/>
      <c r="AK22" s="5"/>
      <c r="AL22" s="206">
        <v>44002.0</v>
      </c>
      <c r="AM22" s="207"/>
      <c r="AN22" s="207"/>
      <c r="AO22" s="213"/>
      <c r="AP22" s="207"/>
      <c r="AQ22" s="33"/>
      <c r="AR22" s="33"/>
      <c r="AS22" s="33"/>
      <c r="AT22" s="33"/>
      <c r="AU22" s="33"/>
      <c r="AV22" s="33"/>
      <c r="AW22" s="33"/>
      <c r="AX22" s="6"/>
      <c r="AY22" s="6"/>
      <c r="AZ22" s="6"/>
      <c r="BA22" s="6"/>
      <c r="BB22" s="6"/>
      <c r="BC22" s="5"/>
      <c r="BD22" s="206">
        <v>44002.0</v>
      </c>
      <c r="BE22" s="207"/>
      <c r="BF22" s="207"/>
      <c r="BG22" s="207"/>
      <c r="BH22" s="207"/>
      <c r="BI22" s="33"/>
      <c r="BJ22" s="33"/>
      <c r="BK22" s="33"/>
      <c r="BL22" s="33"/>
      <c r="BM22" s="33"/>
      <c r="BN22" s="33"/>
      <c r="BO22" s="33"/>
      <c r="BP22" s="6"/>
      <c r="BQ22" s="6"/>
      <c r="BR22" s="6"/>
      <c r="BS22" s="6"/>
      <c r="BT22" s="6"/>
      <c r="BU22" s="5"/>
      <c r="BV22" s="206">
        <v>44002.0</v>
      </c>
      <c r="BW22" s="207"/>
      <c r="BX22" s="207"/>
      <c r="BY22" s="207"/>
      <c r="BZ22" s="207"/>
      <c r="CA22" s="33"/>
      <c r="CB22" s="33"/>
      <c r="CC22" s="33"/>
      <c r="CD22" s="33"/>
      <c r="CE22" s="33"/>
      <c r="CF22" s="33"/>
      <c r="CG22" s="33"/>
      <c r="CH22" s="6"/>
      <c r="CI22" s="6"/>
      <c r="CJ22" s="6"/>
      <c r="CK22" s="6"/>
      <c r="CL22" s="6"/>
      <c r="CM22" s="5"/>
      <c r="CN22" s="206">
        <v>44002.0</v>
      </c>
      <c r="CO22" s="207"/>
      <c r="CP22" s="207"/>
      <c r="CQ22" s="207"/>
      <c r="CR22" s="207"/>
      <c r="CS22" s="33"/>
      <c r="CT22" s="33"/>
      <c r="CU22" s="33"/>
      <c r="CV22" s="33"/>
      <c r="CW22" s="33"/>
      <c r="CX22" s="33"/>
      <c r="CY22" s="33"/>
      <c r="CZ22" s="6"/>
      <c r="DA22" s="6"/>
      <c r="DB22" s="6"/>
      <c r="DC22" s="6"/>
      <c r="DD22" s="6"/>
      <c r="DE22" s="5"/>
      <c r="DF22" s="206">
        <v>44002.0</v>
      </c>
      <c r="DG22" s="207"/>
      <c r="DH22" s="207"/>
      <c r="DI22" s="213"/>
      <c r="DJ22" s="207"/>
      <c r="DK22" s="33"/>
      <c r="DL22" s="33"/>
      <c r="DM22" s="33"/>
      <c r="DN22" s="33"/>
      <c r="DO22" s="33"/>
      <c r="DP22" s="33"/>
      <c r="DQ22" s="33"/>
      <c r="DR22" s="6"/>
      <c r="DS22" s="6"/>
      <c r="DT22" s="6"/>
      <c r="DU22" s="6"/>
      <c r="DV22" s="6"/>
      <c r="DW22" s="5"/>
      <c r="DX22" s="206">
        <v>44002.0</v>
      </c>
      <c r="DY22" s="207"/>
      <c r="DZ22" s="207"/>
      <c r="EA22" s="207"/>
      <c r="EB22" s="207"/>
      <c r="EC22" s="33"/>
      <c r="ED22" s="33"/>
      <c r="EE22" s="33"/>
      <c r="EF22" s="33"/>
      <c r="EG22" s="33"/>
      <c r="EH22" s="33"/>
      <c r="EI22" s="33"/>
      <c r="EJ22" s="6"/>
      <c r="EK22" s="6"/>
      <c r="EL22" s="6"/>
      <c r="EM22" s="6"/>
      <c r="EN22" s="6"/>
      <c r="EO22" s="5"/>
      <c r="EP22" s="206">
        <v>44002.0</v>
      </c>
      <c r="EQ22" s="207"/>
      <c r="ER22" s="207"/>
      <c r="ES22" s="207"/>
      <c r="ET22" s="207"/>
      <c r="EU22" s="33"/>
      <c r="EV22" s="33"/>
      <c r="EW22" s="33"/>
      <c r="EX22" s="33"/>
      <c r="EY22" s="33"/>
      <c r="EZ22" s="33"/>
      <c r="FA22" s="33"/>
      <c r="FB22" s="6"/>
      <c r="FC22" s="6"/>
      <c r="FD22" s="6"/>
      <c r="FE22" s="6"/>
      <c r="FF22" s="6"/>
    </row>
    <row r="23">
      <c r="A23" s="206">
        <v>44003.0</v>
      </c>
      <c r="B23" s="207"/>
      <c r="C23" s="207"/>
      <c r="D23" s="207"/>
      <c r="E23" s="207"/>
      <c r="F23" s="33"/>
      <c r="G23" s="33"/>
      <c r="H23" s="33"/>
      <c r="I23" s="33"/>
      <c r="J23" s="33"/>
      <c r="K23" s="33"/>
      <c r="L23" s="33"/>
      <c r="M23" s="6"/>
      <c r="N23" s="6"/>
      <c r="O23" s="6"/>
      <c r="P23" s="6"/>
      <c r="Q23" s="6"/>
      <c r="R23" s="6"/>
      <c r="S23" s="5"/>
      <c r="T23" s="206">
        <v>43999.0</v>
      </c>
      <c r="U23" s="213">
        <f>'Звонок ЛПР'!M44</f>
        <v>0.7763157895</v>
      </c>
      <c r="V23" s="207">
        <f>'Звонок ЛПР'!M45</f>
        <v>2</v>
      </c>
      <c r="W23" s="213">
        <f t="shared" si="11"/>
        <v>1.552631579</v>
      </c>
      <c r="X23" s="222">
        <f>'Звонок ЛПР'!M46</f>
        <v>0.003888888889</v>
      </c>
      <c r="Y23" s="33"/>
      <c r="Z23" s="33"/>
      <c r="AA23" s="33"/>
      <c r="AB23" s="33"/>
      <c r="AC23" s="33"/>
      <c r="AD23" s="33"/>
      <c r="AE23" s="33"/>
      <c r="AF23" s="6"/>
      <c r="AG23" s="6"/>
      <c r="AH23" s="6"/>
      <c r="AI23" s="6"/>
      <c r="AJ23" s="6"/>
      <c r="AK23" s="5"/>
      <c r="AL23" s="206">
        <v>44003.0</v>
      </c>
      <c r="AM23" s="207"/>
      <c r="AN23" s="207"/>
      <c r="AO23" s="207"/>
      <c r="AP23" s="207"/>
      <c r="AQ23" s="33"/>
      <c r="AR23" s="33"/>
      <c r="AS23" s="33"/>
      <c r="AT23" s="33"/>
      <c r="AU23" s="33"/>
      <c r="AV23" s="33"/>
      <c r="AW23" s="33"/>
      <c r="AX23" s="6"/>
      <c r="AY23" s="6"/>
      <c r="AZ23" s="6"/>
      <c r="BA23" s="6"/>
      <c r="BB23" s="6"/>
      <c r="BC23" s="5"/>
      <c r="BD23" s="206">
        <v>44003.0</v>
      </c>
      <c r="BE23" s="207"/>
      <c r="BF23" s="207"/>
      <c r="BG23" s="207"/>
      <c r="BH23" s="207"/>
      <c r="BI23" s="33"/>
      <c r="BJ23" s="33"/>
      <c r="BK23" s="33"/>
      <c r="BL23" s="33"/>
      <c r="BM23" s="33"/>
      <c r="BN23" s="33"/>
      <c r="BO23" s="33"/>
      <c r="BP23" s="6"/>
      <c r="BQ23" s="6"/>
      <c r="BR23" s="6"/>
      <c r="BS23" s="6"/>
      <c r="BT23" s="6"/>
      <c r="BU23" s="5"/>
      <c r="BV23" s="206">
        <v>44003.0</v>
      </c>
      <c r="BW23" s="207"/>
      <c r="BX23" s="207"/>
      <c r="BY23" s="207"/>
      <c r="BZ23" s="207"/>
      <c r="CA23" s="33"/>
      <c r="CB23" s="33"/>
      <c r="CC23" s="33"/>
      <c r="CD23" s="33"/>
      <c r="CE23" s="33"/>
      <c r="CF23" s="33"/>
      <c r="CG23" s="33"/>
      <c r="CH23" s="6"/>
      <c r="CI23" s="6"/>
      <c r="CJ23" s="6"/>
      <c r="CK23" s="6"/>
      <c r="CL23" s="6"/>
      <c r="CM23" s="5"/>
      <c r="CN23" s="206">
        <v>44003.0</v>
      </c>
      <c r="CO23" s="207"/>
      <c r="CP23" s="207"/>
      <c r="CQ23" s="207"/>
      <c r="CR23" s="207"/>
      <c r="CS23" s="33"/>
      <c r="CT23" s="33"/>
      <c r="CU23" s="33"/>
      <c r="CV23" s="33"/>
      <c r="CW23" s="33"/>
      <c r="CX23" s="33"/>
      <c r="CY23" s="33"/>
      <c r="CZ23" s="6"/>
      <c r="DA23" s="6"/>
      <c r="DB23" s="6"/>
      <c r="DC23" s="6"/>
      <c r="DD23" s="6"/>
      <c r="DE23" s="5"/>
      <c r="DF23" s="206">
        <v>44003.0</v>
      </c>
      <c r="DG23" s="207"/>
      <c r="DH23" s="207"/>
      <c r="DI23" s="213"/>
      <c r="DJ23" s="207"/>
      <c r="DK23" s="33"/>
      <c r="DL23" s="33"/>
      <c r="DM23" s="33"/>
      <c r="DN23" s="33"/>
      <c r="DO23" s="33"/>
      <c r="DP23" s="33"/>
      <c r="DQ23" s="33"/>
      <c r="DR23" s="6"/>
      <c r="DS23" s="6"/>
      <c r="DT23" s="6"/>
      <c r="DU23" s="6"/>
      <c r="DV23" s="6"/>
      <c r="DW23" s="5"/>
      <c r="DX23" s="206">
        <v>44003.0</v>
      </c>
      <c r="DY23" s="207"/>
      <c r="DZ23" s="207"/>
      <c r="EA23" s="207"/>
      <c r="EB23" s="207"/>
      <c r="EC23" s="33"/>
      <c r="ED23" s="33"/>
      <c r="EE23" s="33"/>
      <c r="EF23" s="33"/>
      <c r="EG23" s="33"/>
      <c r="EH23" s="33"/>
      <c r="EI23" s="33"/>
      <c r="EJ23" s="6"/>
      <c r="EK23" s="6"/>
      <c r="EL23" s="6"/>
      <c r="EM23" s="6"/>
      <c r="EN23" s="6"/>
      <c r="EO23" s="5"/>
      <c r="EP23" s="206">
        <v>44003.0</v>
      </c>
      <c r="EQ23" s="207"/>
      <c r="ER23" s="207"/>
      <c r="ES23" s="207"/>
      <c r="ET23" s="207"/>
      <c r="EU23" s="33"/>
      <c r="EV23" s="33"/>
      <c r="EW23" s="33"/>
      <c r="EX23" s="33"/>
      <c r="EY23" s="33"/>
      <c r="EZ23" s="33"/>
      <c r="FA23" s="33"/>
      <c r="FB23" s="6"/>
      <c r="FC23" s="6"/>
      <c r="FD23" s="6"/>
      <c r="FE23" s="6"/>
      <c r="FF23" s="6"/>
    </row>
    <row r="24">
      <c r="A24" s="206">
        <v>44004.0</v>
      </c>
      <c r="B24" s="228"/>
      <c r="C24" s="228"/>
      <c r="D24" s="228"/>
      <c r="E24" s="228"/>
      <c r="F24" s="33"/>
      <c r="G24" s="33"/>
      <c r="H24" s="33"/>
      <c r="I24" s="33"/>
      <c r="J24" s="33"/>
      <c r="K24" s="33"/>
      <c r="L24" s="33"/>
      <c r="M24" s="6"/>
      <c r="N24" s="6"/>
      <c r="O24" s="6"/>
      <c r="P24" s="6"/>
      <c r="Q24" s="6"/>
      <c r="R24" s="6"/>
      <c r="S24" s="5"/>
      <c r="T24" s="206">
        <v>44000.0</v>
      </c>
      <c r="U24" s="229">
        <f>'Звонок ЛПР'!R44</f>
        <v>0.8421052632</v>
      </c>
      <c r="V24" s="228">
        <f>'Звонок ЛПР'!R45</f>
        <v>4</v>
      </c>
      <c r="W24" s="229">
        <f t="shared" si="11"/>
        <v>3.368421053</v>
      </c>
      <c r="X24" s="230">
        <f>'Звонок ЛПР'!R46</f>
        <v>0.004039351852</v>
      </c>
      <c r="Y24" s="33"/>
      <c r="Z24" s="33"/>
      <c r="AA24" s="33"/>
      <c r="AB24" s="33"/>
      <c r="AC24" s="33"/>
      <c r="AD24" s="33"/>
      <c r="AE24" s="33"/>
      <c r="AF24" s="6"/>
      <c r="AG24" s="6"/>
      <c r="AH24" s="6"/>
      <c r="AI24" s="6"/>
      <c r="AJ24" s="6"/>
      <c r="AK24" s="5"/>
      <c r="AL24" s="206">
        <v>44004.0</v>
      </c>
      <c r="AM24" s="229">
        <f>'Отправка КП'!V37</f>
        <v>0.8888888889</v>
      </c>
      <c r="AN24" s="228">
        <f>'Отправка КП'!V38</f>
        <v>4</v>
      </c>
      <c r="AO24" s="229">
        <f>AM24*AN24</f>
        <v>3.555555556</v>
      </c>
      <c r="AP24" s="231">
        <f>'Отправка КП'!V39</f>
        <v>0.0053125</v>
      </c>
      <c r="AQ24" s="33"/>
      <c r="AR24" s="33"/>
      <c r="AS24" s="33"/>
      <c r="AT24" s="33"/>
      <c r="AU24" s="33"/>
      <c r="AV24" s="33"/>
      <c r="AW24" s="33"/>
      <c r="AX24" s="6"/>
      <c r="AY24" s="6"/>
      <c r="AZ24" s="6"/>
      <c r="BA24" s="6"/>
      <c r="BB24" s="6"/>
      <c r="BC24" s="5"/>
      <c r="BD24" s="232">
        <v>44004.0</v>
      </c>
      <c r="BE24" s="228"/>
      <c r="BF24" s="228"/>
      <c r="BG24" s="228"/>
      <c r="BH24" s="228"/>
      <c r="BI24" s="33"/>
      <c r="BJ24" s="33"/>
      <c r="BK24" s="33"/>
      <c r="BL24" s="33"/>
      <c r="BM24" s="33"/>
      <c r="BN24" s="33"/>
      <c r="BO24" s="33"/>
      <c r="BP24" s="6"/>
      <c r="BQ24" s="6"/>
      <c r="BR24" s="6"/>
      <c r="BS24" s="6"/>
      <c r="BT24" s="6"/>
      <c r="BU24" s="5"/>
      <c r="BV24" s="166"/>
      <c r="BW24" s="166"/>
      <c r="BX24" s="166"/>
      <c r="BY24" s="166"/>
      <c r="BZ24" s="166"/>
      <c r="CA24" s="33"/>
      <c r="CB24" s="33"/>
      <c r="CC24" s="33"/>
      <c r="CD24" s="33"/>
      <c r="CE24" s="33"/>
      <c r="CF24" s="33"/>
      <c r="CG24" s="33"/>
      <c r="CH24" s="6"/>
      <c r="CI24" s="6"/>
      <c r="CJ24" s="6"/>
      <c r="CK24" s="6"/>
      <c r="CL24" s="6"/>
      <c r="CM24" s="5"/>
      <c r="CN24" s="166"/>
      <c r="CO24" s="166"/>
      <c r="CP24" s="166"/>
      <c r="CQ24" s="166"/>
      <c r="CR24" s="166"/>
      <c r="CS24" s="33"/>
      <c r="CT24" s="33"/>
      <c r="CU24" s="33"/>
      <c r="CV24" s="33"/>
      <c r="CW24" s="33"/>
      <c r="CX24" s="33"/>
      <c r="CY24" s="33"/>
      <c r="CZ24" s="6"/>
      <c r="DA24" s="6"/>
      <c r="DB24" s="6"/>
      <c r="DC24" s="6"/>
      <c r="DD24" s="6"/>
      <c r="DE24" s="5"/>
      <c r="DF24" s="206">
        <v>44004.0</v>
      </c>
      <c r="DG24" s="229">
        <f>'Входящий звонок'!Q44</f>
        <v>0.8815789474</v>
      </c>
      <c r="DH24" s="228">
        <f>'Входящий звонок'!Q45</f>
        <v>2</v>
      </c>
      <c r="DI24" s="229">
        <f>DG24*DH24</f>
        <v>1.763157895</v>
      </c>
      <c r="DJ24" s="230">
        <f>'Входящий звонок'!Q46</f>
        <v>0.009918981481</v>
      </c>
      <c r="DK24" s="33"/>
      <c r="DL24" s="33"/>
      <c r="DM24" s="33"/>
      <c r="DN24" s="33"/>
      <c r="DO24" s="33"/>
      <c r="DP24" s="33"/>
      <c r="DQ24" s="33"/>
      <c r="DR24" s="6"/>
      <c r="DS24" s="6"/>
      <c r="DT24" s="6"/>
      <c r="DU24" s="6"/>
      <c r="DV24" s="6"/>
      <c r="DW24" s="5"/>
      <c r="DX24" s="206">
        <v>44004.0</v>
      </c>
      <c r="DY24" s="228"/>
      <c r="DZ24" s="228"/>
      <c r="EA24" s="228"/>
      <c r="EB24" s="228"/>
      <c r="EC24" s="33"/>
      <c r="ED24" s="33"/>
      <c r="EE24" s="33"/>
      <c r="EF24" s="33"/>
      <c r="EG24" s="33"/>
      <c r="EH24" s="33"/>
      <c r="EI24" s="33"/>
      <c r="EJ24" s="6"/>
      <c r="EK24" s="6"/>
      <c r="EL24" s="6"/>
      <c r="EM24" s="6"/>
      <c r="EN24" s="6"/>
      <c r="EO24" s="5"/>
      <c r="EP24" s="166"/>
      <c r="EQ24" s="166"/>
      <c r="ER24" s="166"/>
      <c r="ES24" s="166"/>
      <c r="ET24" s="166"/>
      <c r="EU24" s="33"/>
      <c r="EV24" s="33"/>
      <c r="EW24" s="33"/>
      <c r="EX24" s="33"/>
      <c r="EY24" s="33"/>
      <c r="EZ24" s="33"/>
      <c r="FA24" s="33"/>
      <c r="FB24" s="6"/>
      <c r="FC24" s="6"/>
      <c r="FD24" s="6"/>
      <c r="FE24" s="6"/>
      <c r="FF24" s="6"/>
    </row>
    <row r="25">
      <c r="A25" s="206">
        <v>44005.0</v>
      </c>
      <c r="B25" s="207"/>
      <c r="C25" s="207"/>
      <c r="D25" s="207"/>
      <c r="E25" s="207"/>
      <c r="F25" s="33"/>
      <c r="G25" s="33"/>
      <c r="H25" s="33"/>
      <c r="I25" s="33"/>
      <c r="J25" s="33"/>
      <c r="K25" s="33"/>
      <c r="L25" s="33"/>
      <c r="M25" s="6"/>
      <c r="N25" s="6"/>
      <c r="O25" s="6"/>
      <c r="P25" s="6"/>
      <c r="Q25" s="6"/>
      <c r="R25" s="6"/>
      <c r="S25" s="5"/>
      <c r="T25" s="206">
        <v>44001.0</v>
      </c>
      <c r="U25" s="213">
        <f>'Звонок ЛПР'!V44</f>
        <v>0.8070175439</v>
      </c>
      <c r="V25" s="207">
        <f>'Звонок ЛПР'!V45</f>
        <v>3</v>
      </c>
      <c r="W25" s="213">
        <f t="shared" si="11"/>
        <v>2.421052632</v>
      </c>
      <c r="X25" s="214">
        <f>'Звонок ЛПР'!V46</f>
        <v>0.005162037037</v>
      </c>
      <c r="Y25" s="33"/>
      <c r="Z25" s="33"/>
      <c r="AA25" s="33"/>
      <c r="AB25" s="33"/>
      <c r="AC25" s="33"/>
      <c r="AD25" s="33"/>
      <c r="AE25" s="33"/>
      <c r="AF25" s="6"/>
      <c r="AG25" s="6"/>
      <c r="AH25" s="6"/>
      <c r="AI25" s="6"/>
      <c r="AJ25" s="6"/>
      <c r="AK25" s="5"/>
      <c r="AL25" s="206">
        <v>44005.0</v>
      </c>
      <c r="AM25" s="207"/>
      <c r="AN25" s="207"/>
      <c r="AO25" s="207"/>
      <c r="AP25" s="207"/>
      <c r="AQ25" s="33"/>
      <c r="AR25" s="33"/>
      <c r="AS25" s="33"/>
      <c r="AT25" s="33"/>
      <c r="AU25" s="33"/>
      <c r="AV25" s="33"/>
      <c r="AW25" s="33"/>
      <c r="AX25" s="6"/>
      <c r="AY25" s="6"/>
      <c r="AZ25" s="6"/>
      <c r="BA25" s="6"/>
      <c r="BB25" s="6"/>
      <c r="BC25" s="5"/>
      <c r="BD25" s="233">
        <v>44005.0</v>
      </c>
      <c r="BE25" s="207"/>
      <c r="BF25" s="207"/>
      <c r="BG25" s="207"/>
      <c r="BH25" s="207"/>
      <c r="BI25" s="33"/>
      <c r="BJ25" s="33"/>
      <c r="BK25" s="33"/>
      <c r="BL25" s="33"/>
      <c r="BM25" s="33"/>
      <c r="BN25" s="33"/>
      <c r="BO25" s="33"/>
      <c r="BP25" s="6"/>
      <c r="BQ25" s="6"/>
      <c r="BR25" s="6"/>
      <c r="BS25" s="6"/>
      <c r="BT25" s="6"/>
      <c r="BU25" s="5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6"/>
      <c r="CI25" s="6"/>
      <c r="CJ25" s="6"/>
      <c r="CK25" s="6"/>
      <c r="CL25" s="6"/>
      <c r="CM25" s="5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6"/>
      <c r="DA25" s="6"/>
      <c r="DB25" s="6"/>
      <c r="DC25" s="6"/>
      <c r="DD25" s="6"/>
      <c r="DE25" s="5"/>
      <c r="DF25" s="206">
        <v>44005.0</v>
      </c>
      <c r="DG25" s="207"/>
      <c r="DH25" s="207"/>
      <c r="DI25" s="213"/>
      <c r="DJ25" s="207"/>
      <c r="DK25" s="33"/>
      <c r="DL25" s="33"/>
      <c r="DM25" s="33"/>
      <c r="DN25" s="33"/>
      <c r="DO25" s="33"/>
      <c r="DP25" s="33"/>
      <c r="DQ25" s="33"/>
      <c r="DR25" s="6"/>
      <c r="DS25" s="6"/>
      <c r="DT25" s="6"/>
      <c r="DU25" s="6"/>
      <c r="DV25" s="6"/>
      <c r="DW25" s="5"/>
      <c r="DX25" s="206">
        <v>44005.0</v>
      </c>
      <c r="DY25" s="207"/>
      <c r="DZ25" s="207"/>
      <c r="EA25" s="207"/>
      <c r="EB25" s="207"/>
      <c r="EC25" s="33"/>
      <c r="ED25" s="33"/>
      <c r="EE25" s="33"/>
      <c r="EF25" s="33"/>
      <c r="EG25" s="33"/>
      <c r="EH25" s="33"/>
      <c r="EI25" s="33"/>
      <c r="EJ25" s="6"/>
      <c r="EK25" s="6"/>
      <c r="EL25" s="6"/>
      <c r="EM25" s="6"/>
      <c r="EN25" s="6"/>
      <c r="EO25" s="5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6"/>
      <c r="FC25" s="6"/>
      <c r="FD25" s="6"/>
      <c r="FE25" s="6"/>
      <c r="FF25" s="6"/>
    </row>
    <row r="26">
      <c r="A26" s="206">
        <v>44006.0</v>
      </c>
      <c r="B26" s="211"/>
      <c r="C26" s="211"/>
      <c r="D26" s="211"/>
      <c r="E26" s="21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5"/>
      <c r="T26" s="206">
        <v>44002.0</v>
      </c>
      <c r="U26" s="211"/>
      <c r="V26" s="211"/>
      <c r="W26" s="219"/>
      <c r="X26" s="211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206">
        <v>44006.0</v>
      </c>
      <c r="AM26" s="211"/>
      <c r="AN26" s="211"/>
      <c r="AO26" s="211"/>
      <c r="AP26" s="211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5"/>
      <c r="BD26" s="234">
        <v>44006.0</v>
      </c>
      <c r="BE26" s="211"/>
      <c r="BF26" s="211"/>
      <c r="BG26" s="211"/>
      <c r="BH26" s="211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5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5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5"/>
      <c r="DF26" s="206">
        <v>44006.0</v>
      </c>
      <c r="DG26" s="211"/>
      <c r="DH26" s="211"/>
      <c r="DI26" s="219"/>
      <c r="DJ26" s="211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5"/>
      <c r="DX26" s="206">
        <v>44006.0</v>
      </c>
      <c r="DY26" s="211"/>
      <c r="DZ26" s="211"/>
      <c r="EA26" s="211"/>
      <c r="EB26" s="211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5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</row>
    <row r="27">
      <c r="A27" s="206">
        <v>44007.0</v>
      </c>
      <c r="B27" s="211"/>
      <c r="C27" s="211"/>
      <c r="D27" s="211"/>
      <c r="E27" s="2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"/>
      <c r="T27" s="206">
        <v>44003.0</v>
      </c>
      <c r="U27" s="224"/>
      <c r="V27" s="224"/>
      <c r="W27" s="223"/>
      <c r="X27" s="224"/>
      <c r="AK27" s="56"/>
      <c r="AL27" s="206">
        <v>44007.0</v>
      </c>
      <c r="AM27" s="224"/>
      <c r="AN27" s="224"/>
      <c r="AO27" s="224"/>
      <c r="AP27" s="224"/>
      <c r="BC27" s="56"/>
      <c r="BD27" s="235">
        <v>44007.0</v>
      </c>
      <c r="BE27" s="224"/>
      <c r="BF27" s="224"/>
      <c r="BG27" s="224"/>
      <c r="BH27" s="224"/>
      <c r="BU27" s="56"/>
      <c r="CM27" s="56"/>
      <c r="DE27" s="56"/>
      <c r="DF27" s="206">
        <v>44007.0</v>
      </c>
      <c r="DG27" s="223">
        <f>'Входящий звонок'!U44</f>
        <v>0.6929824561</v>
      </c>
      <c r="DH27" s="224">
        <f>'Входящий звонок'!U45</f>
        <v>3</v>
      </c>
      <c r="DI27" s="223">
        <f t="shared" ref="DI27:DI28" si="12">DG27*DH27</f>
        <v>2.078947368</v>
      </c>
      <c r="DJ27" s="236">
        <f>'Входящий звонок'!U46</f>
        <v>0.01013888889</v>
      </c>
      <c r="DW27" s="56"/>
      <c r="DX27" s="206">
        <v>44007.0</v>
      </c>
      <c r="DY27" s="223">
        <f>'Уточняющие касание'!G34</f>
        <v>0.9</v>
      </c>
      <c r="DZ27" s="224">
        <f>'Уточняющие касание'!G35</f>
        <v>2</v>
      </c>
      <c r="EA27" s="223">
        <f>DY27*DZ27</f>
        <v>1.8</v>
      </c>
      <c r="EB27" s="225">
        <f>'Уточняющие касание'!G36</f>
        <v>0.001736111111</v>
      </c>
      <c r="EO27" s="56"/>
    </row>
    <row r="28">
      <c r="A28" s="234">
        <v>44008.0</v>
      </c>
      <c r="B28" s="217"/>
      <c r="C28" s="217"/>
      <c r="D28" s="217"/>
      <c r="E28" s="2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206">
        <v>44004.0</v>
      </c>
      <c r="U28" s="223">
        <f>'Звонок ЛПР'!X44</f>
        <v>0.7894736842</v>
      </c>
      <c r="V28" s="224">
        <f>'Звонок ЛПР'!X45</f>
        <v>1</v>
      </c>
      <c r="W28" s="223">
        <f>U28*V28</f>
        <v>0.7894736842</v>
      </c>
      <c r="X28" s="236">
        <f>'Звонок ЛПР'!X46</f>
        <v>0.001446759259</v>
      </c>
      <c r="AK28" s="56"/>
      <c r="AL28" s="206">
        <v>44008.0</v>
      </c>
      <c r="AM28" s="223">
        <f>'Отправка КП'!X37</f>
        <v>0.8888888889</v>
      </c>
      <c r="AN28" s="224">
        <f>'Отправка КП'!X38</f>
        <v>1</v>
      </c>
      <c r="AO28" s="223">
        <f>AM28*AN28</f>
        <v>0.8888888889</v>
      </c>
      <c r="AP28" s="225">
        <f>'Отправка КП'!X39</f>
        <v>0.0006018518519</v>
      </c>
      <c r="BC28" s="56"/>
      <c r="BD28" s="235">
        <v>44008.0</v>
      </c>
      <c r="BE28" s="224"/>
      <c r="BF28" s="224"/>
      <c r="BG28" s="224"/>
      <c r="BH28" s="224"/>
      <c r="BU28" s="56"/>
      <c r="CM28" s="56"/>
      <c r="DE28" s="56"/>
      <c r="DF28" s="206">
        <v>44008.0</v>
      </c>
      <c r="DG28" s="223">
        <f>'Входящий звонок'!X44</f>
        <v>0.7763157895</v>
      </c>
      <c r="DH28" s="224">
        <f>'Входящий звонок'!X45</f>
        <v>2</v>
      </c>
      <c r="DI28" s="223">
        <f t="shared" si="12"/>
        <v>1.552631579</v>
      </c>
      <c r="DJ28" s="236">
        <f>'Входящий звонок'!X46</f>
        <v>0.005787037037</v>
      </c>
      <c r="DW28" s="56"/>
      <c r="DX28" s="206">
        <v>44008.0</v>
      </c>
      <c r="DY28" s="224"/>
      <c r="DZ28" s="224"/>
      <c r="EA28" s="224"/>
      <c r="EB28" s="224"/>
      <c r="EO28" s="56"/>
    </row>
    <row r="29">
      <c r="A29" s="234">
        <v>44009.0</v>
      </c>
      <c r="B29" s="217"/>
      <c r="C29" s="217"/>
      <c r="D29" s="217"/>
      <c r="E29" s="2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206">
        <v>44005.0</v>
      </c>
      <c r="U29" s="224"/>
      <c r="V29" s="224"/>
      <c r="W29" s="223"/>
      <c r="X29" s="224"/>
      <c r="AK29" s="56"/>
      <c r="AL29" s="206">
        <v>44009.0</v>
      </c>
      <c r="AM29" s="224"/>
      <c r="AN29" s="224"/>
      <c r="AO29" s="224"/>
      <c r="AP29" s="224"/>
      <c r="BC29" s="56"/>
      <c r="BD29" s="235">
        <v>44009.0</v>
      </c>
      <c r="BE29" s="224"/>
      <c r="BF29" s="224"/>
      <c r="BG29" s="224"/>
      <c r="BH29" s="224"/>
      <c r="BU29" s="56"/>
      <c r="CM29" s="56"/>
      <c r="DE29" s="56"/>
      <c r="DF29" s="206">
        <v>44009.0</v>
      </c>
      <c r="DG29" s="224"/>
      <c r="DH29" s="224"/>
      <c r="DI29" s="224"/>
      <c r="DJ29" s="224"/>
      <c r="DW29" s="56"/>
      <c r="DX29" s="206">
        <v>44009.0</v>
      </c>
      <c r="DY29" s="224"/>
      <c r="DZ29" s="224"/>
      <c r="EA29" s="224"/>
      <c r="EB29" s="224"/>
      <c r="EO29" s="56"/>
    </row>
    <row r="30">
      <c r="A30" s="234">
        <v>44010.0</v>
      </c>
      <c r="B30" s="217"/>
      <c r="C30" s="217"/>
      <c r="D30" s="217"/>
      <c r="E30" s="2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206">
        <v>44006.0</v>
      </c>
      <c r="U30" s="224"/>
      <c r="V30" s="224"/>
      <c r="W30" s="223"/>
      <c r="X30" s="224"/>
      <c r="AK30" s="56"/>
      <c r="AL30" s="206">
        <v>44010.0</v>
      </c>
      <c r="AM30" s="224"/>
      <c r="AN30" s="224"/>
      <c r="AO30" s="224"/>
      <c r="AP30" s="224"/>
      <c r="BC30" s="56"/>
      <c r="BD30" s="235">
        <v>44010.0</v>
      </c>
      <c r="BE30" s="224"/>
      <c r="BF30" s="224"/>
      <c r="BG30" s="224"/>
      <c r="BH30" s="224"/>
      <c r="BU30" s="56"/>
      <c r="CM30" s="56"/>
      <c r="DE30" s="56"/>
      <c r="DF30" s="206">
        <v>44010.0</v>
      </c>
      <c r="DG30" s="224"/>
      <c r="DH30" s="224"/>
      <c r="DI30" s="224"/>
      <c r="DJ30" s="224"/>
      <c r="DW30" s="56"/>
      <c r="DX30" s="206">
        <v>44010.0</v>
      </c>
      <c r="DY30" s="224"/>
      <c r="DZ30" s="224"/>
      <c r="EA30" s="224"/>
      <c r="EB30" s="224"/>
      <c r="EO30" s="56"/>
    </row>
    <row r="31">
      <c r="A31" s="234">
        <v>44011.0</v>
      </c>
      <c r="B31" s="217"/>
      <c r="C31" s="217"/>
      <c r="D31" s="217"/>
      <c r="E31" s="2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206">
        <v>44007.0</v>
      </c>
      <c r="U31" s="223">
        <f>'Звонок ЛПР'!AD44</f>
        <v>0.7684210526</v>
      </c>
      <c r="V31" s="224">
        <f>'Звонок ЛПР'!AD45</f>
        <v>5</v>
      </c>
      <c r="W31" s="223">
        <f t="shared" ref="W31:W32" si="13">U31*V31</f>
        <v>3.842105263</v>
      </c>
      <c r="X31" s="236">
        <f>'Звонок ЛПР'!AD46</f>
        <v>0.01502314815</v>
      </c>
      <c r="AK31" s="56"/>
      <c r="AL31" s="206">
        <v>44011.0</v>
      </c>
      <c r="AM31" s="224"/>
      <c r="AN31" s="224"/>
      <c r="AO31" s="224"/>
      <c r="AP31" s="224"/>
      <c r="BC31" s="56"/>
      <c r="BD31" s="235">
        <v>44011.0</v>
      </c>
      <c r="BE31" s="224"/>
      <c r="BF31" s="224"/>
      <c r="BG31" s="224"/>
      <c r="BH31" s="224"/>
      <c r="BU31" s="56"/>
      <c r="CM31" s="56"/>
      <c r="DE31" s="56"/>
      <c r="DF31" s="235">
        <v>44011.0</v>
      </c>
      <c r="DG31" s="224"/>
      <c r="DH31" s="224"/>
      <c r="DI31" s="224"/>
      <c r="DJ31" s="224"/>
      <c r="DW31" s="56"/>
      <c r="DX31" s="206">
        <v>44011.0</v>
      </c>
      <c r="DY31" s="224"/>
      <c r="DZ31" s="224"/>
      <c r="EA31" s="224"/>
      <c r="EB31" s="224"/>
      <c r="EO31" s="56"/>
    </row>
    <row r="32">
      <c r="A32" s="234">
        <v>44012.0</v>
      </c>
      <c r="B32" s="237">
        <f>'Звонок для выявление ЛПР'!F28</f>
        <v>0.9375</v>
      </c>
      <c r="C32" s="217">
        <f>'Звонок для выявление ЛПР'!F29</f>
        <v>1</v>
      </c>
      <c r="D32" s="237">
        <f>B32*C32</f>
        <v>0.9375</v>
      </c>
      <c r="E32" s="238">
        <f>'Звонок для выявление ЛПР'!F30</f>
        <v>0.001527777778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5"/>
      <c r="T32" s="206">
        <v>44008.0</v>
      </c>
      <c r="U32" s="223">
        <f>'Звонок ЛПР'!AF44</f>
        <v>0.7105263158</v>
      </c>
      <c r="V32" s="224">
        <f>'Звонок ЛПР'!AF45</f>
        <v>1</v>
      </c>
      <c r="W32" s="223">
        <f t="shared" si="13"/>
        <v>0.7105263158</v>
      </c>
      <c r="X32" s="236">
        <f>'Звонок ЛПР'!AF46</f>
        <v>0.001168981481</v>
      </c>
      <c r="AK32" s="56"/>
      <c r="AL32" s="235">
        <v>44012.0</v>
      </c>
      <c r="AM32" s="223">
        <f>'Отправка КП'!AD37</f>
        <v>0.8592592593</v>
      </c>
      <c r="AN32" s="224">
        <f>'Отправка КП'!AD38</f>
        <v>5</v>
      </c>
      <c r="AO32" s="223">
        <f>AM32*AN32</f>
        <v>4.296296296</v>
      </c>
      <c r="AP32" s="225">
        <f>'Отправка КП'!AD39</f>
        <v>0.006666666667</v>
      </c>
      <c r="BC32" s="56"/>
      <c r="BD32" s="235">
        <v>44012.0</v>
      </c>
      <c r="BE32" s="223">
        <f>'Выставление счёта'!H38</f>
        <v>0.8214285714</v>
      </c>
      <c r="BF32" s="224">
        <f>'Выставление счёта'!H39</f>
        <v>1</v>
      </c>
      <c r="BG32" s="223">
        <f>BE32*BF32</f>
        <v>0.8214285714</v>
      </c>
      <c r="BH32" s="225">
        <f>'Выставление счёта'!H40</f>
        <v>0.0006481481481</v>
      </c>
      <c r="BU32" s="56"/>
      <c r="CM32" s="56"/>
      <c r="DE32" s="56"/>
      <c r="DF32" s="235">
        <v>44012.0</v>
      </c>
      <c r="DG32" s="223">
        <f>'Входящий звонок'!AA44</f>
        <v>0.7631578947</v>
      </c>
      <c r="DH32" s="224">
        <f>'Входящий звонок'!AA45</f>
        <v>2</v>
      </c>
      <c r="DI32" s="223">
        <f>DG32*DH32</f>
        <v>1.526315789</v>
      </c>
      <c r="DJ32" s="236">
        <f>'Входящий звонок'!AA46</f>
        <v>0.004525462963</v>
      </c>
      <c r="DW32" s="56"/>
      <c r="DX32" s="206">
        <v>44012.0</v>
      </c>
      <c r="DY32" s="224"/>
      <c r="DZ32" s="224"/>
      <c r="EA32" s="224"/>
      <c r="EB32" s="224"/>
      <c r="EO32" s="5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5"/>
      <c r="T33" s="206">
        <v>44009.0</v>
      </c>
      <c r="U33" s="224"/>
      <c r="V33" s="224"/>
      <c r="W33" s="224"/>
      <c r="X33" s="224"/>
      <c r="AK33" s="56"/>
      <c r="BU33" s="56"/>
      <c r="CM33" s="56"/>
      <c r="DE33" s="56"/>
      <c r="DW33" s="56"/>
      <c r="EO33" s="5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5"/>
      <c r="T34" s="206">
        <v>44010.0</v>
      </c>
      <c r="U34" s="224"/>
      <c r="V34" s="224"/>
      <c r="W34" s="224"/>
      <c r="X34" s="224"/>
      <c r="AK34" s="56"/>
      <c r="BU34" s="56"/>
      <c r="CM34" s="56"/>
      <c r="DE34" s="56"/>
      <c r="DW34" s="56"/>
      <c r="EO34" s="5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5"/>
      <c r="T35" s="206">
        <v>44011.0</v>
      </c>
      <c r="U35" s="224"/>
      <c r="V35" s="224"/>
      <c r="W35" s="224"/>
      <c r="X35" s="224"/>
      <c r="BU35" s="56"/>
      <c r="CM35" s="56"/>
      <c r="DE35" s="56"/>
      <c r="DW35" s="56"/>
      <c r="EO35" s="5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"/>
      <c r="T36" s="235">
        <v>44012.0</v>
      </c>
      <c r="U36" s="223">
        <f>'Звонок ЛПР'!AR43</f>
        <v>0.7535885167</v>
      </c>
      <c r="V36" s="224">
        <f>'Звонок ЛПР'!AR44</f>
        <v>10</v>
      </c>
      <c r="W36" s="223">
        <f>U36*V36</f>
        <v>7.535885167</v>
      </c>
      <c r="X36" s="225">
        <f>'Звонок ЛПР'!AR45</f>
        <v>0.0258912037</v>
      </c>
      <c r="BU36" s="56"/>
      <c r="CM36" s="56"/>
      <c r="DE36" s="56"/>
      <c r="DW36" s="5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5"/>
      <c r="BU37" s="56"/>
      <c r="CM37" s="56"/>
      <c r="DE37" s="56"/>
      <c r="DW37" s="5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5"/>
      <c r="BU38" s="56"/>
      <c r="CM38" s="56"/>
      <c r="DE38" s="56"/>
      <c r="DW38" s="5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5"/>
      <c r="BU39" s="56"/>
      <c r="CM39" s="56"/>
      <c r="DE39" s="56"/>
      <c r="DW39" s="5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5"/>
      <c r="BU40" s="56"/>
      <c r="CM40" s="56"/>
      <c r="DE40" s="56"/>
      <c r="DW40" s="5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5"/>
      <c r="CM41" s="56"/>
      <c r="DE41" s="56"/>
      <c r="DW41" s="5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5"/>
      <c r="DW42" s="5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5"/>
      <c r="DW43" s="5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5"/>
      <c r="DW44" s="5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5"/>
      <c r="DW45" s="5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5"/>
      <c r="DW46" s="5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5"/>
      <c r="DW47" s="5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5"/>
      <c r="DW48" s="5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5"/>
      <c r="DW49" s="5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5"/>
      <c r="DW50" s="5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5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5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5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5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5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5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5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5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5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5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5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5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5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5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5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5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5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5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5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5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5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</sheetData>
  <mergeCells count="9">
    <mergeCell ref="DX1:EL1"/>
    <mergeCell ref="EP1:FD1"/>
    <mergeCell ref="A1:O1"/>
    <mergeCell ref="T1:AH1"/>
    <mergeCell ref="AL1:AZ1"/>
    <mergeCell ref="BD1:BR1"/>
    <mergeCell ref="BV1:CJ1"/>
    <mergeCell ref="CN1:DB1"/>
    <mergeCell ref="DF1:DT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39" t="s">
        <v>205</v>
      </c>
      <c r="B1" s="240" t="s">
        <v>20</v>
      </c>
      <c r="C1" s="241" t="s">
        <v>206</v>
      </c>
      <c r="D1" s="241" t="s">
        <v>207</v>
      </c>
      <c r="E1" s="240" t="s">
        <v>34</v>
      </c>
      <c r="F1" s="33"/>
      <c r="G1" s="241" t="s">
        <v>208</v>
      </c>
      <c r="H1" s="240" t="s">
        <v>20</v>
      </c>
      <c r="I1" s="241" t="s">
        <v>206</v>
      </c>
      <c r="J1" s="241" t="s">
        <v>207</v>
      </c>
      <c r="K1" s="240" t="s">
        <v>34</v>
      </c>
      <c r="L1" s="6"/>
      <c r="M1" s="241" t="s">
        <v>209</v>
      </c>
      <c r="N1" s="240" t="s">
        <v>20</v>
      </c>
      <c r="O1" s="241" t="s">
        <v>206</v>
      </c>
      <c r="P1" s="240" t="s">
        <v>34</v>
      </c>
    </row>
    <row r="2">
      <c r="A2" s="206">
        <v>43979.0</v>
      </c>
      <c r="B2" s="213">
        <f>SUM('Статистика'!W3)/C2</f>
        <v>0.7894736842</v>
      </c>
      <c r="C2" s="207">
        <f>'Статистика'!V3</f>
        <v>1</v>
      </c>
      <c r="D2" s="213">
        <f>B2*C2</f>
        <v>0.7894736842</v>
      </c>
      <c r="E2" s="214">
        <f>'Статистика'!X3</f>
        <v>0.002349537037</v>
      </c>
      <c r="F2" s="33"/>
      <c r="G2" s="227"/>
      <c r="H2" s="207"/>
      <c r="I2" s="207"/>
      <c r="J2" s="207"/>
      <c r="K2" s="207"/>
      <c r="L2" s="33"/>
      <c r="M2" s="242" t="s">
        <v>217</v>
      </c>
      <c r="N2" s="213">
        <f>SUM(J5:J7)/O2</f>
        <v>0.8232683937</v>
      </c>
      <c r="O2" s="207">
        <f>SUM(I5:I7)</f>
        <v>70</v>
      </c>
      <c r="P2" s="214">
        <f>SUM(K5:K7)</f>
        <v>0.1621412037</v>
      </c>
      <c r="Q2" s="166"/>
      <c r="R2" s="166"/>
      <c r="S2" s="166"/>
      <c r="T2" s="166"/>
    </row>
    <row r="3">
      <c r="A3" s="206">
        <v>43980.0</v>
      </c>
      <c r="B3" s="207"/>
      <c r="C3" s="207"/>
      <c r="D3" s="207"/>
      <c r="E3" s="207"/>
      <c r="F3" s="33"/>
      <c r="G3" s="208" t="s">
        <v>210</v>
      </c>
      <c r="H3" s="207"/>
      <c r="I3" s="207"/>
      <c r="J3" s="207"/>
      <c r="K3" s="207"/>
      <c r="L3" s="33"/>
      <c r="M3" s="33"/>
      <c r="N3" s="33"/>
      <c r="O3" s="33"/>
      <c r="P3" s="33"/>
      <c r="Q3" s="166"/>
      <c r="R3" s="166"/>
      <c r="S3" s="166"/>
      <c r="T3" s="166"/>
    </row>
    <row r="4">
      <c r="A4" s="206">
        <v>43981.0</v>
      </c>
      <c r="B4" s="207"/>
      <c r="C4" s="207"/>
      <c r="D4" s="207"/>
      <c r="E4" s="207"/>
      <c r="F4" s="33"/>
      <c r="G4" s="208" t="s">
        <v>212</v>
      </c>
      <c r="H4" s="207"/>
      <c r="I4" s="207"/>
      <c r="J4" s="207"/>
      <c r="K4" s="207"/>
      <c r="L4" s="33"/>
      <c r="M4" s="33"/>
      <c r="N4" s="33"/>
      <c r="O4" s="33"/>
      <c r="P4" s="33"/>
      <c r="Q4" s="166"/>
      <c r="R4" s="166"/>
      <c r="S4" s="166"/>
      <c r="T4" s="166"/>
    </row>
    <row r="5" ht="17.25" customHeight="1">
      <c r="A5" s="206">
        <v>43982.0</v>
      </c>
      <c r="B5" s="207"/>
      <c r="C5" s="207"/>
      <c r="D5" s="207"/>
      <c r="E5" s="207"/>
      <c r="F5" s="33"/>
      <c r="G5" s="208" t="s">
        <v>214</v>
      </c>
      <c r="H5" s="213">
        <f>SUM(D20:D26)/I5</f>
        <v>0.8510025063</v>
      </c>
      <c r="I5" s="207">
        <f>SUM(C20:C26)</f>
        <v>30</v>
      </c>
      <c r="J5" s="213">
        <f t="shared" ref="J5:J6" si="1">H5*I5</f>
        <v>25.53007519</v>
      </c>
      <c r="K5" s="214">
        <f>SUM(E20:E26)</f>
        <v>0.07174768519</v>
      </c>
      <c r="L5" s="33"/>
      <c r="M5" s="33"/>
      <c r="N5" s="33"/>
      <c r="O5" s="33"/>
      <c r="P5" s="33"/>
      <c r="Q5" s="166"/>
      <c r="R5" s="166"/>
      <c r="S5" s="166"/>
      <c r="T5" s="166"/>
    </row>
    <row r="6">
      <c r="A6" s="206">
        <v>43983.0</v>
      </c>
      <c r="B6" s="207"/>
      <c r="C6" s="207"/>
      <c r="D6" s="207"/>
      <c r="E6" s="207"/>
      <c r="F6" s="33"/>
      <c r="G6" s="242" t="s">
        <v>215</v>
      </c>
      <c r="H6" s="213">
        <f>SUM(D27:D33)/I6</f>
        <v>0.8086326928</v>
      </c>
      <c r="I6" s="207">
        <f>SUM(C27:C33)</f>
        <v>21</v>
      </c>
      <c r="J6" s="213">
        <f t="shared" si="1"/>
        <v>16.98128655</v>
      </c>
      <c r="K6" s="214">
        <f>SUM(E27:E33)</f>
        <v>0.05113425926</v>
      </c>
      <c r="L6" s="33"/>
      <c r="M6" s="33"/>
      <c r="N6" s="33"/>
      <c r="O6" s="33"/>
      <c r="P6" s="33"/>
      <c r="Q6" s="166"/>
      <c r="R6" s="166"/>
      <c r="S6" s="166"/>
      <c r="T6" s="166"/>
    </row>
    <row r="7">
      <c r="A7" s="206">
        <v>43984.0</v>
      </c>
      <c r="B7" s="207"/>
      <c r="C7" s="207"/>
      <c r="D7" s="207"/>
      <c r="E7" s="207"/>
      <c r="F7" s="33"/>
      <c r="G7" s="243" t="s">
        <v>216</v>
      </c>
      <c r="H7" s="213">
        <f t="shared" ref="H7:J7" si="2">B35</f>
        <v>0.7956539908</v>
      </c>
      <c r="I7" s="207">
        <f t="shared" si="2"/>
        <v>19</v>
      </c>
      <c r="J7" s="213">
        <f t="shared" si="2"/>
        <v>15.11742582</v>
      </c>
      <c r="K7" s="244">
        <v>0.03925925925925926</v>
      </c>
      <c r="L7" s="33"/>
      <c r="M7" s="33"/>
      <c r="N7" s="33"/>
      <c r="O7" s="33"/>
      <c r="P7" s="33"/>
      <c r="Q7" s="166"/>
      <c r="R7" s="166"/>
      <c r="S7" s="166"/>
      <c r="T7" s="166"/>
    </row>
    <row r="8">
      <c r="A8" s="206">
        <v>43985.0</v>
      </c>
      <c r="B8" s="207"/>
      <c r="C8" s="207"/>
      <c r="D8" s="207"/>
      <c r="E8" s="207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166"/>
      <c r="R8" s="166"/>
      <c r="S8" s="166"/>
      <c r="T8" s="166"/>
    </row>
    <row r="9">
      <c r="A9" s="206">
        <v>43986.0</v>
      </c>
      <c r="B9" s="207"/>
      <c r="C9" s="207"/>
      <c r="D9" s="207"/>
      <c r="E9" s="207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166"/>
      <c r="R9" s="166"/>
      <c r="S9" s="166"/>
      <c r="T9" s="166"/>
    </row>
    <row r="10">
      <c r="A10" s="206">
        <v>43987.0</v>
      </c>
      <c r="B10" s="207"/>
      <c r="C10" s="207"/>
      <c r="D10" s="207"/>
      <c r="E10" s="207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166"/>
      <c r="R10" s="166"/>
      <c r="S10" s="166"/>
      <c r="T10" s="166"/>
    </row>
    <row r="11">
      <c r="A11" s="206">
        <v>43988.0</v>
      </c>
      <c r="B11" s="207"/>
      <c r="C11" s="207"/>
      <c r="D11" s="207"/>
      <c r="E11" s="207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66"/>
      <c r="R11" s="166"/>
      <c r="S11" s="166"/>
      <c r="T11" s="166"/>
    </row>
    <row r="12">
      <c r="A12" s="206">
        <v>43989.0</v>
      </c>
      <c r="B12" s="207"/>
      <c r="C12" s="207"/>
      <c r="D12" s="207"/>
      <c r="E12" s="207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166"/>
      <c r="R12" s="166"/>
      <c r="S12" s="166"/>
      <c r="T12" s="166"/>
    </row>
    <row r="13">
      <c r="A13" s="206">
        <v>43990.0</v>
      </c>
      <c r="B13" s="207"/>
      <c r="C13" s="207"/>
      <c r="D13" s="207"/>
      <c r="E13" s="207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166"/>
      <c r="R13" s="166"/>
      <c r="S13" s="166"/>
      <c r="T13" s="166"/>
    </row>
    <row r="14">
      <c r="A14" s="206">
        <v>43991.0</v>
      </c>
      <c r="B14" s="207"/>
      <c r="C14" s="207"/>
      <c r="D14" s="207"/>
      <c r="E14" s="207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166"/>
      <c r="R14" s="166"/>
      <c r="S14" s="166"/>
      <c r="T14" s="166"/>
    </row>
    <row r="15">
      <c r="A15" s="206">
        <v>43992.0</v>
      </c>
      <c r="B15" s="207"/>
      <c r="C15" s="207"/>
      <c r="D15" s="207"/>
      <c r="E15" s="207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166"/>
      <c r="R15" s="166"/>
      <c r="S15" s="166"/>
      <c r="T15" s="166"/>
    </row>
    <row r="16">
      <c r="A16" s="206">
        <v>43993.0</v>
      </c>
      <c r="B16" s="207"/>
      <c r="C16" s="207"/>
      <c r="D16" s="207"/>
      <c r="E16" s="207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66"/>
      <c r="R16" s="166"/>
      <c r="S16" s="166"/>
      <c r="T16" s="166"/>
    </row>
    <row r="17">
      <c r="A17" s="206">
        <v>43994.0</v>
      </c>
      <c r="B17" s="207"/>
      <c r="C17" s="207"/>
      <c r="D17" s="207"/>
      <c r="E17" s="207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166"/>
      <c r="R17" s="166"/>
      <c r="S17" s="166"/>
      <c r="T17" s="166"/>
    </row>
    <row r="18">
      <c r="A18" s="206">
        <v>43995.0</v>
      </c>
      <c r="B18" s="207"/>
      <c r="C18" s="207"/>
      <c r="D18" s="207"/>
      <c r="E18" s="207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166"/>
      <c r="R18" s="166"/>
      <c r="S18" s="166"/>
      <c r="T18" s="166"/>
    </row>
    <row r="19">
      <c r="A19" s="206">
        <v>43996.0</v>
      </c>
      <c r="B19" s="207"/>
      <c r="C19" s="207"/>
      <c r="D19" s="207"/>
      <c r="E19" s="207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66"/>
      <c r="R19" s="166"/>
      <c r="S19" s="166"/>
      <c r="T19" s="166"/>
    </row>
    <row r="20">
      <c r="A20" s="206">
        <v>43997.0</v>
      </c>
      <c r="B20" s="213">
        <f>SUM('Статистика'!W21)/C20</f>
        <v>0.8684210526</v>
      </c>
      <c r="C20" s="207">
        <f>'Статистика'!V21</f>
        <v>1</v>
      </c>
      <c r="D20" s="213">
        <f t="shared" ref="D20:D24" si="3">B20*C20</f>
        <v>0.8684210526</v>
      </c>
      <c r="E20" s="214">
        <f>'Статистика'!X21</f>
        <v>0.006284722222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66"/>
      <c r="R20" s="166"/>
      <c r="S20" s="166"/>
      <c r="T20" s="166"/>
    </row>
    <row r="21">
      <c r="A21" s="206">
        <v>43998.0</v>
      </c>
      <c r="B21" s="213">
        <f>SUM('Статистика'!W22,'Статистика'!AO18,'Статистика'!DI18)/C21</f>
        <v>0.882797271</v>
      </c>
      <c r="C21" s="207">
        <f>'Статистика'!V22+'Статистика'!AN18+'Статистика'!DH18</f>
        <v>4</v>
      </c>
      <c r="D21" s="213">
        <f t="shared" si="3"/>
        <v>3.531189084</v>
      </c>
      <c r="E21" s="222">
        <f>'Статистика'!DJ18+'Статистика'!AP18+'Статистика'!X22</f>
        <v>0.009953703704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66"/>
      <c r="R21" s="166"/>
      <c r="S21" s="166"/>
      <c r="T21" s="166"/>
    </row>
    <row r="22">
      <c r="A22" s="206">
        <v>43999.0</v>
      </c>
      <c r="B22" s="213">
        <f>SUM('Статистика'!ES19,'Статистика'!DI19,'Статистика'!CQ19,'Статистика'!AO19,'Статистика'!W23)/C22</f>
        <v>0.8537454748</v>
      </c>
      <c r="C22" s="207">
        <f>'Статистика'!ER19+'Статистика'!DH19+'Статистика'!CP19+'Статистика'!AN19+'Статистика'!V23</f>
        <v>10</v>
      </c>
      <c r="D22" s="213">
        <f t="shared" si="3"/>
        <v>8.537454748</v>
      </c>
      <c r="E22" s="222">
        <f>'Статистика'!X23+'Статистика'!AP19+'Статистика'!CR19+'Статистика'!DJ19+'Статистика'!ET19</f>
        <v>0.02771990741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66"/>
      <c r="R22" s="166"/>
      <c r="S22" s="166"/>
      <c r="T22" s="166"/>
    </row>
    <row r="23">
      <c r="A23" s="206">
        <v>44000.0</v>
      </c>
      <c r="B23" s="213">
        <f>SUM('Статистика'!W24,'Статистика'!AO20,'Статистика'!DI20)/C23</f>
        <v>0.8682992203</v>
      </c>
      <c r="C23" s="207">
        <f>'Статистика'!V24+'Статистика'!AN20+'Статистика'!DH20</f>
        <v>8</v>
      </c>
      <c r="D23" s="213">
        <f t="shared" si="3"/>
        <v>6.946393762</v>
      </c>
      <c r="E23" s="222">
        <f>'Статистика'!DJ20+'Статистика'!AP20+'Статистика'!X24</f>
        <v>0.01439814815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66"/>
      <c r="R23" s="166"/>
      <c r="S23" s="166"/>
      <c r="T23" s="166"/>
    </row>
    <row r="24">
      <c r="A24" s="206">
        <v>44001.0</v>
      </c>
      <c r="B24" s="213">
        <f>SUM('Статистика'!W25,'Статистика'!BG21,'Статистика'!DI21)/C24</f>
        <v>0.8066595059</v>
      </c>
      <c r="C24" s="207">
        <f>'Статистика'!V25+'Статистика'!BF21+'Статистика'!DH21</f>
        <v>7</v>
      </c>
      <c r="D24" s="213">
        <f t="shared" si="3"/>
        <v>5.646616541</v>
      </c>
      <c r="E24" s="214">
        <f>'Статистика'!X25+'Статистика'!BH21+'Статистика'!DJ21</f>
        <v>0.0133912037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66"/>
      <c r="R24" s="166"/>
      <c r="S24" s="166"/>
      <c r="T24" s="166"/>
    </row>
    <row r="25">
      <c r="A25" s="206">
        <v>44002.0</v>
      </c>
      <c r="B25" s="211"/>
      <c r="C25" s="211"/>
      <c r="D25" s="211"/>
      <c r="E25" s="21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>
      <c r="A26" s="206">
        <v>44003.0</v>
      </c>
      <c r="B26" s="211"/>
      <c r="C26" s="211"/>
      <c r="D26" s="211"/>
      <c r="E26" s="21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>
      <c r="A27" s="206">
        <v>44004.0</v>
      </c>
      <c r="B27" s="219">
        <f>SUM('Статистика'!W28,'Статистика'!AO24,'Статистика'!DI24)/C27</f>
        <v>0.8725981621</v>
      </c>
      <c r="C27" s="211">
        <f>'Статистика'!V28+'Статистика'!AN24+'Статистика'!DH24</f>
        <v>7</v>
      </c>
      <c r="D27" s="219">
        <f>B27*C27</f>
        <v>6.108187135</v>
      </c>
      <c r="E27" s="216">
        <f>'Статистика'!DJ24+'Статистика'!AP24+'Статистика'!X28</f>
        <v>0.01667824074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>
      <c r="A28" s="206">
        <v>44005.0</v>
      </c>
      <c r="B28" s="211"/>
      <c r="C28" s="211"/>
      <c r="D28" s="211"/>
      <c r="E28" s="21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>
      <c r="A29" s="206">
        <v>44006.0</v>
      </c>
      <c r="B29" s="211"/>
      <c r="C29" s="211"/>
      <c r="D29" s="211"/>
      <c r="E29" s="2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>
      <c r="A30" s="206">
        <v>44007.0</v>
      </c>
      <c r="B30" s="219">
        <f>SUM('Статистика'!W31,'Статистика'!DI27,'Статистика'!EA27)/C30</f>
        <v>0.7721052632</v>
      </c>
      <c r="C30" s="211">
        <f>'Статистика'!V31+'Статистика'!DH27+'Статистика'!DZ27</f>
        <v>10</v>
      </c>
      <c r="D30" s="219">
        <f t="shared" ref="D30:D31" si="4">B30*C30</f>
        <v>7.721052632</v>
      </c>
      <c r="E30" s="212">
        <f>'Статистика'!EB27+'Статистика'!DJ27+'Статистика'!X31</f>
        <v>0.02689814815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>
      <c r="A31" s="206">
        <v>44008.0</v>
      </c>
      <c r="B31" s="219">
        <f>SUM('Статистика'!DI28,'Статистика'!AO28,'Статистика'!W32)/C31</f>
        <v>0.7880116959</v>
      </c>
      <c r="C31" s="211">
        <f>SUM('Статистика'!DH28+'Статистика'!AN28+'Статистика'!V32)</f>
        <v>4</v>
      </c>
      <c r="D31" s="219">
        <f t="shared" si="4"/>
        <v>3.152046784</v>
      </c>
      <c r="E31" s="216">
        <f>SUM('Статистика'!X32+'Статистика'!AP28+'Статистика'!DJ28)</f>
        <v>0.00755787037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>
      <c r="A32" s="206">
        <v>44009.0</v>
      </c>
      <c r="B32" s="211"/>
      <c r="C32" s="211"/>
      <c r="D32" s="211"/>
      <c r="E32" s="21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>
      <c r="A33" s="206">
        <v>44010.0</v>
      </c>
      <c r="B33" s="224"/>
      <c r="C33" s="224"/>
      <c r="D33" s="224"/>
      <c r="E33" s="224"/>
    </row>
    <row r="34">
      <c r="A34" s="206">
        <v>44011.0</v>
      </c>
      <c r="B34" s="224"/>
      <c r="C34" s="224"/>
      <c r="D34" s="224"/>
      <c r="E34" s="224"/>
    </row>
    <row r="35">
      <c r="A35" s="235">
        <v>44012.0</v>
      </c>
      <c r="B35" s="245">
        <f>SUM('Статистика'!DI32,'Статистика'!BG32,'Статистика'!AO32,'Статистика'!W36,'Статистика'!D32)/C35</f>
        <v>0.7956539908</v>
      </c>
      <c r="C35" s="246">
        <f>'Статистика'!C32+'Статистика'!V36+'Статистика'!AN32+'Статистика'!BF32+'Статистика'!DH32</f>
        <v>19</v>
      </c>
      <c r="D35" s="245">
        <f>B35*C35</f>
        <v>15.11742582</v>
      </c>
      <c r="E35" s="247">
        <f>SUM('Статистика'!DJ32+'Статистика'!BH32+'Статистика'!AP32+'Статистика'!X36+'Статистика'!E32)</f>
        <v>0.03925925926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6" max="6" width="8.57"/>
    <col customWidth="1" min="7" max="7" width="14.57"/>
    <col customWidth="1" min="8" max="8" width="9.29"/>
    <col customWidth="1" min="10" max="10" width="9.0"/>
    <col customWidth="1" min="13" max="13" width="9.14"/>
    <col customWidth="1" min="18" max="18" width="8.71"/>
    <col customWidth="1" min="22" max="22" width="8.86"/>
    <col customWidth="1" min="24" max="24" width="9.0"/>
    <col customWidth="1" min="30" max="30" width="8.43"/>
    <col customWidth="1" min="32" max="32" width="9.0"/>
    <col customWidth="1" min="44" max="44" width="8.57"/>
  </cols>
  <sheetData>
    <row r="1">
      <c r="A1" s="42"/>
      <c r="B1" s="43" t="s">
        <v>0</v>
      </c>
      <c r="C1" s="43" t="s">
        <v>1</v>
      </c>
      <c r="D1" s="44" t="s">
        <v>2</v>
      </c>
      <c r="E1" s="4">
        <v>43979.0</v>
      </c>
      <c r="F1" s="45"/>
      <c r="G1" s="4">
        <v>43997.0</v>
      </c>
      <c r="H1" s="46"/>
      <c r="I1" s="4">
        <v>43998.0</v>
      </c>
      <c r="J1" s="46"/>
      <c r="K1" s="4">
        <v>43999.0</v>
      </c>
      <c r="M1" s="46"/>
      <c r="N1" s="4">
        <v>44000.0</v>
      </c>
      <c r="R1" s="46"/>
      <c r="S1" s="4">
        <v>44001.0</v>
      </c>
      <c r="V1" s="46"/>
      <c r="W1" s="47">
        <v>44004.0</v>
      </c>
      <c r="X1" s="48"/>
      <c r="Y1" s="4">
        <v>44007.0</v>
      </c>
      <c r="AD1" s="48"/>
      <c r="AE1" s="47">
        <v>44008.0</v>
      </c>
      <c r="AF1" s="48"/>
      <c r="AG1" s="4">
        <v>44012.0</v>
      </c>
      <c r="AR1" s="48"/>
      <c r="AS1" s="49"/>
      <c r="AT1" s="49"/>
      <c r="AU1" s="49"/>
    </row>
    <row r="2" ht="21.0" customHeight="1">
      <c r="A2" s="1"/>
      <c r="B2" s="7"/>
      <c r="C2" s="7"/>
      <c r="D2" s="50" t="s">
        <v>3</v>
      </c>
      <c r="E2" s="51" t="s">
        <v>35</v>
      </c>
      <c r="F2" s="52"/>
      <c r="G2" s="53" t="s">
        <v>36</v>
      </c>
      <c r="H2" s="54"/>
      <c r="I2" s="55" t="s">
        <v>37</v>
      </c>
      <c r="J2" s="54"/>
      <c r="K2" s="55">
        <v>8.9374462279E10</v>
      </c>
      <c r="L2" s="55">
        <v>8.4232429253E10</v>
      </c>
      <c r="M2" s="54"/>
      <c r="N2" s="55">
        <v>8.9374010189E10</v>
      </c>
      <c r="O2" s="55">
        <v>8.9128566729E10</v>
      </c>
      <c r="P2" s="55">
        <v>8.9283297367E10</v>
      </c>
      <c r="Q2" s="55">
        <v>8.9265577889E10</v>
      </c>
      <c r="R2" s="54"/>
      <c r="S2" s="55">
        <v>8.902578255E10</v>
      </c>
      <c r="T2" s="55">
        <v>8.9033667409E10</v>
      </c>
      <c r="U2" s="55">
        <v>8.922634776E10</v>
      </c>
      <c r="V2" s="54"/>
      <c r="W2" s="55">
        <v>8.9377730648E10</v>
      </c>
      <c r="X2" s="56"/>
      <c r="Y2" s="55">
        <v>8.939736926E10</v>
      </c>
      <c r="Z2" s="55">
        <v>8.9033420957E10</v>
      </c>
      <c r="AA2" s="55">
        <v>8.9857735496E10</v>
      </c>
      <c r="AB2" s="55">
        <v>8.939736926E10</v>
      </c>
      <c r="AC2" s="55">
        <v>8.9857735496E10</v>
      </c>
      <c r="AD2" s="56"/>
      <c r="AE2" s="55">
        <v>8.965345679E10</v>
      </c>
      <c r="AF2" s="56"/>
      <c r="AG2" s="55">
        <v>8.9212260633E10</v>
      </c>
      <c r="AH2" s="55">
        <v>8.9831222484E10</v>
      </c>
      <c r="AI2" s="55">
        <v>8.9048933283E10</v>
      </c>
      <c r="AJ2" s="55">
        <v>8.9321143335E10</v>
      </c>
      <c r="AK2" s="55">
        <v>8.9377032571E10</v>
      </c>
      <c r="AL2" s="55">
        <v>8.9217321778E10</v>
      </c>
      <c r="AM2" s="55">
        <v>8.9620854321E10</v>
      </c>
      <c r="AN2" s="55" t="s">
        <v>38</v>
      </c>
      <c r="AO2" s="55">
        <v>8.9857732969E10</v>
      </c>
      <c r="AP2" s="55">
        <v>8.9222312979E10</v>
      </c>
      <c r="AQ2" s="55">
        <v>8.9085714888E10</v>
      </c>
      <c r="AR2" s="56"/>
    </row>
    <row r="3" ht="21.0" customHeight="1">
      <c r="A3" s="1"/>
      <c r="B3" s="11"/>
      <c r="C3" s="11"/>
      <c r="D3" s="11"/>
      <c r="E3" s="57"/>
      <c r="F3" s="52"/>
      <c r="G3" s="58"/>
      <c r="H3" s="54"/>
      <c r="I3" s="11"/>
      <c r="J3" s="54"/>
      <c r="K3" s="11"/>
      <c r="L3" s="11"/>
      <c r="M3" s="54"/>
      <c r="N3" s="11"/>
      <c r="O3" s="11"/>
      <c r="P3" s="11"/>
      <c r="Q3" s="11"/>
      <c r="R3" s="54"/>
      <c r="S3" s="11"/>
      <c r="T3" s="11"/>
      <c r="U3" s="11"/>
      <c r="V3" s="54"/>
      <c r="W3" s="11"/>
      <c r="Y3" s="11"/>
      <c r="Z3" s="11"/>
      <c r="AA3" s="11"/>
      <c r="AB3" s="11"/>
      <c r="AC3" s="11"/>
      <c r="AD3" s="56"/>
      <c r="AE3" s="11"/>
      <c r="AF3" s="56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56"/>
    </row>
    <row r="4">
      <c r="A4" s="12"/>
      <c r="B4" s="13" t="s">
        <v>4</v>
      </c>
      <c r="C4" s="14"/>
      <c r="D4" s="15"/>
      <c r="E4" s="16">
        <v>0.002349537037037037</v>
      </c>
      <c r="F4" s="59"/>
      <c r="G4" s="16">
        <v>0.006284722222222222</v>
      </c>
      <c r="H4" s="60"/>
      <c r="I4" s="61">
        <v>0.001388888888888889</v>
      </c>
      <c r="J4" s="60"/>
      <c r="K4" s="62">
        <v>0.0026041666666666665</v>
      </c>
      <c r="L4" s="62">
        <v>0.0012847222222222223</v>
      </c>
      <c r="M4" s="60"/>
      <c r="N4" s="63">
        <v>6.944444444444445E-4</v>
      </c>
      <c r="O4" s="63">
        <v>6.481481481481481E-4</v>
      </c>
      <c r="P4" s="63">
        <v>9.375E-4</v>
      </c>
      <c r="Q4" s="63">
        <v>0.0017592592592592592</v>
      </c>
      <c r="R4" s="54"/>
      <c r="S4" s="63">
        <v>5.208333333333333E-4</v>
      </c>
      <c r="T4" s="63">
        <v>0.0028356481481481483</v>
      </c>
      <c r="U4" s="63">
        <v>0.0018055555555555555</v>
      </c>
      <c r="V4" s="54"/>
      <c r="W4" s="63">
        <v>0.0014467592592592592</v>
      </c>
      <c r="X4" s="56"/>
      <c r="Y4" s="63">
        <v>0.001261574074074074</v>
      </c>
      <c r="Z4" s="63">
        <v>0.005104166666666667</v>
      </c>
      <c r="AA4" s="63">
        <v>0.006423611111111111</v>
      </c>
      <c r="AB4" s="63">
        <v>0.001261574074074074</v>
      </c>
      <c r="AC4" s="63">
        <v>9.722222222222222E-4</v>
      </c>
      <c r="AD4" s="56"/>
      <c r="AE4" s="63">
        <v>0.0011689814814814816</v>
      </c>
      <c r="AF4" s="56"/>
      <c r="AG4" s="63">
        <v>0.0020833333333333333</v>
      </c>
      <c r="AH4" s="63">
        <v>0.0010532407407407407</v>
      </c>
      <c r="AI4" s="63">
        <v>0.0011226851851851851</v>
      </c>
      <c r="AJ4" s="63">
        <v>9.953703703703704E-4</v>
      </c>
      <c r="AK4" s="63">
        <v>0.0010648148148148149</v>
      </c>
      <c r="AL4" s="63">
        <v>0.0021064814814814813</v>
      </c>
      <c r="AM4" s="63">
        <v>0.003321759259259259</v>
      </c>
      <c r="AN4" s="63">
        <v>0.0021180555555555558</v>
      </c>
      <c r="AO4" s="63">
        <v>0.007314814814814815</v>
      </c>
      <c r="AP4" s="63">
        <v>0.003599537037037037</v>
      </c>
      <c r="AQ4" s="63">
        <v>0.0011111111111111111</v>
      </c>
      <c r="AR4" s="56"/>
    </row>
    <row r="5">
      <c r="A5" s="64" t="s">
        <v>39</v>
      </c>
      <c r="B5" s="20">
        <v>1.0</v>
      </c>
      <c r="C5" s="21">
        <v>1.0</v>
      </c>
      <c r="D5" s="65" t="s">
        <v>6</v>
      </c>
      <c r="E5" s="66">
        <v>1.0</v>
      </c>
      <c r="F5" s="67"/>
      <c r="G5" s="68">
        <v>1.0</v>
      </c>
      <c r="H5" s="54"/>
      <c r="I5" s="23">
        <v>1.0</v>
      </c>
      <c r="J5" s="54"/>
      <c r="K5" s="23">
        <v>1.0</v>
      </c>
      <c r="L5" s="23">
        <v>1.0</v>
      </c>
      <c r="M5" s="54"/>
      <c r="N5" s="23">
        <v>1.0</v>
      </c>
      <c r="O5" s="23">
        <v>1.0</v>
      </c>
      <c r="P5" s="23">
        <v>1.0</v>
      </c>
      <c r="Q5" s="23">
        <v>1.0</v>
      </c>
      <c r="R5" s="54"/>
      <c r="S5" s="23">
        <v>1.0</v>
      </c>
      <c r="T5" s="23">
        <v>1.0</v>
      </c>
      <c r="U5" s="23">
        <v>1.0</v>
      </c>
      <c r="V5" s="54"/>
      <c r="W5" s="23">
        <v>1.0</v>
      </c>
      <c r="X5" s="56"/>
      <c r="Y5" s="23">
        <v>1.0</v>
      </c>
      <c r="Z5" s="23">
        <v>1.0</v>
      </c>
      <c r="AA5" s="23">
        <v>1.0</v>
      </c>
      <c r="AB5" s="23">
        <v>1.0</v>
      </c>
      <c r="AC5" s="23">
        <v>1.0</v>
      </c>
      <c r="AD5" s="56"/>
      <c r="AE5" s="23">
        <v>1.0</v>
      </c>
      <c r="AF5" s="56"/>
      <c r="AG5" s="23">
        <v>1.0</v>
      </c>
      <c r="AH5" s="23">
        <v>1.0</v>
      </c>
      <c r="AI5" s="23">
        <v>1.0</v>
      </c>
      <c r="AJ5" s="23">
        <v>1.0</v>
      </c>
      <c r="AK5" s="23">
        <v>1.0</v>
      </c>
      <c r="AL5" s="23">
        <v>1.0</v>
      </c>
      <c r="AM5" s="23">
        <v>1.0</v>
      </c>
      <c r="AN5" s="23">
        <v>1.0</v>
      </c>
      <c r="AO5" s="23">
        <v>1.0</v>
      </c>
      <c r="AP5" s="23">
        <v>1.0</v>
      </c>
      <c r="AQ5" s="23">
        <v>1.0</v>
      </c>
      <c r="AR5" s="56"/>
    </row>
    <row r="6">
      <c r="A6" s="7"/>
      <c r="B6" s="20">
        <v>1.0</v>
      </c>
      <c r="C6" s="21">
        <v>2.0</v>
      </c>
      <c r="D6" s="65" t="s">
        <v>7</v>
      </c>
      <c r="E6" s="66">
        <v>1.0</v>
      </c>
      <c r="F6" s="67"/>
      <c r="G6" s="68">
        <v>1.0</v>
      </c>
      <c r="H6" s="54"/>
      <c r="I6" s="23">
        <v>1.0</v>
      </c>
      <c r="J6" s="54"/>
      <c r="K6" s="23">
        <v>1.0</v>
      </c>
      <c r="L6" s="23">
        <v>1.0</v>
      </c>
      <c r="M6" s="54"/>
      <c r="N6" s="23">
        <v>1.0</v>
      </c>
      <c r="O6" s="23">
        <v>1.0</v>
      </c>
      <c r="P6" s="23">
        <v>1.0</v>
      </c>
      <c r="Q6" s="23">
        <v>1.0</v>
      </c>
      <c r="R6" s="54"/>
      <c r="S6" s="23">
        <v>1.0</v>
      </c>
      <c r="T6" s="23">
        <v>1.0</v>
      </c>
      <c r="U6" s="23">
        <v>1.0</v>
      </c>
      <c r="V6" s="54"/>
      <c r="W6" s="23">
        <v>1.0</v>
      </c>
      <c r="X6" s="56"/>
      <c r="Y6" s="23">
        <v>1.0</v>
      </c>
      <c r="Z6" s="26">
        <v>0.0</v>
      </c>
      <c r="AA6" s="23">
        <v>1.0</v>
      </c>
      <c r="AB6" s="23">
        <v>1.0</v>
      </c>
      <c r="AC6" s="23">
        <v>1.0</v>
      </c>
      <c r="AD6" s="56"/>
      <c r="AE6" s="23">
        <v>1.0</v>
      </c>
      <c r="AF6" s="56"/>
      <c r="AG6" s="23">
        <v>1.0</v>
      </c>
      <c r="AH6" s="23">
        <v>1.0</v>
      </c>
      <c r="AI6" s="23">
        <v>1.0</v>
      </c>
      <c r="AJ6" s="23">
        <v>1.0</v>
      </c>
      <c r="AK6" s="23">
        <v>1.0</v>
      </c>
      <c r="AL6" s="23">
        <v>1.0</v>
      </c>
      <c r="AM6" s="23">
        <v>1.0</v>
      </c>
      <c r="AN6" s="23">
        <v>1.0</v>
      </c>
      <c r="AO6" s="23">
        <v>1.0</v>
      </c>
      <c r="AP6" s="23">
        <v>1.0</v>
      </c>
      <c r="AQ6" s="26">
        <v>0.0</v>
      </c>
      <c r="AR6" s="56"/>
    </row>
    <row r="7">
      <c r="A7" s="7"/>
      <c r="B7" s="20">
        <v>1.0</v>
      </c>
      <c r="C7" s="21">
        <v>3.0</v>
      </c>
      <c r="D7" s="65" t="s">
        <v>8</v>
      </c>
      <c r="E7" s="69">
        <v>1.0</v>
      </c>
      <c r="F7" s="70"/>
      <c r="G7" s="68">
        <v>1.0</v>
      </c>
      <c r="H7" s="54"/>
      <c r="I7" s="23">
        <v>1.0</v>
      </c>
      <c r="J7" s="54"/>
      <c r="K7" s="23">
        <v>1.0</v>
      </c>
      <c r="L7" s="23">
        <v>1.0</v>
      </c>
      <c r="M7" s="54"/>
      <c r="N7" s="23">
        <v>1.0</v>
      </c>
      <c r="O7" s="23">
        <v>1.0</v>
      </c>
      <c r="P7" s="23">
        <v>1.0</v>
      </c>
      <c r="Q7" s="23">
        <v>1.0</v>
      </c>
      <c r="R7" s="54"/>
      <c r="S7" s="23">
        <v>1.0</v>
      </c>
      <c r="T7" s="23">
        <v>1.0</v>
      </c>
      <c r="U7" s="23">
        <v>1.0</v>
      </c>
      <c r="V7" s="54"/>
      <c r="W7" s="23">
        <v>1.0</v>
      </c>
      <c r="X7" s="56"/>
      <c r="Y7" s="23">
        <v>1.0</v>
      </c>
      <c r="Z7" s="23">
        <v>1.0</v>
      </c>
      <c r="AA7" s="23">
        <v>1.0</v>
      </c>
      <c r="AB7" s="23">
        <v>1.0</v>
      </c>
      <c r="AC7" s="23">
        <v>1.0</v>
      </c>
      <c r="AD7" s="56"/>
      <c r="AE7" s="23">
        <v>1.0</v>
      </c>
      <c r="AF7" s="56"/>
      <c r="AG7" s="23">
        <v>1.0</v>
      </c>
      <c r="AH7" s="23">
        <v>1.0</v>
      </c>
      <c r="AI7" s="23">
        <v>1.0</v>
      </c>
      <c r="AJ7" s="23">
        <v>1.0</v>
      </c>
      <c r="AK7" s="23">
        <v>1.0</v>
      </c>
      <c r="AL7" s="23">
        <v>1.0</v>
      </c>
      <c r="AM7" s="23">
        <v>1.0</v>
      </c>
      <c r="AN7" s="23">
        <v>1.0</v>
      </c>
      <c r="AO7" s="23">
        <v>1.0</v>
      </c>
      <c r="AP7" s="23">
        <v>1.0</v>
      </c>
      <c r="AQ7" s="26">
        <v>0.0</v>
      </c>
      <c r="AR7" s="56"/>
    </row>
    <row r="8">
      <c r="A8" s="7"/>
      <c r="B8" s="20">
        <v>1.0</v>
      </c>
      <c r="C8" s="21">
        <v>4.0</v>
      </c>
      <c r="D8" s="65" t="s">
        <v>9</v>
      </c>
      <c r="E8" s="66">
        <v>1.0</v>
      </c>
      <c r="F8" s="67"/>
      <c r="G8" s="68">
        <v>1.0</v>
      </c>
      <c r="H8" s="54"/>
      <c r="I8" s="23">
        <v>1.0</v>
      </c>
      <c r="J8" s="54"/>
      <c r="K8" s="23">
        <v>1.0</v>
      </c>
      <c r="L8" s="23">
        <v>1.0</v>
      </c>
      <c r="M8" s="54"/>
      <c r="N8" s="23">
        <v>1.0</v>
      </c>
      <c r="O8" s="23">
        <v>1.0</v>
      </c>
      <c r="P8" s="12"/>
      <c r="Q8" s="23">
        <v>1.0</v>
      </c>
      <c r="R8" s="54"/>
      <c r="S8" s="23">
        <v>1.0</v>
      </c>
      <c r="T8" s="23">
        <v>1.0</v>
      </c>
      <c r="U8" s="23">
        <v>1.0</v>
      </c>
      <c r="V8" s="54"/>
      <c r="W8" s="23">
        <v>1.0</v>
      </c>
      <c r="X8" s="56"/>
      <c r="Y8" s="23">
        <v>1.0</v>
      </c>
      <c r="Z8" s="26">
        <v>0.0</v>
      </c>
      <c r="AA8" s="23">
        <v>1.0</v>
      </c>
      <c r="AB8" s="23">
        <v>1.0</v>
      </c>
      <c r="AC8" s="23">
        <v>0.0</v>
      </c>
      <c r="AD8" s="56"/>
      <c r="AE8" s="23">
        <v>1.0</v>
      </c>
      <c r="AF8" s="56"/>
      <c r="AG8" s="23">
        <v>1.0</v>
      </c>
      <c r="AH8" s="23">
        <v>1.0</v>
      </c>
      <c r="AI8" s="23">
        <v>1.0</v>
      </c>
      <c r="AJ8" s="23">
        <v>1.0</v>
      </c>
      <c r="AK8" s="23">
        <v>1.0</v>
      </c>
      <c r="AL8" s="23">
        <v>1.0</v>
      </c>
      <c r="AM8" s="23">
        <v>1.0</v>
      </c>
      <c r="AN8" s="23">
        <v>1.0</v>
      </c>
      <c r="AO8" s="23">
        <v>1.0</v>
      </c>
      <c r="AP8" s="23">
        <v>1.0</v>
      </c>
      <c r="AQ8" s="26">
        <v>0.0</v>
      </c>
      <c r="AR8" s="56"/>
    </row>
    <row r="9">
      <c r="A9" s="7"/>
      <c r="B9" s="20">
        <v>1.0</v>
      </c>
      <c r="C9" s="21">
        <v>5.0</v>
      </c>
      <c r="D9" s="65" t="s">
        <v>10</v>
      </c>
      <c r="E9" s="71">
        <v>0.0</v>
      </c>
      <c r="F9" s="67"/>
      <c r="G9" s="72">
        <v>0.0</v>
      </c>
      <c r="H9" s="54"/>
      <c r="I9" s="26">
        <v>0.0</v>
      </c>
      <c r="J9" s="54"/>
      <c r="K9" s="26">
        <v>0.0</v>
      </c>
      <c r="L9" s="26">
        <v>0.0</v>
      </c>
      <c r="M9" s="54"/>
      <c r="N9" s="26">
        <v>0.0</v>
      </c>
      <c r="O9" s="26">
        <v>0.0</v>
      </c>
      <c r="P9" s="23">
        <v>1.0</v>
      </c>
      <c r="Q9" s="26">
        <v>0.0</v>
      </c>
      <c r="R9" s="54"/>
      <c r="S9" s="23">
        <v>1.0</v>
      </c>
      <c r="T9" s="26">
        <v>0.0</v>
      </c>
      <c r="U9" s="23">
        <v>1.0</v>
      </c>
      <c r="V9" s="54"/>
      <c r="W9" s="23">
        <v>1.0</v>
      </c>
      <c r="X9" s="56"/>
      <c r="Y9" s="26">
        <v>0.0</v>
      </c>
      <c r="Z9" s="26">
        <v>0.0</v>
      </c>
      <c r="AA9" s="26">
        <v>0.0</v>
      </c>
      <c r="AB9" s="26">
        <v>0.0</v>
      </c>
      <c r="AC9" s="26">
        <v>0.0</v>
      </c>
      <c r="AD9" s="56"/>
      <c r="AE9" s="26">
        <v>0.0</v>
      </c>
      <c r="AF9" s="56"/>
      <c r="AG9" s="26">
        <v>0.0</v>
      </c>
      <c r="AH9" s="26">
        <v>0.0</v>
      </c>
      <c r="AI9" s="26">
        <v>0.0</v>
      </c>
      <c r="AJ9" s="26">
        <v>0.0</v>
      </c>
      <c r="AK9" s="26">
        <v>0.0</v>
      </c>
      <c r="AL9" s="26">
        <v>0.0</v>
      </c>
      <c r="AM9" s="26">
        <v>0.0</v>
      </c>
      <c r="AN9" s="26">
        <v>0.0</v>
      </c>
      <c r="AO9" s="26">
        <v>0.0</v>
      </c>
      <c r="AP9" s="26">
        <v>0.0</v>
      </c>
      <c r="AQ9" s="26">
        <v>0.0</v>
      </c>
      <c r="AR9" s="56"/>
    </row>
    <row r="10">
      <c r="A10" s="7"/>
      <c r="B10" s="20">
        <v>1.0</v>
      </c>
      <c r="C10" s="21">
        <v>6.0</v>
      </c>
      <c r="D10" s="65" t="s">
        <v>40</v>
      </c>
      <c r="E10" s="66">
        <v>1.0</v>
      </c>
      <c r="F10" s="67"/>
      <c r="G10" s="72">
        <v>0.0</v>
      </c>
      <c r="H10" s="54"/>
      <c r="I10" s="26">
        <v>0.0</v>
      </c>
      <c r="J10" s="54"/>
      <c r="K10" s="26">
        <v>0.0</v>
      </c>
      <c r="L10" s="26">
        <v>0.0</v>
      </c>
      <c r="M10" s="54"/>
      <c r="N10" s="26">
        <v>0.0</v>
      </c>
      <c r="O10" s="26">
        <v>0.0</v>
      </c>
      <c r="P10" s="26">
        <v>0.0</v>
      </c>
      <c r="Q10" s="26">
        <v>0.0</v>
      </c>
      <c r="R10" s="54"/>
      <c r="S10" s="26">
        <v>0.0</v>
      </c>
      <c r="T10" s="23">
        <v>1.0</v>
      </c>
      <c r="U10" s="23">
        <v>1.0</v>
      </c>
      <c r="V10" s="54"/>
      <c r="W10" s="26">
        <v>0.0</v>
      </c>
      <c r="X10" s="56"/>
      <c r="Y10" s="26">
        <v>0.0</v>
      </c>
      <c r="Z10" s="26">
        <v>0.0</v>
      </c>
      <c r="AA10" s="26">
        <v>0.0</v>
      </c>
      <c r="AB10" s="26">
        <v>0.0</v>
      </c>
      <c r="AC10" s="26">
        <v>0.0</v>
      </c>
      <c r="AD10" s="56"/>
      <c r="AE10" s="26">
        <v>0.0</v>
      </c>
      <c r="AF10" s="56"/>
      <c r="AG10" s="26">
        <v>0.0</v>
      </c>
      <c r="AH10" s="26">
        <v>0.0</v>
      </c>
      <c r="AI10" s="26">
        <v>0.0</v>
      </c>
      <c r="AJ10" s="26">
        <v>0.0</v>
      </c>
      <c r="AK10" s="26">
        <v>0.0</v>
      </c>
      <c r="AL10" s="26">
        <v>0.0</v>
      </c>
      <c r="AM10" s="26">
        <v>0.0</v>
      </c>
      <c r="AN10" s="26">
        <v>0.0</v>
      </c>
      <c r="AO10" s="26">
        <v>0.0</v>
      </c>
      <c r="AP10" s="26">
        <v>0.0</v>
      </c>
      <c r="AQ10" s="26">
        <v>0.0</v>
      </c>
      <c r="AR10" s="56"/>
    </row>
    <row r="11">
      <c r="A11" s="7"/>
      <c r="B11" s="20">
        <v>1.0</v>
      </c>
      <c r="C11" s="21">
        <v>7.0</v>
      </c>
      <c r="D11" s="65" t="s">
        <v>11</v>
      </c>
      <c r="E11" s="66">
        <v>1.0</v>
      </c>
      <c r="F11" s="67"/>
      <c r="G11" s="68">
        <v>1.0</v>
      </c>
      <c r="H11" s="54"/>
      <c r="I11" s="23">
        <v>1.0</v>
      </c>
      <c r="J11" s="54"/>
      <c r="K11" s="23">
        <v>1.0</v>
      </c>
      <c r="L11" s="23">
        <v>1.0</v>
      </c>
      <c r="M11" s="54"/>
      <c r="N11" s="23">
        <v>1.0</v>
      </c>
      <c r="O11" s="23">
        <v>1.0</v>
      </c>
      <c r="P11" s="23">
        <v>1.0</v>
      </c>
      <c r="Q11" s="23">
        <v>1.0</v>
      </c>
      <c r="R11" s="54"/>
      <c r="S11" s="23">
        <v>1.0</v>
      </c>
      <c r="T11" s="23">
        <v>1.0</v>
      </c>
      <c r="U11" s="23">
        <v>1.0</v>
      </c>
      <c r="V11" s="54"/>
      <c r="W11" s="23">
        <v>1.0</v>
      </c>
      <c r="X11" s="56"/>
      <c r="Y11" s="23">
        <v>1.0</v>
      </c>
      <c r="Z11" s="23">
        <v>1.0</v>
      </c>
      <c r="AA11" s="23">
        <v>1.0</v>
      </c>
      <c r="AB11" s="23">
        <v>1.0</v>
      </c>
      <c r="AC11" s="23">
        <v>1.0</v>
      </c>
      <c r="AD11" s="56"/>
      <c r="AE11" s="23">
        <v>1.0</v>
      </c>
      <c r="AF11" s="56"/>
      <c r="AG11" s="23">
        <v>1.0</v>
      </c>
      <c r="AH11" s="23">
        <v>1.0</v>
      </c>
      <c r="AI11" s="23">
        <v>1.0</v>
      </c>
      <c r="AJ11" s="23">
        <v>1.0</v>
      </c>
      <c r="AK11" s="23">
        <v>1.0</v>
      </c>
      <c r="AL11" s="23">
        <v>1.0</v>
      </c>
      <c r="AM11" s="23">
        <v>1.0</v>
      </c>
      <c r="AN11" s="23">
        <v>1.0</v>
      </c>
      <c r="AO11" s="23">
        <v>1.0</v>
      </c>
      <c r="AP11" s="23">
        <v>1.0</v>
      </c>
      <c r="AQ11" s="23">
        <v>1.0</v>
      </c>
      <c r="AR11" s="56"/>
    </row>
    <row r="12">
      <c r="A12" s="7"/>
      <c r="B12" s="73">
        <v>3.0</v>
      </c>
      <c r="C12" s="21">
        <v>8.0</v>
      </c>
      <c r="D12" s="74" t="s">
        <v>41</v>
      </c>
      <c r="E12" s="66">
        <v>1.0</v>
      </c>
      <c r="F12" s="67"/>
      <c r="G12" s="68">
        <v>3.0</v>
      </c>
      <c r="H12" s="54"/>
      <c r="I12" s="23">
        <v>3.0</v>
      </c>
      <c r="J12" s="54"/>
      <c r="K12" s="23">
        <v>2.0</v>
      </c>
      <c r="L12" s="23">
        <v>3.0</v>
      </c>
      <c r="M12" s="54"/>
      <c r="N12" s="23">
        <v>3.0</v>
      </c>
      <c r="O12" s="23">
        <v>3.0</v>
      </c>
      <c r="P12" s="23">
        <v>3.0</v>
      </c>
      <c r="Q12" s="23">
        <v>3.0</v>
      </c>
      <c r="R12" s="54"/>
      <c r="S12" s="26">
        <v>3.0</v>
      </c>
      <c r="T12" s="23">
        <v>3.0</v>
      </c>
      <c r="U12" s="23">
        <v>3.0</v>
      </c>
      <c r="V12" s="54"/>
      <c r="W12" s="23">
        <v>3.0</v>
      </c>
      <c r="X12" s="56"/>
      <c r="Y12" s="23">
        <v>3.0</v>
      </c>
      <c r="Z12" s="23">
        <v>3.0</v>
      </c>
      <c r="AA12" s="23">
        <v>3.0</v>
      </c>
      <c r="AB12" s="23">
        <v>3.0</v>
      </c>
      <c r="AC12" s="23">
        <v>3.0</v>
      </c>
      <c r="AD12" s="56"/>
      <c r="AE12" s="23">
        <v>0.0</v>
      </c>
      <c r="AF12" s="56"/>
      <c r="AG12" s="23">
        <v>3.0</v>
      </c>
      <c r="AH12" s="25">
        <v>1.0</v>
      </c>
      <c r="AI12" s="23">
        <v>3.0</v>
      </c>
      <c r="AJ12" s="25">
        <v>1.0</v>
      </c>
      <c r="AK12" s="25">
        <v>1.0</v>
      </c>
      <c r="AL12" s="23">
        <v>3.0</v>
      </c>
      <c r="AM12" s="23">
        <v>3.0</v>
      </c>
      <c r="AN12" s="25">
        <v>1.0</v>
      </c>
      <c r="AO12" s="23">
        <v>3.0</v>
      </c>
      <c r="AP12" s="23">
        <v>3.0</v>
      </c>
      <c r="AQ12" s="23">
        <v>3.0</v>
      </c>
      <c r="AR12" s="56"/>
    </row>
    <row r="13">
      <c r="A13" s="7"/>
      <c r="B13" s="24">
        <v>1.0</v>
      </c>
      <c r="C13" s="21">
        <v>9.0</v>
      </c>
      <c r="D13" s="75" t="s">
        <v>42</v>
      </c>
      <c r="E13" s="66">
        <v>1.0</v>
      </c>
      <c r="F13" s="67"/>
      <c r="G13" s="68">
        <v>1.0</v>
      </c>
      <c r="H13" s="54"/>
      <c r="I13" s="26">
        <v>0.0</v>
      </c>
      <c r="J13" s="54"/>
      <c r="K13" s="26">
        <v>0.0</v>
      </c>
      <c r="L13" s="26">
        <v>0.0</v>
      </c>
      <c r="M13" s="54"/>
      <c r="N13" s="26">
        <v>0.0</v>
      </c>
      <c r="O13" s="25">
        <v>1.0</v>
      </c>
      <c r="P13" s="26">
        <v>0.0</v>
      </c>
      <c r="Q13" s="26">
        <v>0.0</v>
      </c>
      <c r="R13" s="54"/>
      <c r="S13" s="26">
        <v>0.0</v>
      </c>
      <c r="T13" s="23">
        <v>1.0</v>
      </c>
      <c r="U13" s="76">
        <v>0.0</v>
      </c>
      <c r="V13" s="54"/>
      <c r="W13" s="23">
        <v>1.0</v>
      </c>
      <c r="X13" s="56"/>
      <c r="Y13" s="23">
        <v>1.0</v>
      </c>
      <c r="Z13" s="23">
        <v>1.0</v>
      </c>
      <c r="AA13" s="23">
        <v>1.0</v>
      </c>
      <c r="AB13" s="26">
        <v>0.0</v>
      </c>
      <c r="AC13" s="26">
        <v>0.0</v>
      </c>
      <c r="AD13" s="56"/>
      <c r="AE13" s="23">
        <v>1.0</v>
      </c>
      <c r="AF13" s="56"/>
      <c r="AG13" s="23">
        <v>1.0</v>
      </c>
      <c r="AH13" s="26">
        <v>0.0</v>
      </c>
      <c r="AI13" s="26">
        <v>0.0</v>
      </c>
      <c r="AJ13" s="26">
        <v>0.0</v>
      </c>
      <c r="AK13" s="26">
        <v>0.0</v>
      </c>
      <c r="AL13" s="26">
        <v>0.0</v>
      </c>
      <c r="AM13" s="23">
        <v>1.0</v>
      </c>
      <c r="AN13" s="26">
        <v>0.0</v>
      </c>
      <c r="AO13" s="23">
        <v>1.0</v>
      </c>
      <c r="AP13" s="23">
        <v>1.0</v>
      </c>
      <c r="AQ13" s="23">
        <v>1.0</v>
      </c>
      <c r="AR13" s="56"/>
    </row>
    <row r="14">
      <c r="A14" s="7"/>
      <c r="B14" s="77">
        <v>3.0</v>
      </c>
      <c r="C14" s="21">
        <v>10.0</v>
      </c>
      <c r="D14" s="75" t="s">
        <v>43</v>
      </c>
      <c r="E14" s="78">
        <v>2.0</v>
      </c>
      <c r="F14" s="67"/>
      <c r="G14" s="68">
        <v>3.0</v>
      </c>
      <c r="H14" s="54"/>
      <c r="I14" s="26">
        <v>0.0</v>
      </c>
      <c r="J14" s="54"/>
      <c r="K14" s="26">
        <v>0.0</v>
      </c>
      <c r="L14" s="26">
        <v>0.0</v>
      </c>
      <c r="M14" s="54"/>
      <c r="N14" s="26">
        <v>0.0</v>
      </c>
      <c r="O14" s="25">
        <v>3.0</v>
      </c>
      <c r="P14" s="26">
        <v>0.0</v>
      </c>
      <c r="Q14" s="26">
        <v>0.0</v>
      </c>
      <c r="R14" s="54"/>
      <c r="S14" s="26">
        <v>0.0</v>
      </c>
      <c r="T14" s="76">
        <v>0.0</v>
      </c>
      <c r="U14" s="76">
        <v>0.0</v>
      </c>
      <c r="V14" s="54"/>
      <c r="W14" s="26">
        <v>0.0</v>
      </c>
      <c r="X14" s="56"/>
      <c r="Y14" s="26">
        <v>0.0</v>
      </c>
      <c r="Z14" s="23">
        <v>3.0</v>
      </c>
      <c r="AA14" s="23">
        <v>3.0</v>
      </c>
      <c r="AB14" s="26">
        <v>0.0</v>
      </c>
      <c r="AC14" s="26">
        <v>0.0</v>
      </c>
      <c r="AD14" s="56"/>
      <c r="AE14" s="23">
        <v>1.0</v>
      </c>
      <c r="AF14" s="56"/>
      <c r="AG14" s="23">
        <v>3.0</v>
      </c>
      <c r="AH14" s="26">
        <v>0.0</v>
      </c>
      <c r="AI14" s="26">
        <v>0.0</v>
      </c>
      <c r="AJ14" s="26">
        <v>0.0</v>
      </c>
      <c r="AK14" s="26">
        <v>0.0</v>
      </c>
      <c r="AL14" s="26">
        <v>0.0</v>
      </c>
      <c r="AM14" s="23">
        <v>3.0</v>
      </c>
      <c r="AN14" s="26">
        <v>0.0</v>
      </c>
      <c r="AO14" s="23">
        <v>3.0</v>
      </c>
      <c r="AP14" s="23">
        <v>3.0</v>
      </c>
      <c r="AQ14" s="26">
        <v>0.0</v>
      </c>
      <c r="AR14" s="56"/>
    </row>
    <row r="15">
      <c r="A15" s="7"/>
      <c r="B15" s="24">
        <v>1.0</v>
      </c>
      <c r="C15" s="21">
        <v>11.0</v>
      </c>
      <c r="D15" s="79" t="s">
        <v>44</v>
      </c>
      <c r="E15" s="71">
        <v>0.0</v>
      </c>
      <c r="F15" s="67"/>
      <c r="G15" s="68">
        <v>1.0</v>
      </c>
      <c r="H15" s="54"/>
      <c r="I15" s="23">
        <v>1.0</v>
      </c>
      <c r="J15" s="54"/>
      <c r="K15" s="25">
        <v>1.0</v>
      </c>
      <c r="L15" s="26">
        <v>0.0</v>
      </c>
      <c r="M15" s="54"/>
      <c r="N15" s="25">
        <v>1.0</v>
      </c>
      <c r="O15" s="25">
        <v>1.0</v>
      </c>
      <c r="P15" s="23">
        <v>1.0</v>
      </c>
      <c r="Q15" s="23">
        <v>1.0</v>
      </c>
      <c r="R15" s="54"/>
      <c r="S15" s="25">
        <v>1.0</v>
      </c>
      <c r="T15" s="23">
        <v>1.0</v>
      </c>
      <c r="U15" s="23">
        <v>0.0</v>
      </c>
      <c r="V15" s="54"/>
      <c r="W15" s="25">
        <v>1.0</v>
      </c>
      <c r="X15" s="56"/>
      <c r="Y15" s="23">
        <v>1.0</v>
      </c>
      <c r="Z15" s="23">
        <v>1.0</v>
      </c>
      <c r="AA15" s="23">
        <v>1.0</v>
      </c>
      <c r="AB15" s="23">
        <v>1.0</v>
      </c>
      <c r="AC15" s="23">
        <v>0.0</v>
      </c>
      <c r="AD15" s="56"/>
      <c r="AE15" s="23">
        <v>1.0</v>
      </c>
      <c r="AF15" s="56"/>
      <c r="AG15" s="23">
        <v>1.0</v>
      </c>
      <c r="AH15" s="23">
        <v>1.0</v>
      </c>
      <c r="AI15" s="23">
        <v>1.0</v>
      </c>
      <c r="AJ15" s="25">
        <v>1.0</v>
      </c>
      <c r="AK15" s="26">
        <v>0.0</v>
      </c>
      <c r="AL15" s="23">
        <v>1.0</v>
      </c>
      <c r="AM15" s="23">
        <v>1.0</v>
      </c>
      <c r="AN15" s="25">
        <v>1.0</v>
      </c>
      <c r="AO15" s="23">
        <v>1.0</v>
      </c>
      <c r="AP15" s="23">
        <v>1.0</v>
      </c>
      <c r="AQ15" s="23">
        <v>0.0</v>
      </c>
      <c r="AR15" s="56"/>
    </row>
    <row r="16">
      <c r="A16" s="7"/>
      <c r="B16" s="20">
        <v>1.0</v>
      </c>
      <c r="C16" s="21">
        <v>12.0</v>
      </c>
      <c r="D16" s="80" t="s">
        <v>45</v>
      </c>
      <c r="E16" s="66">
        <v>9.0</v>
      </c>
      <c r="F16" s="67"/>
      <c r="G16" s="68">
        <v>9.0</v>
      </c>
      <c r="H16" s="54"/>
      <c r="I16" s="23">
        <v>9.0</v>
      </c>
      <c r="J16" s="54"/>
      <c r="K16" s="23">
        <v>9.0</v>
      </c>
      <c r="L16" s="23">
        <v>9.0</v>
      </c>
      <c r="M16" s="54"/>
      <c r="N16" s="23">
        <v>9.0</v>
      </c>
      <c r="O16" s="23">
        <v>9.0</v>
      </c>
      <c r="P16" s="23">
        <v>9.0</v>
      </c>
      <c r="Q16" s="23">
        <v>9.0</v>
      </c>
      <c r="R16" s="54"/>
      <c r="S16" s="23">
        <v>9.0</v>
      </c>
      <c r="T16" s="23">
        <v>9.0</v>
      </c>
      <c r="U16" s="23">
        <v>9.0</v>
      </c>
      <c r="V16" s="54"/>
      <c r="W16" s="23">
        <v>9.0</v>
      </c>
      <c r="X16" s="56"/>
      <c r="Y16" s="23">
        <v>9.0</v>
      </c>
      <c r="Z16" s="23">
        <v>9.0</v>
      </c>
      <c r="AA16" s="23">
        <v>9.0</v>
      </c>
      <c r="AB16" s="23">
        <v>9.0</v>
      </c>
      <c r="AC16" s="23">
        <v>9.0</v>
      </c>
      <c r="AD16" s="56"/>
      <c r="AE16" s="23">
        <v>9.0</v>
      </c>
      <c r="AF16" s="56"/>
      <c r="AG16" s="23">
        <v>9.0</v>
      </c>
      <c r="AH16" s="23">
        <v>1.0</v>
      </c>
      <c r="AI16" s="23">
        <v>9.0</v>
      </c>
      <c r="AJ16" s="23">
        <v>9.0</v>
      </c>
      <c r="AK16" s="23">
        <v>9.0</v>
      </c>
      <c r="AL16" s="23">
        <v>9.0</v>
      </c>
      <c r="AM16" s="23">
        <v>9.0</v>
      </c>
      <c r="AN16" s="23">
        <v>9.0</v>
      </c>
      <c r="AO16" s="23">
        <v>9.0</v>
      </c>
      <c r="AP16" s="23">
        <v>9.0</v>
      </c>
      <c r="AQ16" s="23">
        <v>9.0</v>
      </c>
      <c r="AR16" s="56"/>
    </row>
    <row r="17">
      <c r="A17" s="7"/>
      <c r="B17" s="20">
        <v>1.0</v>
      </c>
      <c r="C17" s="21">
        <v>13.0</v>
      </c>
      <c r="D17" s="81" t="s">
        <v>46</v>
      </c>
      <c r="E17" s="66">
        <v>0.0</v>
      </c>
      <c r="F17" s="67"/>
      <c r="G17" s="68">
        <v>0.0</v>
      </c>
      <c r="H17" s="54"/>
      <c r="I17" s="23">
        <v>0.0</v>
      </c>
      <c r="J17" s="54"/>
      <c r="K17" s="23">
        <v>0.0</v>
      </c>
      <c r="L17" s="23">
        <v>0.0</v>
      </c>
      <c r="M17" s="54"/>
      <c r="N17" s="23">
        <v>0.0</v>
      </c>
      <c r="O17" s="23">
        <v>0.0</v>
      </c>
      <c r="P17" s="23">
        <v>0.0</v>
      </c>
      <c r="Q17" s="23">
        <v>0.0</v>
      </c>
      <c r="R17" s="54"/>
      <c r="S17" s="23">
        <v>0.0</v>
      </c>
      <c r="T17" s="23">
        <v>0.0</v>
      </c>
      <c r="U17" s="23">
        <v>0.0</v>
      </c>
      <c r="V17" s="54"/>
      <c r="W17" s="23">
        <v>0.0</v>
      </c>
      <c r="X17" s="56"/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  <c r="AD17" s="56"/>
      <c r="AE17" s="23">
        <v>0.0</v>
      </c>
      <c r="AF17" s="56"/>
      <c r="AG17" s="23">
        <v>0.0</v>
      </c>
      <c r="AH17" s="23">
        <v>1.0</v>
      </c>
      <c r="AI17" s="23">
        <v>0.0</v>
      </c>
      <c r="AJ17" s="23">
        <v>0.0</v>
      </c>
      <c r="AK17" s="23">
        <v>0.0</v>
      </c>
      <c r="AL17" s="23">
        <v>0.0</v>
      </c>
      <c r="AM17" s="23">
        <v>0.0</v>
      </c>
      <c r="AN17" s="23">
        <v>0.0</v>
      </c>
      <c r="AO17" s="23">
        <v>0.0</v>
      </c>
      <c r="AP17" s="23">
        <v>0.0</v>
      </c>
      <c r="AQ17" s="23">
        <v>0.0</v>
      </c>
      <c r="AR17" s="56"/>
    </row>
    <row r="18">
      <c r="A18" s="7"/>
      <c r="B18" s="20">
        <v>1.0</v>
      </c>
      <c r="C18" s="21">
        <v>14.0</v>
      </c>
      <c r="D18" s="81" t="s">
        <v>47</v>
      </c>
      <c r="E18" s="66">
        <v>0.0</v>
      </c>
      <c r="F18" s="67"/>
      <c r="G18" s="68">
        <v>0.0</v>
      </c>
      <c r="H18" s="54"/>
      <c r="I18" s="23">
        <v>0.0</v>
      </c>
      <c r="J18" s="54"/>
      <c r="K18" s="23">
        <v>0.0</v>
      </c>
      <c r="L18" s="23">
        <v>0.0</v>
      </c>
      <c r="M18" s="54"/>
      <c r="N18" s="23">
        <v>0.0</v>
      </c>
      <c r="O18" s="23">
        <v>0.0</v>
      </c>
      <c r="P18" s="23">
        <v>0.0</v>
      </c>
      <c r="Q18" s="23">
        <v>0.0</v>
      </c>
      <c r="R18" s="54"/>
      <c r="S18" s="23">
        <v>0.0</v>
      </c>
      <c r="T18" s="23">
        <v>0.0</v>
      </c>
      <c r="U18" s="23">
        <v>0.0</v>
      </c>
      <c r="V18" s="54"/>
      <c r="W18" s="23">
        <v>0.0</v>
      </c>
      <c r="X18" s="56"/>
      <c r="Y18" s="23">
        <v>0.0</v>
      </c>
      <c r="Z18" s="23">
        <v>0.0</v>
      </c>
      <c r="AA18" s="23">
        <v>0.0</v>
      </c>
      <c r="AB18" s="23">
        <v>0.0</v>
      </c>
      <c r="AC18" s="23">
        <v>0.0</v>
      </c>
      <c r="AD18" s="56"/>
      <c r="AE18" s="23">
        <v>0.0</v>
      </c>
      <c r="AF18" s="56"/>
      <c r="AG18" s="23">
        <v>0.0</v>
      </c>
      <c r="AH18" s="23">
        <v>1.0</v>
      </c>
      <c r="AI18" s="23">
        <v>0.0</v>
      </c>
      <c r="AJ18" s="23">
        <v>0.0</v>
      </c>
      <c r="AK18" s="23">
        <v>0.0</v>
      </c>
      <c r="AL18" s="23">
        <v>0.0</v>
      </c>
      <c r="AM18" s="23">
        <v>0.0</v>
      </c>
      <c r="AN18" s="23">
        <v>0.0</v>
      </c>
      <c r="AO18" s="23">
        <v>0.0</v>
      </c>
      <c r="AP18" s="23">
        <v>0.0</v>
      </c>
      <c r="AQ18" s="23">
        <v>0.0</v>
      </c>
      <c r="AR18" s="56"/>
    </row>
    <row r="19">
      <c r="A19" s="7"/>
      <c r="B19" s="20">
        <v>1.0</v>
      </c>
      <c r="C19" s="21">
        <v>15.0</v>
      </c>
      <c r="D19" s="81" t="s">
        <v>48</v>
      </c>
      <c r="E19" s="66">
        <v>0.0</v>
      </c>
      <c r="F19" s="67"/>
      <c r="G19" s="68">
        <v>0.0</v>
      </c>
      <c r="H19" s="54"/>
      <c r="I19" s="23">
        <v>0.0</v>
      </c>
      <c r="J19" s="54"/>
      <c r="K19" s="23">
        <v>0.0</v>
      </c>
      <c r="L19" s="23">
        <v>0.0</v>
      </c>
      <c r="M19" s="54"/>
      <c r="N19" s="23">
        <v>0.0</v>
      </c>
      <c r="O19" s="23">
        <v>0.0</v>
      </c>
      <c r="P19" s="23">
        <v>0.0</v>
      </c>
      <c r="Q19" s="23">
        <v>0.0</v>
      </c>
      <c r="R19" s="54"/>
      <c r="S19" s="23">
        <v>0.0</v>
      </c>
      <c r="T19" s="23">
        <v>0.0</v>
      </c>
      <c r="U19" s="23">
        <v>0.0</v>
      </c>
      <c r="V19" s="54"/>
      <c r="W19" s="23">
        <v>0.0</v>
      </c>
      <c r="X19" s="56"/>
      <c r="Y19" s="23">
        <v>0.0</v>
      </c>
      <c r="Z19" s="23">
        <v>0.0</v>
      </c>
      <c r="AA19" s="23">
        <v>0.0</v>
      </c>
      <c r="AB19" s="23">
        <v>0.0</v>
      </c>
      <c r="AC19" s="23">
        <v>0.0</v>
      </c>
      <c r="AD19" s="56"/>
      <c r="AE19" s="23">
        <v>0.0</v>
      </c>
      <c r="AF19" s="56"/>
      <c r="AG19" s="23">
        <v>0.0</v>
      </c>
      <c r="AH19" s="25">
        <v>1.0</v>
      </c>
      <c r="AI19" s="23">
        <v>0.0</v>
      </c>
      <c r="AJ19" s="23">
        <v>0.0</v>
      </c>
      <c r="AK19" s="23">
        <v>0.0</v>
      </c>
      <c r="AL19" s="23">
        <v>0.0</v>
      </c>
      <c r="AM19" s="23">
        <v>0.0</v>
      </c>
      <c r="AN19" s="12"/>
      <c r="AO19" s="23">
        <v>0.0</v>
      </c>
      <c r="AP19" s="23">
        <v>0.0</v>
      </c>
      <c r="AQ19" s="23">
        <v>0.0</v>
      </c>
      <c r="AR19" s="56"/>
    </row>
    <row r="20">
      <c r="A20" s="7"/>
      <c r="B20" s="77">
        <v>3.0</v>
      </c>
      <c r="C20" s="21">
        <v>16.0</v>
      </c>
      <c r="D20" s="81" t="s">
        <v>49</v>
      </c>
      <c r="E20" s="66">
        <v>0.0</v>
      </c>
      <c r="F20" s="67"/>
      <c r="G20" s="68">
        <v>0.0</v>
      </c>
      <c r="H20" s="54"/>
      <c r="I20" s="23">
        <v>0.0</v>
      </c>
      <c r="J20" s="54"/>
      <c r="K20" s="23">
        <v>0.0</v>
      </c>
      <c r="L20" s="23">
        <v>0.0</v>
      </c>
      <c r="M20" s="54"/>
      <c r="N20" s="23">
        <v>0.0</v>
      </c>
      <c r="O20" s="23">
        <v>0.0</v>
      </c>
      <c r="P20" s="23">
        <v>0.0</v>
      </c>
      <c r="Q20" s="23">
        <v>0.0</v>
      </c>
      <c r="R20" s="54"/>
      <c r="S20" s="23">
        <v>0.0</v>
      </c>
      <c r="T20" s="23">
        <v>0.0</v>
      </c>
      <c r="U20" s="23">
        <v>0.0</v>
      </c>
      <c r="V20" s="54"/>
      <c r="W20" s="23">
        <v>0.0</v>
      </c>
      <c r="X20" s="56"/>
      <c r="Y20" s="23">
        <v>0.0</v>
      </c>
      <c r="Z20" s="23">
        <v>0.0</v>
      </c>
      <c r="AA20" s="23">
        <v>0.0</v>
      </c>
      <c r="AB20" s="23">
        <v>0.0</v>
      </c>
      <c r="AC20" s="23">
        <v>0.0</v>
      </c>
      <c r="AD20" s="56"/>
      <c r="AE20" s="12"/>
      <c r="AF20" s="56"/>
      <c r="AG20" s="23">
        <v>0.0</v>
      </c>
      <c r="AH20" s="26">
        <v>0.0</v>
      </c>
      <c r="AI20" s="23">
        <v>0.0</v>
      </c>
      <c r="AJ20" s="23">
        <v>0.0</v>
      </c>
      <c r="AK20" s="23">
        <v>0.0</v>
      </c>
      <c r="AL20" s="23">
        <v>0.0</v>
      </c>
      <c r="AM20" s="23">
        <v>0.0</v>
      </c>
      <c r="AN20" s="23">
        <v>0.0</v>
      </c>
      <c r="AO20" s="23">
        <v>0.0</v>
      </c>
      <c r="AP20" s="23">
        <v>0.0</v>
      </c>
      <c r="AQ20" s="23">
        <v>0.0</v>
      </c>
      <c r="AR20" s="56"/>
    </row>
    <row r="21">
      <c r="A21" s="7"/>
      <c r="B21" s="20">
        <v>1.0</v>
      </c>
      <c r="C21" s="21">
        <v>17.0</v>
      </c>
      <c r="D21" s="81" t="s">
        <v>50</v>
      </c>
      <c r="E21" s="66">
        <v>0.0</v>
      </c>
      <c r="F21" s="67"/>
      <c r="G21" s="68">
        <v>0.0</v>
      </c>
      <c r="H21" s="54"/>
      <c r="I21" s="25">
        <v>0.0</v>
      </c>
      <c r="J21" s="54"/>
      <c r="K21" s="23">
        <v>0.0</v>
      </c>
      <c r="L21" s="23">
        <v>0.0</v>
      </c>
      <c r="M21" s="54"/>
      <c r="N21" s="23">
        <v>0.0</v>
      </c>
      <c r="O21" s="23">
        <v>0.0</v>
      </c>
      <c r="P21" s="23">
        <v>0.0</v>
      </c>
      <c r="Q21" s="23">
        <v>0.0</v>
      </c>
      <c r="R21" s="54"/>
      <c r="S21" s="23">
        <v>0.0</v>
      </c>
      <c r="T21" s="23">
        <v>0.0</v>
      </c>
      <c r="U21" s="23">
        <v>0.0</v>
      </c>
      <c r="V21" s="54"/>
      <c r="W21" s="23">
        <v>0.0</v>
      </c>
      <c r="X21" s="56"/>
      <c r="Y21" s="23">
        <v>0.0</v>
      </c>
      <c r="Z21" s="23">
        <v>0.0</v>
      </c>
      <c r="AA21" s="23">
        <v>0.0</v>
      </c>
      <c r="AB21" s="23">
        <v>0.0</v>
      </c>
      <c r="AC21" s="23">
        <v>0.0</v>
      </c>
      <c r="AD21" s="56"/>
      <c r="AE21" s="23">
        <v>0.0</v>
      </c>
      <c r="AF21" s="56"/>
      <c r="AG21" s="23">
        <v>0.0</v>
      </c>
      <c r="AH21" s="26">
        <v>0.0</v>
      </c>
      <c r="AI21" s="12"/>
      <c r="AJ21" s="23">
        <v>0.0</v>
      </c>
      <c r="AK21" s="23">
        <v>0.0</v>
      </c>
      <c r="AL21" s="12"/>
      <c r="AM21" s="23">
        <v>0.0</v>
      </c>
      <c r="AN21" s="23">
        <v>0.0</v>
      </c>
      <c r="AO21" s="23">
        <v>0.0</v>
      </c>
      <c r="AP21" s="23">
        <v>0.0</v>
      </c>
      <c r="AQ21" s="23">
        <v>0.0</v>
      </c>
      <c r="AR21" s="56"/>
    </row>
    <row r="22">
      <c r="A22" s="7"/>
      <c r="B22" s="20">
        <v>1.0</v>
      </c>
      <c r="C22" s="21">
        <v>18.0</v>
      </c>
      <c r="D22" s="82" t="s">
        <v>51</v>
      </c>
      <c r="E22" s="66">
        <v>0.0</v>
      </c>
      <c r="F22" s="67"/>
      <c r="G22" s="68">
        <v>0.0</v>
      </c>
      <c r="H22" s="54"/>
      <c r="I22" s="23">
        <v>0.0</v>
      </c>
      <c r="J22" s="54"/>
      <c r="K22" s="23">
        <v>0.0</v>
      </c>
      <c r="L22" s="23">
        <v>0.0</v>
      </c>
      <c r="M22" s="54"/>
      <c r="N22" s="23">
        <v>0.0</v>
      </c>
      <c r="O22" s="23">
        <v>0.0</v>
      </c>
      <c r="P22" s="23">
        <v>0.0</v>
      </c>
      <c r="Q22" s="23">
        <v>0.0</v>
      </c>
      <c r="R22" s="54"/>
      <c r="S22" s="23">
        <v>0.0</v>
      </c>
      <c r="T22" s="23">
        <v>0.0</v>
      </c>
      <c r="U22" s="23">
        <v>0.0</v>
      </c>
      <c r="V22" s="54"/>
      <c r="W22" s="23">
        <v>0.0</v>
      </c>
      <c r="X22" s="56"/>
      <c r="Y22" s="23">
        <v>0.0</v>
      </c>
      <c r="Z22" s="23">
        <v>0.0</v>
      </c>
      <c r="AA22" s="23">
        <v>0.0</v>
      </c>
      <c r="AB22" s="23">
        <v>0.0</v>
      </c>
      <c r="AC22" s="23">
        <v>0.0</v>
      </c>
      <c r="AD22" s="56"/>
      <c r="AE22" s="23">
        <v>0.0</v>
      </c>
      <c r="AF22" s="56"/>
      <c r="AG22" s="23">
        <v>0.0</v>
      </c>
      <c r="AH22" s="26">
        <v>0.0</v>
      </c>
      <c r="AI22" s="23">
        <v>0.0</v>
      </c>
      <c r="AJ22" s="23">
        <v>0.0</v>
      </c>
      <c r="AK22" s="23">
        <v>0.0</v>
      </c>
      <c r="AL22" s="23">
        <v>0.0</v>
      </c>
      <c r="AM22" s="23">
        <v>0.0</v>
      </c>
      <c r="AN22" s="23">
        <v>0.0</v>
      </c>
      <c r="AO22" s="23">
        <v>0.0</v>
      </c>
      <c r="AP22" s="23">
        <v>0.0</v>
      </c>
      <c r="AQ22" s="23">
        <v>0.0</v>
      </c>
      <c r="AR22" s="56"/>
    </row>
    <row r="23">
      <c r="A23" s="7"/>
      <c r="B23" s="20">
        <v>1.0</v>
      </c>
      <c r="C23" s="21">
        <v>19.0</v>
      </c>
      <c r="D23" s="83" t="s">
        <v>52</v>
      </c>
      <c r="E23" s="66">
        <v>1.0</v>
      </c>
      <c r="F23" s="67"/>
      <c r="G23" s="72">
        <v>0.0</v>
      </c>
      <c r="H23" s="54"/>
      <c r="I23" s="23">
        <v>1.0</v>
      </c>
      <c r="J23" s="54"/>
      <c r="K23" s="23">
        <v>1.0</v>
      </c>
      <c r="L23" s="23">
        <v>1.0</v>
      </c>
      <c r="M23" s="54"/>
      <c r="N23" s="23">
        <v>1.0</v>
      </c>
      <c r="O23" s="25">
        <v>1.0</v>
      </c>
      <c r="P23" s="25">
        <v>1.0</v>
      </c>
      <c r="Q23" s="25">
        <v>1.0</v>
      </c>
      <c r="R23" s="54"/>
      <c r="S23" s="25">
        <v>1.0</v>
      </c>
      <c r="T23" s="26">
        <v>0.0</v>
      </c>
      <c r="U23" s="23">
        <v>1.0</v>
      </c>
      <c r="V23" s="54"/>
      <c r="W23" s="26">
        <v>0.0</v>
      </c>
      <c r="X23" s="56"/>
      <c r="Y23" s="23">
        <v>1.0</v>
      </c>
      <c r="Z23" s="25">
        <v>1.0</v>
      </c>
      <c r="AA23" s="26">
        <v>0.0</v>
      </c>
      <c r="AB23" s="23">
        <v>1.0</v>
      </c>
      <c r="AC23" s="23">
        <v>1.0</v>
      </c>
      <c r="AD23" s="56"/>
      <c r="AE23" s="26">
        <v>0.0</v>
      </c>
      <c r="AF23" s="56"/>
      <c r="AG23" s="23">
        <v>1.0</v>
      </c>
      <c r="AH23" s="23">
        <v>1.0</v>
      </c>
      <c r="AI23" s="23">
        <v>1.0</v>
      </c>
      <c r="AJ23" s="23">
        <v>1.0</v>
      </c>
      <c r="AK23" s="23">
        <v>1.0</v>
      </c>
      <c r="AL23" s="23">
        <v>1.0</v>
      </c>
      <c r="AM23" s="26">
        <v>0.0</v>
      </c>
      <c r="AN23" s="23">
        <v>1.0</v>
      </c>
      <c r="AO23" s="26">
        <v>0.0</v>
      </c>
      <c r="AP23" s="23">
        <v>1.0</v>
      </c>
      <c r="AQ23" s="26">
        <v>0.0</v>
      </c>
      <c r="AR23" s="56"/>
    </row>
    <row r="24">
      <c r="A24" s="7"/>
      <c r="B24" s="20">
        <v>1.0</v>
      </c>
      <c r="C24" s="21">
        <v>20.0</v>
      </c>
      <c r="D24" s="84" t="s">
        <v>53</v>
      </c>
      <c r="E24" s="71">
        <v>0.0</v>
      </c>
      <c r="F24" s="67"/>
      <c r="G24" s="68">
        <v>1.0</v>
      </c>
      <c r="H24" s="54"/>
      <c r="I24" s="25">
        <v>1.0</v>
      </c>
      <c r="J24" s="54"/>
      <c r="K24" s="26">
        <v>0.0</v>
      </c>
      <c r="L24" s="26">
        <v>0.0</v>
      </c>
      <c r="M24" s="54"/>
      <c r="N24" s="23">
        <v>1.0</v>
      </c>
      <c r="O24" s="25">
        <v>1.0</v>
      </c>
      <c r="P24" s="26">
        <v>0.0</v>
      </c>
      <c r="Q24" s="26">
        <v>0.0</v>
      </c>
      <c r="R24" s="54"/>
      <c r="S24" s="26">
        <v>0.0</v>
      </c>
      <c r="T24" s="26">
        <v>0.0</v>
      </c>
      <c r="U24" s="26">
        <v>0.0</v>
      </c>
      <c r="V24" s="54"/>
      <c r="W24" s="26">
        <v>0.0</v>
      </c>
      <c r="X24" s="56"/>
      <c r="Y24" s="26">
        <v>0.0</v>
      </c>
      <c r="Z24" s="26">
        <v>0.0</v>
      </c>
      <c r="AA24" s="26">
        <v>0.0</v>
      </c>
      <c r="AB24" s="26">
        <v>0.0</v>
      </c>
      <c r="AC24" s="26">
        <v>0.0</v>
      </c>
      <c r="AD24" s="56"/>
      <c r="AE24" s="26">
        <v>0.0</v>
      </c>
      <c r="AF24" s="56"/>
      <c r="AG24" s="26">
        <v>0.0</v>
      </c>
      <c r="AH24" s="26">
        <v>0.0</v>
      </c>
      <c r="AI24" s="26">
        <v>0.0</v>
      </c>
      <c r="AJ24" s="26">
        <v>0.0</v>
      </c>
      <c r="AK24" s="26">
        <v>0.0</v>
      </c>
      <c r="AL24" s="26">
        <v>0.0</v>
      </c>
      <c r="AM24" s="26">
        <v>0.0</v>
      </c>
      <c r="AN24" s="26">
        <v>0.0</v>
      </c>
      <c r="AO24" s="26">
        <v>0.0</v>
      </c>
      <c r="AP24" s="26">
        <v>0.0</v>
      </c>
      <c r="AQ24" s="26">
        <v>0.0</v>
      </c>
      <c r="AR24" s="56"/>
    </row>
    <row r="25">
      <c r="A25" s="7"/>
      <c r="B25" s="20">
        <v>1.0</v>
      </c>
      <c r="C25" s="21">
        <v>21.0</v>
      </c>
      <c r="D25" s="31" t="s">
        <v>54</v>
      </c>
      <c r="E25" s="78">
        <v>1.0</v>
      </c>
      <c r="F25" s="67"/>
      <c r="G25" s="68">
        <v>1.0</v>
      </c>
      <c r="H25" s="54"/>
      <c r="I25" s="23">
        <v>1.0</v>
      </c>
      <c r="J25" s="54"/>
      <c r="K25" s="25">
        <v>1.0</v>
      </c>
      <c r="L25" s="25">
        <v>1.0</v>
      </c>
      <c r="M25" s="54"/>
      <c r="N25" s="23">
        <v>1.0</v>
      </c>
      <c r="O25" s="25">
        <v>1.0</v>
      </c>
      <c r="P25" s="25">
        <v>1.0</v>
      </c>
      <c r="Q25" s="25">
        <v>1.0</v>
      </c>
      <c r="R25" s="54"/>
      <c r="S25" s="25">
        <v>1.0</v>
      </c>
      <c r="T25" s="23">
        <v>1.0</v>
      </c>
      <c r="U25" s="23">
        <v>1.0</v>
      </c>
      <c r="V25" s="54"/>
      <c r="W25" s="23">
        <v>1.0</v>
      </c>
      <c r="X25" s="56"/>
      <c r="Y25" s="23">
        <v>1.0</v>
      </c>
      <c r="Z25" s="23">
        <v>1.0</v>
      </c>
      <c r="AA25" s="25">
        <v>1.0</v>
      </c>
      <c r="AB25" s="25">
        <v>1.0</v>
      </c>
      <c r="AC25" s="25">
        <v>1.0</v>
      </c>
      <c r="AD25" s="56"/>
      <c r="AE25" s="23">
        <v>1.0</v>
      </c>
      <c r="AF25" s="56"/>
      <c r="AG25" s="25">
        <v>1.0</v>
      </c>
      <c r="AH25" s="26">
        <v>0.0</v>
      </c>
      <c r="AI25" s="26">
        <v>0.0</v>
      </c>
      <c r="AJ25" s="26">
        <v>0.0</v>
      </c>
      <c r="AK25" s="26">
        <v>0.0</v>
      </c>
      <c r="AL25" s="26">
        <v>0.0</v>
      </c>
      <c r="AM25" s="26">
        <v>0.0</v>
      </c>
      <c r="AN25" s="23">
        <v>1.0</v>
      </c>
      <c r="AO25" s="23">
        <v>1.0</v>
      </c>
      <c r="AP25" s="25">
        <v>1.0</v>
      </c>
      <c r="AQ25" s="25">
        <v>1.0</v>
      </c>
      <c r="AR25" s="56"/>
    </row>
    <row r="26">
      <c r="A26" s="7"/>
      <c r="B26" s="20">
        <v>1.0</v>
      </c>
      <c r="C26" s="21">
        <v>22.0</v>
      </c>
      <c r="D26" s="83" t="s">
        <v>55</v>
      </c>
      <c r="E26" s="66">
        <v>1.0</v>
      </c>
      <c r="F26" s="67"/>
      <c r="G26" s="68">
        <v>1.0</v>
      </c>
      <c r="H26" s="54"/>
      <c r="I26" s="23">
        <v>1.0</v>
      </c>
      <c r="J26" s="54"/>
      <c r="K26" s="25">
        <v>1.0</v>
      </c>
      <c r="L26" s="25">
        <v>1.0</v>
      </c>
      <c r="M26" s="54"/>
      <c r="N26" s="23">
        <v>1.0</v>
      </c>
      <c r="O26" s="25">
        <v>1.0</v>
      </c>
      <c r="P26" s="25">
        <v>1.0</v>
      </c>
      <c r="Q26" s="25">
        <v>1.0</v>
      </c>
      <c r="R26" s="54"/>
      <c r="S26" s="25">
        <v>1.0</v>
      </c>
      <c r="T26" s="23">
        <v>1.0</v>
      </c>
      <c r="U26" s="23">
        <v>1.0</v>
      </c>
      <c r="V26" s="54"/>
      <c r="W26" s="23">
        <v>1.0</v>
      </c>
      <c r="X26" s="56"/>
      <c r="Y26" s="23">
        <v>1.0</v>
      </c>
      <c r="Z26" s="26">
        <v>0.0</v>
      </c>
      <c r="AA26" s="23">
        <v>1.0</v>
      </c>
      <c r="AB26" s="23">
        <v>1.0</v>
      </c>
      <c r="AC26" s="23">
        <v>1.0</v>
      </c>
      <c r="AD26" s="56"/>
      <c r="AE26" s="23">
        <v>1.0</v>
      </c>
      <c r="AF26" s="56"/>
      <c r="AG26" s="26">
        <v>0.0</v>
      </c>
      <c r="AH26" s="26">
        <v>0.0</v>
      </c>
      <c r="AI26" s="23">
        <v>1.0</v>
      </c>
      <c r="AJ26" s="26">
        <v>0.0</v>
      </c>
      <c r="AK26" s="26">
        <v>0.0</v>
      </c>
      <c r="AL26" s="26">
        <v>0.0</v>
      </c>
      <c r="AM26" s="25">
        <v>1.0</v>
      </c>
      <c r="AN26" s="23">
        <v>1.0</v>
      </c>
      <c r="AO26" s="26">
        <v>0.0</v>
      </c>
      <c r="AP26" s="25">
        <v>1.0</v>
      </c>
      <c r="AQ26" s="25">
        <v>1.0</v>
      </c>
      <c r="AR26" s="56"/>
    </row>
    <row r="27">
      <c r="A27" s="7"/>
      <c r="B27" s="20">
        <v>1.0</v>
      </c>
      <c r="C27" s="21">
        <v>23.0</v>
      </c>
      <c r="D27" s="65" t="s">
        <v>56</v>
      </c>
      <c r="E27" s="66">
        <v>1.0</v>
      </c>
      <c r="F27" s="67"/>
      <c r="G27" s="68">
        <v>1.0</v>
      </c>
      <c r="H27" s="54"/>
      <c r="I27" s="23">
        <v>1.0</v>
      </c>
      <c r="J27" s="54"/>
      <c r="K27" s="25">
        <v>1.0</v>
      </c>
      <c r="L27" s="23">
        <v>1.0</v>
      </c>
      <c r="M27" s="54"/>
      <c r="N27" s="23">
        <v>1.0</v>
      </c>
      <c r="O27" s="26">
        <v>0.0</v>
      </c>
      <c r="P27" s="23">
        <v>1.0</v>
      </c>
      <c r="Q27" s="25">
        <v>1.0</v>
      </c>
      <c r="R27" s="54"/>
      <c r="S27" s="26">
        <v>0.0</v>
      </c>
      <c r="T27" s="23">
        <v>1.0</v>
      </c>
      <c r="U27" s="23">
        <v>1.0</v>
      </c>
      <c r="V27" s="54"/>
      <c r="W27" s="26">
        <v>0.0</v>
      </c>
      <c r="X27" s="56"/>
      <c r="Y27" s="23">
        <v>1.0</v>
      </c>
      <c r="Z27" s="23">
        <v>1.0</v>
      </c>
      <c r="AA27" s="23">
        <v>1.0</v>
      </c>
      <c r="AB27" s="26">
        <v>0.0</v>
      </c>
      <c r="AC27" s="26">
        <v>0.0</v>
      </c>
      <c r="AD27" s="56"/>
      <c r="AE27" s="23">
        <v>1.0</v>
      </c>
      <c r="AF27" s="56"/>
      <c r="AG27" s="23">
        <v>1.0</v>
      </c>
      <c r="AH27" s="23">
        <v>1.0</v>
      </c>
      <c r="AI27" s="23">
        <v>1.0</v>
      </c>
      <c r="AJ27" s="23">
        <v>1.0</v>
      </c>
      <c r="AK27" s="23">
        <v>1.0</v>
      </c>
      <c r="AL27" s="23">
        <v>1.0</v>
      </c>
      <c r="AM27" s="25">
        <v>1.0</v>
      </c>
      <c r="AN27" s="23">
        <v>1.0</v>
      </c>
      <c r="AO27" s="23">
        <v>1.0</v>
      </c>
      <c r="AP27" s="25">
        <v>1.0</v>
      </c>
      <c r="AQ27" s="25">
        <v>1.0</v>
      </c>
      <c r="AR27" s="56"/>
    </row>
    <row r="28">
      <c r="A28" s="7"/>
      <c r="B28" s="20">
        <v>1.0</v>
      </c>
      <c r="C28" s="21">
        <v>24.0</v>
      </c>
      <c r="D28" s="31" t="s">
        <v>57</v>
      </c>
      <c r="E28" s="71">
        <v>0.0</v>
      </c>
      <c r="F28" s="67"/>
      <c r="G28" s="72">
        <v>0.0</v>
      </c>
      <c r="H28" s="54"/>
      <c r="I28" s="23">
        <v>1.0</v>
      </c>
      <c r="J28" s="54"/>
      <c r="K28" s="25">
        <v>1.0</v>
      </c>
      <c r="L28" s="25">
        <v>1.0</v>
      </c>
      <c r="M28" s="54"/>
      <c r="N28" s="23">
        <v>1.0</v>
      </c>
      <c r="O28" s="25">
        <v>1.0</v>
      </c>
      <c r="P28" s="25">
        <v>1.0</v>
      </c>
      <c r="Q28" s="26">
        <v>0.0</v>
      </c>
      <c r="R28" s="54"/>
      <c r="S28" s="25">
        <v>1.0</v>
      </c>
      <c r="T28" s="26">
        <v>0.0</v>
      </c>
      <c r="U28" s="26">
        <v>0.0</v>
      </c>
      <c r="V28" s="54"/>
      <c r="W28" s="26">
        <v>0.0</v>
      </c>
      <c r="X28" s="56"/>
      <c r="Y28" s="26">
        <v>0.0</v>
      </c>
      <c r="Z28" s="26">
        <v>0.0</v>
      </c>
      <c r="AA28" s="26">
        <v>0.0</v>
      </c>
      <c r="AB28" s="26">
        <v>0.0</v>
      </c>
      <c r="AC28" s="26">
        <v>0.0</v>
      </c>
      <c r="AD28" s="56"/>
      <c r="AE28" s="26">
        <v>0.0</v>
      </c>
      <c r="AF28" s="56"/>
      <c r="AG28" s="26">
        <v>0.0</v>
      </c>
      <c r="AH28" s="25">
        <v>1.0</v>
      </c>
      <c r="AI28" s="26">
        <v>0.0</v>
      </c>
      <c r="AJ28" s="25">
        <v>1.0</v>
      </c>
      <c r="AK28" s="25">
        <v>1.0</v>
      </c>
      <c r="AL28" s="26">
        <v>0.0</v>
      </c>
      <c r="AM28" s="25">
        <v>1.0</v>
      </c>
      <c r="AN28" s="26">
        <v>0.0</v>
      </c>
      <c r="AO28" s="26">
        <v>0.0</v>
      </c>
      <c r="AP28" s="25">
        <v>1.0</v>
      </c>
      <c r="AQ28" s="25">
        <v>1.0</v>
      </c>
      <c r="AR28" s="56"/>
    </row>
    <row r="29">
      <c r="A29" s="7"/>
      <c r="B29" s="20">
        <v>1.0</v>
      </c>
      <c r="C29" s="21">
        <v>25.0</v>
      </c>
      <c r="D29" s="84" t="s">
        <v>14</v>
      </c>
      <c r="E29" s="71">
        <v>0.0</v>
      </c>
      <c r="F29" s="67"/>
      <c r="G29" s="72">
        <v>0.0</v>
      </c>
      <c r="H29" s="54"/>
      <c r="I29" s="23">
        <v>1.0</v>
      </c>
      <c r="J29" s="54"/>
      <c r="K29" s="23">
        <v>1.0</v>
      </c>
      <c r="L29" s="26">
        <v>0.0</v>
      </c>
      <c r="M29" s="54"/>
      <c r="N29" s="23">
        <v>1.0</v>
      </c>
      <c r="O29" s="25">
        <v>1.0</v>
      </c>
      <c r="P29" s="25">
        <v>1.0</v>
      </c>
      <c r="Q29" s="25">
        <v>1.0</v>
      </c>
      <c r="R29" s="54"/>
      <c r="S29" s="25">
        <v>1.0</v>
      </c>
      <c r="T29" s="25">
        <v>1.0</v>
      </c>
      <c r="U29" s="26">
        <v>0.0</v>
      </c>
      <c r="V29" s="54"/>
      <c r="W29" s="25">
        <v>1.0</v>
      </c>
      <c r="X29" s="56"/>
      <c r="Y29" s="26">
        <v>0.0</v>
      </c>
      <c r="Z29" s="26">
        <v>0.0</v>
      </c>
      <c r="AA29" s="26">
        <v>0.0</v>
      </c>
      <c r="AB29" s="26">
        <v>0.0</v>
      </c>
      <c r="AC29" s="26">
        <v>0.0</v>
      </c>
      <c r="AD29" s="56"/>
      <c r="AE29" s="26">
        <v>0.0</v>
      </c>
      <c r="AF29" s="56"/>
      <c r="AG29" s="26">
        <v>0.0</v>
      </c>
      <c r="AH29" s="25">
        <v>1.0</v>
      </c>
      <c r="AI29" s="26">
        <v>0.0</v>
      </c>
      <c r="AJ29" s="25">
        <v>1.0</v>
      </c>
      <c r="AK29" s="23">
        <v>1.0</v>
      </c>
      <c r="AL29" s="26">
        <v>0.0</v>
      </c>
      <c r="AM29" s="25">
        <v>1.0</v>
      </c>
      <c r="AN29" s="26">
        <v>0.0</v>
      </c>
      <c r="AO29" s="26">
        <v>0.0</v>
      </c>
      <c r="AP29" s="25">
        <v>1.0</v>
      </c>
      <c r="AQ29" s="25">
        <v>1.0</v>
      </c>
      <c r="AR29" s="56"/>
    </row>
    <row r="30">
      <c r="A30" s="7"/>
      <c r="B30" s="20">
        <v>1.0</v>
      </c>
      <c r="C30" s="21">
        <v>26.0</v>
      </c>
      <c r="D30" s="84" t="s">
        <v>15</v>
      </c>
      <c r="E30" s="66">
        <v>1.0</v>
      </c>
      <c r="F30" s="67"/>
      <c r="G30" s="68">
        <v>1.0</v>
      </c>
      <c r="H30" s="54"/>
      <c r="I30" s="23">
        <v>1.0</v>
      </c>
      <c r="J30" s="54"/>
      <c r="K30" s="23">
        <v>1.0</v>
      </c>
      <c r="L30" s="23">
        <v>1.0</v>
      </c>
      <c r="M30" s="54"/>
      <c r="N30" s="23">
        <v>1.0</v>
      </c>
      <c r="O30" s="23">
        <v>1.0</v>
      </c>
      <c r="P30" s="23">
        <v>1.0</v>
      </c>
      <c r="Q30" s="23">
        <v>1.0</v>
      </c>
      <c r="R30" s="54"/>
      <c r="S30" s="23">
        <v>1.0</v>
      </c>
      <c r="T30" s="23">
        <v>1.0</v>
      </c>
      <c r="U30" s="23">
        <v>1.0</v>
      </c>
      <c r="V30" s="54"/>
      <c r="W30" s="25">
        <v>1.0</v>
      </c>
      <c r="X30" s="56"/>
      <c r="Y30" s="23">
        <v>1.0</v>
      </c>
      <c r="Z30" s="23">
        <v>1.0</v>
      </c>
      <c r="AA30" s="23">
        <v>1.0</v>
      </c>
      <c r="AB30" s="23">
        <v>1.0</v>
      </c>
      <c r="AC30" s="23">
        <v>1.0</v>
      </c>
      <c r="AD30" s="56"/>
      <c r="AE30" s="23">
        <v>1.0</v>
      </c>
      <c r="AF30" s="56"/>
      <c r="AG30" s="23">
        <v>1.0</v>
      </c>
      <c r="AH30" s="23">
        <v>1.0</v>
      </c>
      <c r="AI30" s="23">
        <v>1.0</v>
      </c>
      <c r="AJ30" s="23">
        <v>1.0</v>
      </c>
      <c r="AK30" s="23">
        <v>1.0</v>
      </c>
      <c r="AL30" s="23">
        <v>1.0</v>
      </c>
      <c r="AM30" s="25">
        <v>1.0</v>
      </c>
      <c r="AN30" s="23">
        <v>1.0</v>
      </c>
      <c r="AO30" s="23">
        <v>1.0</v>
      </c>
      <c r="AP30" s="25">
        <v>1.0</v>
      </c>
      <c r="AQ30" s="25">
        <v>1.0</v>
      </c>
      <c r="AR30" s="56"/>
    </row>
    <row r="31" ht="16.5" customHeight="1">
      <c r="A31" s="7"/>
      <c r="B31" s="24">
        <v>1.0</v>
      </c>
      <c r="C31" s="21">
        <v>27.0</v>
      </c>
      <c r="D31" s="84" t="s">
        <v>16</v>
      </c>
      <c r="E31" s="66">
        <v>1.0</v>
      </c>
      <c r="F31" s="67"/>
      <c r="G31" s="68">
        <v>1.0</v>
      </c>
      <c r="H31" s="54"/>
      <c r="I31" s="23">
        <v>1.0</v>
      </c>
      <c r="J31" s="54"/>
      <c r="K31" s="23">
        <v>1.0</v>
      </c>
      <c r="L31" s="23">
        <v>1.0</v>
      </c>
      <c r="M31" s="54"/>
      <c r="N31" s="23">
        <v>1.0</v>
      </c>
      <c r="O31" s="23">
        <v>1.0</v>
      </c>
      <c r="P31" s="23">
        <v>1.0</v>
      </c>
      <c r="Q31" s="23">
        <v>1.0</v>
      </c>
      <c r="R31" s="54"/>
      <c r="S31" s="23">
        <v>1.0</v>
      </c>
      <c r="T31" s="23">
        <v>1.0</v>
      </c>
      <c r="U31" s="23">
        <v>1.0</v>
      </c>
      <c r="V31" s="54"/>
      <c r="W31" s="23">
        <v>1.0</v>
      </c>
      <c r="X31" s="56"/>
      <c r="Y31" s="23">
        <v>1.0</v>
      </c>
      <c r="Z31" s="23">
        <v>1.0</v>
      </c>
      <c r="AA31" s="23">
        <v>1.0</v>
      </c>
      <c r="AB31" s="23">
        <v>1.0</v>
      </c>
      <c r="AC31" s="23">
        <v>1.0</v>
      </c>
      <c r="AD31" s="56"/>
      <c r="AE31" s="23">
        <v>1.0</v>
      </c>
      <c r="AF31" s="56"/>
      <c r="AG31" s="23">
        <v>1.0</v>
      </c>
      <c r="AH31" s="23">
        <v>1.0</v>
      </c>
      <c r="AI31" s="23">
        <v>1.0</v>
      </c>
      <c r="AJ31" s="23">
        <v>1.0</v>
      </c>
      <c r="AK31" s="23">
        <v>1.0</v>
      </c>
      <c r="AL31" s="23">
        <v>1.0</v>
      </c>
      <c r="AM31" s="23">
        <v>1.0</v>
      </c>
      <c r="AN31" s="23">
        <v>1.0</v>
      </c>
      <c r="AO31" s="23">
        <v>1.0</v>
      </c>
      <c r="AP31" s="23">
        <v>1.0</v>
      </c>
      <c r="AQ31" s="25">
        <v>1.0</v>
      </c>
      <c r="AR31" s="56"/>
    </row>
    <row r="32">
      <c r="A32" s="11"/>
      <c r="B32" s="24">
        <v>5.0</v>
      </c>
      <c r="C32" s="21">
        <v>28.0</v>
      </c>
      <c r="D32" s="85" t="s">
        <v>58</v>
      </c>
      <c r="E32" s="66">
        <v>5.0</v>
      </c>
      <c r="F32" s="67"/>
      <c r="G32" s="68">
        <v>5.0</v>
      </c>
      <c r="H32" s="54"/>
      <c r="I32" s="23">
        <v>5.0</v>
      </c>
      <c r="J32" s="54"/>
      <c r="K32" s="23">
        <v>5.0</v>
      </c>
      <c r="L32" s="23">
        <v>5.0</v>
      </c>
      <c r="M32" s="54"/>
      <c r="N32" s="23">
        <v>5.0</v>
      </c>
      <c r="O32" s="25">
        <v>5.0</v>
      </c>
      <c r="P32" s="23">
        <v>5.0</v>
      </c>
      <c r="Q32" s="25">
        <v>5.0</v>
      </c>
      <c r="R32" s="54"/>
      <c r="S32" s="23">
        <v>5.0</v>
      </c>
      <c r="T32" s="23">
        <v>5.0</v>
      </c>
      <c r="U32" s="23">
        <v>5.0</v>
      </c>
      <c r="V32" s="54"/>
      <c r="W32" s="23">
        <v>5.0</v>
      </c>
      <c r="X32" s="56"/>
      <c r="Y32" s="23">
        <v>5.0</v>
      </c>
      <c r="Z32" s="23">
        <v>5.0</v>
      </c>
      <c r="AA32" s="23">
        <v>5.0</v>
      </c>
      <c r="AB32" s="23">
        <v>5.0</v>
      </c>
      <c r="AC32" s="23">
        <v>5.0</v>
      </c>
      <c r="AD32" s="56"/>
      <c r="AE32" s="23">
        <v>5.0</v>
      </c>
      <c r="AF32" s="56"/>
      <c r="AG32" s="23">
        <v>5.0</v>
      </c>
      <c r="AH32" s="23">
        <v>5.0</v>
      </c>
      <c r="AI32" s="23">
        <v>5.0</v>
      </c>
      <c r="AJ32" s="23">
        <v>5.0</v>
      </c>
      <c r="AK32" s="23">
        <v>5.0</v>
      </c>
      <c r="AL32" s="23">
        <v>5.0</v>
      </c>
      <c r="AM32" s="23">
        <v>5.0</v>
      </c>
      <c r="AN32" s="23">
        <v>5.0</v>
      </c>
      <c r="AO32" s="23">
        <v>5.0</v>
      </c>
      <c r="AP32" s="23">
        <v>5.0</v>
      </c>
      <c r="AQ32" s="25">
        <v>5.0</v>
      </c>
      <c r="AR32" s="56"/>
    </row>
    <row r="33">
      <c r="A33" s="12"/>
      <c r="B33" s="28">
        <f>SUM(B5:B32)</f>
        <v>38</v>
      </c>
      <c r="C33" s="29"/>
      <c r="D33" s="86" t="s">
        <v>18</v>
      </c>
      <c r="E33" s="87">
        <f>SUM(E5:E32)</f>
        <v>30</v>
      </c>
      <c r="F33" s="54"/>
      <c r="G33" s="68">
        <f>SUM(G5:G32)</f>
        <v>33</v>
      </c>
      <c r="H33" s="54"/>
      <c r="I33" s="23">
        <f>SUM(I5:I32)</f>
        <v>32</v>
      </c>
      <c r="J33" s="54"/>
      <c r="K33" s="23">
        <f t="shared" ref="K33:L33" si="1">SUM(K5:K32)</f>
        <v>30</v>
      </c>
      <c r="L33" s="12">
        <f t="shared" si="1"/>
        <v>29</v>
      </c>
      <c r="M33" s="54"/>
      <c r="N33" s="12">
        <f t="shared" ref="N33:Q33" si="2">SUM(N5:N32)</f>
        <v>32</v>
      </c>
      <c r="O33" s="12">
        <f t="shared" si="2"/>
        <v>35</v>
      </c>
      <c r="P33" s="12">
        <f t="shared" si="2"/>
        <v>31</v>
      </c>
      <c r="Q33" s="12">
        <f t="shared" si="2"/>
        <v>30</v>
      </c>
      <c r="R33" s="54"/>
      <c r="S33" s="12">
        <f t="shared" ref="S33:U33" si="3">SUM(S5:S32)</f>
        <v>31</v>
      </c>
      <c r="T33" s="12">
        <f t="shared" si="3"/>
        <v>31</v>
      </c>
      <c r="U33" s="12">
        <f t="shared" si="3"/>
        <v>30</v>
      </c>
      <c r="V33" s="54"/>
      <c r="W33" s="12">
        <f>SUM(W5:W32)</f>
        <v>30</v>
      </c>
      <c r="X33" s="56"/>
      <c r="Y33" s="12">
        <f t="shared" ref="Y33:AC33" si="4">SUM(Y5:Y32)</f>
        <v>30</v>
      </c>
      <c r="Z33" s="12">
        <f t="shared" si="4"/>
        <v>30</v>
      </c>
      <c r="AA33" s="12">
        <f t="shared" si="4"/>
        <v>32</v>
      </c>
      <c r="AB33" s="12">
        <f t="shared" si="4"/>
        <v>28</v>
      </c>
      <c r="AC33" s="12">
        <f t="shared" si="4"/>
        <v>26</v>
      </c>
      <c r="AD33" s="56"/>
      <c r="AE33" s="12">
        <f>SUM(AE5:AE32)</f>
        <v>27</v>
      </c>
      <c r="AF33" s="56"/>
      <c r="AG33" s="12">
        <f t="shared" ref="AG33:AQ33" si="5">SUM(AG5:AG32)</f>
        <v>32</v>
      </c>
      <c r="AH33" s="12">
        <f t="shared" si="5"/>
        <v>22</v>
      </c>
      <c r="AI33" s="12">
        <f t="shared" si="5"/>
        <v>28</v>
      </c>
      <c r="AJ33" s="12">
        <f t="shared" si="5"/>
        <v>27</v>
      </c>
      <c r="AK33" s="12">
        <f t="shared" si="5"/>
        <v>26</v>
      </c>
      <c r="AL33" s="12">
        <f t="shared" si="5"/>
        <v>27</v>
      </c>
      <c r="AM33" s="12">
        <f t="shared" si="5"/>
        <v>33</v>
      </c>
      <c r="AN33" s="12">
        <f t="shared" si="5"/>
        <v>27</v>
      </c>
      <c r="AO33" s="12">
        <f t="shared" si="5"/>
        <v>31</v>
      </c>
      <c r="AP33" s="12">
        <f t="shared" si="5"/>
        <v>35</v>
      </c>
      <c r="AQ33" s="12">
        <f t="shared" si="5"/>
        <v>27</v>
      </c>
      <c r="AR33" s="56"/>
    </row>
    <row r="34">
      <c r="A34" s="30" t="s">
        <v>19</v>
      </c>
      <c r="B34" s="14"/>
      <c r="C34" s="14"/>
      <c r="D34" s="15"/>
      <c r="E34" s="66">
        <v>38.0</v>
      </c>
      <c r="F34" s="67"/>
      <c r="G34" s="68">
        <v>38.0</v>
      </c>
      <c r="H34" s="54"/>
      <c r="I34" s="23">
        <v>38.0</v>
      </c>
      <c r="J34" s="54"/>
      <c r="K34" s="23">
        <v>38.0</v>
      </c>
      <c r="L34" s="23">
        <v>38.0</v>
      </c>
      <c r="M34" s="54"/>
      <c r="N34" s="23">
        <v>38.0</v>
      </c>
      <c r="O34" s="23">
        <v>38.0</v>
      </c>
      <c r="P34" s="23">
        <v>38.0</v>
      </c>
      <c r="Q34" s="23">
        <v>38.0</v>
      </c>
      <c r="R34" s="54"/>
      <c r="S34" s="23">
        <v>38.0</v>
      </c>
      <c r="T34" s="23">
        <v>38.0</v>
      </c>
      <c r="U34" s="23">
        <v>38.0</v>
      </c>
      <c r="V34" s="54"/>
      <c r="W34" s="23">
        <v>38.0</v>
      </c>
      <c r="X34" s="56"/>
      <c r="Y34" s="23">
        <v>38.0</v>
      </c>
      <c r="Z34" s="23">
        <v>38.0</v>
      </c>
      <c r="AA34" s="23">
        <v>38.0</v>
      </c>
      <c r="AB34" s="23">
        <v>38.0</v>
      </c>
      <c r="AC34" s="23">
        <v>38.0</v>
      </c>
      <c r="AD34" s="56"/>
      <c r="AE34" s="23">
        <v>38.0</v>
      </c>
      <c r="AF34" s="56"/>
      <c r="AG34" s="23">
        <v>38.0</v>
      </c>
      <c r="AH34" s="23">
        <v>38.0</v>
      </c>
      <c r="AI34" s="23">
        <v>38.0</v>
      </c>
      <c r="AJ34" s="23">
        <v>38.0</v>
      </c>
      <c r="AK34" s="23">
        <v>38.0</v>
      </c>
      <c r="AL34" s="23">
        <v>38.0</v>
      </c>
      <c r="AM34" s="23">
        <v>38.0</v>
      </c>
      <c r="AN34" s="23">
        <v>38.0</v>
      </c>
      <c r="AO34" s="23">
        <v>38.0</v>
      </c>
      <c r="AP34" s="23">
        <v>38.0</v>
      </c>
      <c r="AQ34" s="23">
        <v>38.0</v>
      </c>
      <c r="AR34" s="56"/>
    </row>
    <row r="35">
      <c r="A35" s="88" t="s">
        <v>20</v>
      </c>
      <c r="B35" s="14"/>
      <c r="C35" s="14"/>
      <c r="D35" s="15"/>
      <c r="E35" s="89">
        <f>E33/E34</f>
        <v>0.7894736842</v>
      </c>
      <c r="F35" s="90"/>
      <c r="G35" s="91">
        <f>G33/G34</f>
        <v>0.8684210526</v>
      </c>
      <c r="H35" s="90"/>
      <c r="I35" s="31">
        <f>I33/I34</f>
        <v>0.8421052632</v>
      </c>
      <c r="J35" s="90"/>
      <c r="K35" s="31">
        <f t="shared" ref="K35:L35" si="6">K33/K34</f>
        <v>0.7894736842</v>
      </c>
      <c r="L35" s="31">
        <f t="shared" si="6"/>
        <v>0.7631578947</v>
      </c>
      <c r="M35" s="90"/>
      <c r="N35" s="31">
        <f t="shared" ref="N35:Q35" si="7">N33/N34</f>
        <v>0.8421052632</v>
      </c>
      <c r="O35" s="31">
        <f t="shared" si="7"/>
        <v>0.9210526316</v>
      </c>
      <c r="P35" s="31">
        <f t="shared" si="7"/>
        <v>0.8157894737</v>
      </c>
      <c r="Q35" s="31">
        <f t="shared" si="7"/>
        <v>0.7894736842</v>
      </c>
      <c r="R35" s="90"/>
      <c r="S35" s="31">
        <f t="shared" ref="S35:U35" si="8">S33/S34</f>
        <v>0.8157894737</v>
      </c>
      <c r="T35" s="31">
        <f t="shared" si="8"/>
        <v>0.8157894737</v>
      </c>
      <c r="U35" s="31">
        <f t="shared" si="8"/>
        <v>0.7894736842</v>
      </c>
      <c r="V35" s="90"/>
      <c r="W35" s="31">
        <f>W33/W34</f>
        <v>0.7894736842</v>
      </c>
      <c r="X35" s="92"/>
      <c r="Y35" s="31">
        <f t="shared" ref="Y35:AC35" si="9">Y33/Y34</f>
        <v>0.7894736842</v>
      </c>
      <c r="Z35" s="31">
        <f t="shared" si="9"/>
        <v>0.7894736842</v>
      </c>
      <c r="AA35" s="31">
        <f t="shared" si="9"/>
        <v>0.8421052632</v>
      </c>
      <c r="AB35" s="31">
        <f t="shared" si="9"/>
        <v>0.7368421053</v>
      </c>
      <c r="AC35" s="31">
        <f t="shared" si="9"/>
        <v>0.6842105263</v>
      </c>
      <c r="AD35" s="92"/>
      <c r="AE35" s="31">
        <f>AE33/AE34</f>
        <v>0.7105263158</v>
      </c>
      <c r="AF35" s="92"/>
      <c r="AG35" s="31">
        <f t="shared" ref="AG35:AQ35" si="10">AG33/AG34</f>
        <v>0.8421052632</v>
      </c>
      <c r="AH35" s="31">
        <f t="shared" si="10"/>
        <v>0.5789473684</v>
      </c>
      <c r="AI35" s="31">
        <f t="shared" si="10"/>
        <v>0.7368421053</v>
      </c>
      <c r="AJ35" s="31">
        <f t="shared" si="10"/>
        <v>0.7105263158</v>
      </c>
      <c r="AK35" s="31">
        <f t="shared" si="10"/>
        <v>0.6842105263</v>
      </c>
      <c r="AL35" s="31">
        <f t="shared" si="10"/>
        <v>0.7105263158</v>
      </c>
      <c r="AM35" s="31">
        <f t="shared" si="10"/>
        <v>0.8684210526</v>
      </c>
      <c r="AN35" s="31">
        <f t="shared" si="10"/>
        <v>0.7105263158</v>
      </c>
      <c r="AO35" s="31">
        <f t="shared" si="10"/>
        <v>0.8157894737</v>
      </c>
      <c r="AP35" s="31">
        <f t="shared" si="10"/>
        <v>0.9210526316</v>
      </c>
      <c r="AQ35" s="31">
        <f t="shared" si="10"/>
        <v>0.7105263158</v>
      </c>
      <c r="AR35" s="92"/>
      <c r="AS35" s="93"/>
      <c r="AT35" s="93"/>
      <c r="AU35" s="93"/>
    </row>
    <row r="36">
      <c r="A36" s="94" t="s">
        <v>21</v>
      </c>
      <c r="B36" s="14"/>
      <c r="C36" s="14"/>
      <c r="D36" s="15"/>
      <c r="E36" s="95">
        <f>E34-E33</f>
        <v>8</v>
      </c>
      <c r="F36" s="96"/>
      <c r="G36" s="97">
        <f>G34-G33</f>
        <v>5</v>
      </c>
      <c r="H36" s="98"/>
      <c r="I36" s="99">
        <f>I34-I33</f>
        <v>6</v>
      </c>
      <c r="J36" s="98"/>
      <c r="K36" s="99">
        <f t="shared" ref="K36:L36" si="11">K34-K33</f>
        <v>8</v>
      </c>
      <c r="L36" s="100">
        <f t="shared" si="11"/>
        <v>9</v>
      </c>
      <c r="M36" s="98"/>
      <c r="N36" s="100">
        <f t="shared" ref="N36:Q36" si="12">N34-N33</f>
        <v>6</v>
      </c>
      <c r="O36" s="100">
        <f t="shared" si="12"/>
        <v>3</v>
      </c>
      <c r="P36" s="100">
        <f t="shared" si="12"/>
        <v>7</v>
      </c>
      <c r="Q36" s="100">
        <f t="shared" si="12"/>
        <v>8</v>
      </c>
      <c r="R36" s="98"/>
      <c r="S36" s="100">
        <f t="shared" ref="S36:U36" si="13">S34-S33</f>
        <v>7</v>
      </c>
      <c r="T36" s="100">
        <f t="shared" si="13"/>
        <v>7</v>
      </c>
      <c r="U36" s="100">
        <f t="shared" si="13"/>
        <v>8</v>
      </c>
      <c r="V36" s="98"/>
      <c r="W36" s="100">
        <f>W34-W33</f>
        <v>8</v>
      </c>
      <c r="X36" s="101"/>
      <c r="Y36" s="100">
        <f t="shared" ref="Y36:AC36" si="14">Y34-Y33</f>
        <v>8</v>
      </c>
      <c r="Z36" s="100">
        <f t="shared" si="14"/>
        <v>8</v>
      </c>
      <c r="AA36" s="100">
        <f t="shared" si="14"/>
        <v>6</v>
      </c>
      <c r="AB36" s="100">
        <f t="shared" si="14"/>
        <v>10</v>
      </c>
      <c r="AC36" s="100">
        <f t="shared" si="14"/>
        <v>12</v>
      </c>
      <c r="AD36" s="101"/>
      <c r="AE36" s="100">
        <f>AE34-AE33</f>
        <v>11</v>
      </c>
      <c r="AF36" s="101"/>
      <c r="AG36" s="100">
        <f t="shared" ref="AG36:AQ36" si="15">AG34-AG33</f>
        <v>6</v>
      </c>
      <c r="AH36" s="100">
        <f t="shared" si="15"/>
        <v>16</v>
      </c>
      <c r="AI36" s="100">
        <f t="shared" si="15"/>
        <v>10</v>
      </c>
      <c r="AJ36" s="100">
        <f t="shared" si="15"/>
        <v>11</v>
      </c>
      <c r="AK36" s="100">
        <f t="shared" si="15"/>
        <v>12</v>
      </c>
      <c r="AL36" s="100">
        <f t="shared" si="15"/>
        <v>11</v>
      </c>
      <c r="AM36" s="100">
        <f t="shared" si="15"/>
        <v>5</v>
      </c>
      <c r="AN36" s="100">
        <f t="shared" si="15"/>
        <v>11</v>
      </c>
      <c r="AO36" s="100">
        <f t="shared" si="15"/>
        <v>7</v>
      </c>
      <c r="AP36" s="100">
        <f t="shared" si="15"/>
        <v>3</v>
      </c>
      <c r="AQ36" s="99">
        <f t="shared" si="15"/>
        <v>11</v>
      </c>
      <c r="AR36" s="101"/>
      <c r="AS36" s="102"/>
      <c r="AT36" s="102"/>
      <c r="AU36" s="102"/>
    </row>
    <row r="37" ht="52.5" customHeight="1">
      <c r="A37" s="30" t="s">
        <v>22</v>
      </c>
      <c r="B37" s="14"/>
      <c r="C37" s="14"/>
      <c r="D37" s="15"/>
      <c r="E37" s="66" t="s">
        <v>59</v>
      </c>
      <c r="F37" s="67"/>
      <c r="G37" s="68" t="s">
        <v>60</v>
      </c>
      <c r="H37" s="67" t="s">
        <v>61</v>
      </c>
      <c r="I37" s="23" t="s">
        <v>62</v>
      </c>
      <c r="J37" s="67" t="s">
        <v>61</v>
      </c>
      <c r="K37" s="23" t="s">
        <v>63</v>
      </c>
      <c r="L37" s="103" t="s">
        <v>64</v>
      </c>
      <c r="M37" s="67" t="s">
        <v>61</v>
      </c>
      <c r="N37" s="23" t="s">
        <v>65</v>
      </c>
      <c r="O37" s="23" t="s">
        <v>66</v>
      </c>
      <c r="P37" s="23" t="s">
        <v>67</v>
      </c>
      <c r="Q37" s="23" t="s">
        <v>68</v>
      </c>
      <c r="R37" s="54"/>
      <c r="S37" s="23" t="s">
        <v>69</v>
      </c>
      <c r="T37" s="23" t="s">
        <v>70</v>
      </c>
      <c r="U37" s="23" t="s">
        <v>70</v>
      </c>
      <c r="V37" s="54"/>
      <c r="W37" s="23" t="s">
        <v>71</v>
      </c>
      <c r="X37" s="56"/>
      <c r="Y37" s="23" t="s">
        <v>72</v>
      </c>
      <c r="Z37" s="23" t="s">
        <v>73</v>
      </c>
      <c r="AA37" s="23" t="s">
        <v>74</v>
      </c>
      <c r="AB37" s="23" t="s">
        <v>75</v>
      </c>
      <c r="AC37" s="23" t="s">
        <v>76</v>
      </c>
      <c r="AD37" s="56"/>
      <c r="AE37" s="23" t="s">
        <v>77</v>
      </c>
      <c r="AF37" s="56"/>
      <c r="AG37" s="23" t="s">
        <v>78</v>
      </c>
      <c r="AH37" s="23" t="s">
        <v>79</v>
      </c>
      <c r="AI37" s="23" t="s">
        <v>80</v>
      </c>
      <c r="AJ37" s="23" t="s">
        <v>81</v>
      </c>
      <c r="AK37" s="23" t="s">
        <v>82</v>
      </c>
      <c r="AL37" s="23" t="s">
        <v>80</v>
      </c>
      <c r="AM37" s="23" t="s">
        <v>83</v>
      </c>
      <c r="AN37" s="23" t="s">
        <v>84</v>
      </c>
      <c r="AO37" s="23" t="s">
        <v>85</v>
      </c>
      <c r="AP37" s="23" t="s">
        <v>86</v>
      </c>
      <c r="AQ37" s="23" t="s">
        <v>87</v>
      </c>
      <c r="AR37" s="56"/>
    </row>
    <row r="38" ht="18.0" customHeight="1">
      <c r="A38" s="30" t="s">
        <v>24</v>
      </c>
      <c r="B38" s="14"/>
      <c r="C38" s="14"/>
      <c r="D38" s="15"/>
      <c r="E38" s="78" t="s">
        <v>25</v>
      </c>
      <c r="F38" s="67"/>
      <c r="G38" s="104" t="s">
        <v>25</v>
      </c>
      <c r="H38" s="54"/>
      <c r="I38" s="25" t="s">
        <v>25</v>
      </c>
      <c r="J38" s="54"/>
      <c r="K38" s="25" t="s">
        <v>25</v>
      </c>
      <c r="L38" s="23" t="s">
        <v>25</v>
      </c>
      <c r="M38" s="54"/>
      <c r="N38" s="23" t="s">
        <v>25</v>
      </c>
      <c r="O38" s="23" t="s">
        <v>25</v>
      </c>
      <c r="P38" s="23" t="s">
        <v>25</v>
      </c>
      <c r="Q38" s="23" t="s">
        <v>25</v>
      </c>
      <c r="R38" s="54"/>
      <c r="S38" s="23" t="s">
        <v>25</v>
      </c>
      <c r="T38" s="23" t="s">
        <v>25</v>
      </c>
      <c r="U38" s="23" t="s">
        <v>25</v>
      </c>
      <c r="V38" s="54"/>
      <c r="W38" s="23" t="s">
        <v>25</v>
      </c>
      <c r="X38" s="56"/>
      <c r="Y38" s="23" t="s">
        <v>25</v>
      </c>
      <c r="Z38" s="23" t="s">
        <v>25</v>
      </c>
      <c r="AA38" s="23" t="s">
        <v>25</v>
      </c>
      <c r="AB38" s="23" t="s">
        <v>25</v>
      </c>
      <c r="AC38" s="23" t="s">
        <v>25</v>
      </c>
      <c r="AD38" s="56"/>
      <c r="AE38" s="23" t="s">
        <v>25</v>
      </c>
      <c r="AF38" s="56"/>
      <c r="AG38" s="23" t="s">
        <v>25</v>
      </c>
      <c r="AH38" s="23" t="s">
        <v>88</v>
      </c>
      <c r="AI38" s="23" t="s">
        <v>25</v>
      </c>
      <c r="AJ38" s="23" t="s">
        <v>25</v>
      </c>
      <c r="AK38" s="23" t="s">
        <v>25</v>
      </c>
      <c r="AL38" s="23" t="s">
        <v>25</v>
      </c>
      <c r="AM38" s="23" t="s">
        <v>25</v>
      </c>
      <c r="AN38" s="23" t="s">
        <v>25</v>
      </c>
      <c r="AO38" s="23" t="s">
        <v>25</v>
      </c>
      <c r="AP38" s="23" t="s">
        <v>25</v>
      </c>
      <c r="AQ38" s="23" t="s">
        <v>25</v>
      </c>
      <c r="AR38" s="56"/>
    </row>
    <row r="39" ht="18.0" customHeight="1">
      <c r="A39" s="30" t="s">
        <v>26</v>
      </c>
      <c r="B39" s="14"/>
      <c r="C39" s="14"/>
      <c r="D39" s="15"/>
      <c r="E39" s="78"/>
      <c r="F39" s="67"/>
      <c r="G39" s="104"/>
      <c r="H39" s="54"/>
      <c r="I39" s="25"/>
      <c r="J39" s="54"/>
      <c r="K39" s="25"/>
      <c r="L39" s="23"/>
      <c r="M39" s="54"/>
      <c r="N39" s="23"/>
      <c r="O39" s="23"/>
      <c r="P39" s="23"/>
      <c r="Q39" s="23"/>
      <c r="R39" s="54"/>
      <c r="S39" s="12"/>
      <c r="T39" s="12"/>
      <c r="U39" s="12"/>
      <c r="V39" s="54"/>
      <c r="W39" s="12"/>
      <c r="X39" s="56"/>
      <c r="Y39" s="12"/>
      <c r="Z39" s="12"/>
      <c r="AA39" s="12"/>
      <c r="AB39" s="12"/>
      <c r="AC39" s="12"/>
      <c r="AD39" s="56"/>
      <c r="AE39" s="12"/>
      <c r="AF39" s="56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56"/>
    </row>
    <row r="40" ht="18.0" customHeight="1">
      <c r="A40" s="30" t="s">
        <v>27</v>
      </c>
      <c r="B40" s="14"/>
      <c r="C40" s="14"/>
      <c r="D40" s="15"/>
      <c r="E40" s="105"/>
      <c r="F40" s="54"/>
      <c r="G40" s="106"/>
      <c r="H40" s="54"/>
      <c r="I40" s="34"/>
      <c r="J40" s="54"/>
      <c r="K40" s="34"/>
      <c r="L40" s="12"/>
      <c r="M40" s="54"/>
      <c r="N40" s="12"/>
      <c r="O40" s="12"/>
      <c r="P40" s="12"/>
      <c r="Q40" s="12"/>
      <c r="R40" s="54"/>
      <c r="S40" s="12"/>
      <c r="T40" s="12"/>
      <c r="U40" s="12"/>
      <c r="V40" s="54"/>
      <c r="W40" s="12"/>
      <c r="X40" s="56"/>
      <c r="Y40" s="12"/>
      <c r="Z40" s="12"/>
      <c r="AA40" s="12"/>
      <c r="AB40" s="12"/>
      <c r="AC40" s="12"/>
      <c r="AD40" s="56"/>
      <c r="AE40" s="12"/>
      <c r="AF40" s="5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56"/>
    </row>
    <row r="41">
      <c r="A41" s="30" t="s">
        <v>28</v>
      </c>
      <c r="B41" s="14"/>
      <c r="C41" s="14"/>
      <c r="D41" s="15"/>
      <c r="E41" s="105"/>
      <c r="F41" s="54"/>
      <c r="G41" s="106"/>
      <c r="H41" s="54"/>
      <c r="I41" s="34"/>
      <c r="J41" s="54"/>
      <c r="K41" s="34"/>
      <c r="L41" s="12"/>
      <c r="M41" s="54"/>
      <c r="N41" s="12"/>
      <c r="O41" s="12"/>
      <c r="P41" s="12"/>
      <c r="Q41" s="12"/>
      <c r="R41" s="54"/>
      <c r="S41" s="12"/>
      <c r="T41" s="12"/>
      <c r="U41" s="12"/>
      <c r="V41" s="54"/>
      <c r="W41" s="12"/>
      <c r="X41" s="56"/>
      <c r="Y41" s="12"/>
      <c r="Z41" s="12"/>
      <c r="AA41" s="12"/>
      <c r="AB41" s="12"/>
      <c r="AC41" s="12"/>
      <c r="AD41" s="56"/>
      <c r="AE41" s="12"/>
      <c r="AF41" s="56"/>
      <c r="AG41" s="12"/>
      <c r="AH41" s="23" t="s">
        <v>89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56"/>
    </row>
    <row r="42">
      <c r="A42" s="35" t="s">
        <v>90</v>
      </c>
      <c r="B42" s="14"/>
      <c r="C42" s="14"/>
      <c r="D42" s="15"/>
      <c r="E42" s="78" t="s">
        <v>30</v>
      </c>
      <c r="F42" s="67"/>
      <c r="G42" s="104" t="s">
        <v>30</v>
      </c>
      <c r="H42" s="54"/>
      <c r="I42" s="25" t="s">
        <v>30</v>
      </c>
      <c r="J42" s="54"/>
      <c r="K42" s="25" t="s">
        <v>30</v>
      </c>
      <c r="L42" s="23" t="s">
        <v>30</v>
      </c>
      <c r="M42" s="54"/>
      <c r="N42" s="23" t="s">
        <v>30</v>
      </c>
      <c r="O42" s="107" t="s">
        <v>30</v>
      </c>
      <c r="P42" s="23" t="s">
        <v>30</v>
      </c>
      <c r="Q42" s="23" t="s">
        <v>30</v>
      </c>
      <c r="R42" s="54"/>
      <c r="S42" s="108" t="s">
        <v>91</v>
      </c>
      <c r="T42" s="23" t="s">
        <v>30</v>
      </c>
      <c r="U42" s="23" t="s">
        <v>30</v>
      </c>
      <c r="V42" s="54"/>
      <c r="W42" s="23" t="s">
        <v>30</v>
      </c>
      <c r="X42" s="56"/>
      <c r="Y42" s="23" t="s">
        <v>30</v>
      </c>
      <c r="Z42" s="23" t="s">
        <v>30</v>
      </c>
      <c r="AA42" s="23" t="s">
        <v>30</v>
      </c>
      <c r="AB42" s="23" t="s">
        <v>30</v>
      </c>
      <c r="AC42" s="23" t="s">
        <v>30</v>
      </c>
      <c r="AD42" s="56"/>
      <c r="AE42" s="23" t="s">
        <v>30</v>
      </c>
      <c r="AF42" s="56"/>
      <c r="AG42" s="23" t="s">
        <v>30</v>
      </c>
      <c r="AH42" s="108" t="s">
        <v>91</v>
      </c>
      <c r="AI42" s="23" t="s">
        <v>30</v>
      </c>
      <c r="AJ42" s="23" t="s">
        <v>30</v>
      </c>
      <c r="AK42" s="23" t="s">
        <v>30</v>
      </c>
      <c r="AL42" s="23" t="s">
        <v>30</v>
      </c>
      <c r="AM42" s="23" t="s">
        <v>30</v>
      </c>
      <c r="AN42" s="23" t="s">
        <v>30</v>
      </c>
      <c r="AO42" s="23" t="s">
        <v>30</v>
      </c>
      <c r="AP42" s="23" t="s">
        <v>30</v>
      </c>
      <c r="AQ42" s="23" t="s">
        <v>30</v>
      </c>
      <c r="AR42" s="56"/>
    </row>
    <row r="43">
      <c r="A43" s="30" t="s">
        <v>31</v>
      </c>
      <c r="B43" s="14"/>
      <c r="C43" s="14"/>
      <c r="D43" s="15"/>
      <c r="E43" s="87"/>
      <c r="F43" s="54"/>
      <c r="G43" s="109"/>
      <c r="H43" s="54"/>
      <c r="I43" s="34"/>
      <c r="J43" s="54"/>
      <c r="K43" s="34"/>
      <c r="L43" s="12"/>
      <c r="M43" s="54"/>
      <c r="N43" s="12"/>
      <c r="O43" s="12"/>
      <c r="P43" s="12"/>
      <c r="Q43" s="12"/>
      <c r="R43" s="54"/>
      <c r="S43" s="12"/>
      <c r="T43" s="12"/>
      <c r="U43" s="12"/>
      <c r="V43" s="54"/>
      <c r="W43" s="12"/>
      <c r="X43" s="56"/>
      <c r="Y43" s="12"/>
      <c r="Z43" s="12"/>
      <c r="AA43" s="12"/>
      <c r="AB43" s="12"/>
      <c r="AC43" s="12"/>
      <c r="AD43" s="56"/>
      <c r="AE43" s="12"/>
      <c r="AF43" s="5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10" t="s">
        <v>32</v>
      </c>
      <c r="AR43" s="37">
        <f>AVERAGE(AG35:AQ35)</f>
        <v>0.7535885167</v>
      </c>
    </row>
    <row r="44" ht="18.0" customHeight="1">
      <c r="A44" s="111"/>
      <c r="B44" s="111"/>
      <c r="C44" s="111"/>
      <c r="D44" s="112"/>
      <c r="E44" s="110" t="s">
        <v>32</v>
      </c>
      <c r="F44" s="113">
        <f>AVERAGE(E35)</f>
        <v>0.7894736842</v>
      </c>
      <c r="G44" s="110" t="s">
        <v>32</v>
      </c>
      <c r="H44" s="113">
        <f>AVERAGE(G35)</f>
        <v>0.8684210526</v>
      </c>
      <c r="I44" s="114" t="s">
        <v>32</v>
      </c>
      <c r="J44" s="115">
        <f>AVERAGE(I35)</f>
        <v>0.8421052632</v>
      </c>
      <c r="K44" s="1"/>
      <c r="L44" s="114" t="s">
        <v>32</v>
      </c>
      <c r="M44" s="115">
        <f>AVERAGE(K35:L35)</f>
        <v>0.7763157895</v>
      </c>
      <c r="P44" s="1"/>
      <c r="Q44" s="110" t="s">
        <v>32</v>
      </c>
      <c r="R44" s="116">
        <f>AVERAGE(N35:Q35)</f>
        <v>0.8421052632</v>
      </c>
      <c r="U44" s="110" t="s">
        <v>32</v>
      </c>
      <c r="V44" s="116">
        <f>AVERAGE(S35:U35)</f>
        <v>0.8070175439</v>
      </c>
      <c r="W44" s="110" t="s">
        <v>32</v>
      </c>
      <c r="X44" s="116">
        <f>AVERAGE(W35)</f>
        <v>0.7894736842</v>
      </c>
      <c r="Y44" s="1"/>
      <c r="Z44" s="1"/>
      <c r="AA44" s="1"/>
      <c r="AB44" s="1"/>
      <c r="AC44" s="110" t="s">
        <v>32</v>
      </c>
      <c r="AD44" s="116">
        <f>AVERAGE(Y35:AC35)</f>
        <v>0.7684210526</v>
      </c>
      <c r="AE44" s="110" t="s">
        <v>32</v>
      </c>
      <c r="AF44" s="116">
        <f>AE35</f>
        <v>0.7105263158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28" t="s">
        <v>33</v>
      </c>
      <c r="AR44" s="39">
        <f>COUNT(AG2:AQ3)</f>
        <v>10</v>
      </c>
      <c r="AS44" s="117"/>
      <c r="AT44" s="117"/>
      <c r="AU44" s="117"/>
    </row>
    <row r="45" ht="18.0" customHeight="1">
      <c r="A45" s="111"/>
      <c r="B45" s="111"/>
      <c r="C45" s="111"/>
      <c r="D45" s="112"/>
      <c r="E45" s="28" t="s">
        <v>33</v>
      </c>
      <c r="F45" s="28">
        <f>COUNTA(E2)</f>
        <v>1</v>
      </c>
      <c r="G45" s="28" t="s">
        <v>33</v>
      </c>
      <c r="H45" s="28">
        <f>COUNTA(G2)</f>
        <v>1</v>
      </c>
      <c r="I45" s="118" t="s">
        <v>33</v>
      </c>
      <c r="J45" s="119">
        <f>COUNTA(I2)</f>
        <v>1</v>
      </c>
      <c r="K45" s="1"/>
      <c r="L45" s="118" t="s">
        <v>33</v>
      </c>
      <c r="M45" s="119">
        <f>COUNTA(K2:L3)</f>
        <v>2</v>
      </c>
      <c r="P45" s="1"/>
      <c r="Q45" s="120" t="s">
        <v>33</v>
      </c>
      <c r="R45" s="121">
        <f>COUNTA(N2:Q3)</f>
        <v>4</v>
      </c>
      <c r="U45" s="120" t="s">
        <v>33</v>
      </c>
      <c r="V45" s="121">
        <f>COUNTA(P2:S3)</f>
        <v>3</v>
      </c>
      <c r="W45" s="120" t="s">
        <v>33</v>
      </c>
      <c r="X45" s="122">
        <f>COUNT(W2)</f>
        <v>1</v>
      </c>
      <c r="Y45" s="1"/>
      <c r="Z45" s="1"/>
      <c r="AA45" s="1"/>
      <c r="AB45" s="1"/>
      <c r="AC45" s="120" t="s">
        <v>33</v>
      </c>
      <c r="AD45" s="122">
        <f>COUNTA(Y2:AC3)</f>
        <v>5</v>
      </c>
      <c r="AE45" s="120" t="s">
        <v>33</v>
      </c>
      <c r="AF45" s="122">
        <f>COUNTA(AE2)</f>
        <v>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23" t="s">
        <v>34</v>
      </c>
      <c r="AR45" s="41">
        <f>SUM(AG4:AQ4)</f>
        <v>0.0258912037</v>
      </c>
      <c r="AS45" s="117"/>
      <c r="AT45" s="117"/>
      <c r="AU45" s="117"/>
    </row>
    <row r="46" ht="18.0" customHeight="1">
      <c r="A46" s="111"/>
      <c r="B46" s="111"/>
      <c r="C46" s="111"/>
      <c r="D46" s="112"/>
      <c r="E46" s="123" t="s">
        <v>34</v>
      </c>
      <c r="F46" s="124">
        <f>SUM(E4)</f>
        <v>0.002349537037</v>
      </c>
      <c r="G46" s="123" t="s">
        <v>34</v>
      </c>
      <c r="H46" s="124">
        <f>SUM(G4)</f>
        <v>0.006284722222</v>
      </c>
      <c r="I46" s="125" t="s">
        <v>34</v>
      </c>
      <c r="J46" s="126">
        <f>SUM(I4)</f>
        <v>0.001388888889</v>
      </c>
      <c r="K46" s="1"/>
      <c r="L46" s="125" t="s">
        <v>34</v>
      </c>
      <c r="M46" s="126">
        <f>SUM(K4:L4)</f>
        <v>0.003888888889</v>
      </c>
      <c r="P46" s="1"/>
      <c r="Q46" s="127" t="s">
        <v>34</v>
      </c>
      <c r="R46" s="128">
        <f>SUM(N4:Q4)</f>
        <v>0.004039351852</v>
      </c>
      <c r="U46" s="127" t="s">
        <v>34</v>
      </c>
      <c r="V46" s="128">
        <f>SUM(S4:U4)</f>
        <v>0.005162037037</v>
      </c>
      <c r="W46" s="127" t="s">
        <v>34</v>
      </c>
      <c r="X46" s="128">
        <f>SUM(W4)</f>
        <v>0.001446759259</v>
      </c>
      <c r="Y46" s="1"/>
      <c r="Z46" s="1"/>
      <c r="AA46" s="1"/>
      <c r="AB46" s="1"/>
      <c r="AC46" s="127" t="s">
        <v>34</v>
      </c>
      <c r="AD46" s="128">
        <f>SUM(Y4:AC4)</f>
        <v>0.01502314815</v>
      </c>
      <c r="AE46" s="127" t="s">
        <v>34</v>
      </c>
      <c r="AF46" s="128">
        <f>AE4</f>
        <v>0.001168981481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17"/>
      <c r="AS46" s="117"/>
      <c r="AT46" s="117"/>
      <c r="AU46" s="117"/>
    </row>
    <row r="47">
      <c r="A47" s="117"/>
      <c r="B47" s="117"/>
      <c r="C47" s="117"/>
      <c r="D47" s="12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17"/>
      <c r="Y47" s="1"/>
      <c r="Z47" s="1"/>
      <c r="AA47" s="1"/>
      <c r="AB47" s="1"/>
      <c r="AC47" s="1"/>
      <c r="AD47" s="117"/>
      <c r="AE47" s="1"/>
      <c r="AF47" s="117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17"/>
      <c r="AS47" s="117"/>
      <c r="AT47" s="117"/>
      <c r="AU47" s="117"/>
    </row>
    <row r="48">
      <c r="D48" s="9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Y48" s="1"/>
      <c r="Z48" s="1"/>
      <c r="AA48" s="1"/>
      <c r="AB48" s="1"/>
      <c r="AC48" s="1"/>
      <c r="AE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>
      <c r="D49" s="9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1"/>
      <c r="Z49" s="1"/>
      <c r="AA49" s="1"/>
      <c r="AB49" s="1"/>
      <c r="AC49" s="1"/>
      <c r="AE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>
      <c r="D50" s="9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1"/>
      <c r="Z50" s="1"/>
      <c r="AA50" s="1"/>
      <c r="AB50" s="1"/>
      <c r="AC50" s="1"/>
      <c r="AE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>
      <c r="D51" s="9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1"/>
      <c r="Z51" s="1"/>
      <c r="AA51" s="1"/>
      <c r="AB51" s="1"/>
      <c r="AC51" s="1"/>
      <c r="AE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>
      <c r="D52" s="9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E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>
      <c r="D53" s="9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"/>
      <c r="Z53" s="1"/>
      <c r="AA53" s="1"/>
      <c r="AB53" s="1"/>
      <c r="AC53" s="1"/>
      <c r="AE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>
      <c r="D54" s="9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1"/>
      <c r="Z54" s="1"/>
      <c r="AA54" s="1"/>
      <c r="AB54" s="1"/>
      <c r="AC54" s="1"/>
      <c r="AE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>
      <c r="D55" s="9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E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>
      <c r="D56" s="9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E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>
      <c r="D57" s="9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E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>
      <c r="D58" s="9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E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>
      <c r="D59" s="9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E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>
      <c r="D60" s="9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E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>
      <c r="D61" s="9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E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>
      <c r="D62" s="9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E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>
      <c r="D63" s="9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E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>
      <c r="D64" s="9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E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>
      <c r="D65" s="9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E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>
      <c r="D66" s="9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E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>
      <c r="D67" s="9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E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>
      <c r="D68" s="9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E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>
      <c r="D69" s="9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E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>
      <c r="D70" s="9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E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>
      <c r="D71" s="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1"/>
      <c r="Z71" s="1"/>
      <c r="AA71" s="1"/>
      <c r="AB71" s="1"/>
      <c r="AC71" s="1"/>
      <c r="AE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>
      <c r="D72" s="9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Y72" s="1"/>
      <c r="Z72" s="1"/>
      <c r="AA72" s="1"/>
      <c r="AB72" s="1"/>
      <c r="AC72" s="1"/>
      <c r="AE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>
      <c r="D73" s="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Y73" s="1"/>
      <c r="Z73" s="1"/>
      <c r="AA73" s="1"/>
      <c r="AB73" s="1"/>
      <c r="AC73" s="1"/>
      <c r="AE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>
      <c r="D74" s="9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Y74" s="1"/>
      <c r="Z74" s="1"/>
      <c r="AA74" s="1"/>
      <c r="AB74" s="1"/>
      <c r="AC74" s="1"/>
      <c r="AE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>
      <c r="D75" s="9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Y75" s="1"/>
      <c r="Z75" s="1"/>
      <c r="AA75" s="1"/>
      <c r="AB75" s="1"/>
      <c r="AC75" s="1"/>
      <c r="AE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>
      <c r="D76" s="9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1"/>
      <c r="Z76" s="1"/>
      <c r="AA76" s="1"/>
      <c r="AB76" s="1"/>
      <c r="AC76" s="1"/>
      <c r="AE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>
      <c r="D77" s="9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E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>
      <c r="D78" s="9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E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>
      <c r="D79" s="9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1"/>
      <c r="Z79" s="1"/>
      <c r="AA79" s="1"/>
      <c r="AB79" s="1"/>
      <c r="AC79" s="1"/>
      <c r="AE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>
      <c r="D80" s="9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E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>
      <c r="D81" s="9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1"/>
      <c r="Z81" s="1"/>
      <c r="AA81" s="1"/>
      <c r="AB81" s="1"/>
      <c r="AC81" s="1"/>
      <c r="AE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>
      <c r="D82" s="9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E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>
      <c r="D83" s="9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1"/>
      <c r="Z83" s="1"/>
      <c r="AA83" s="1"/>
      <c r="AB83" s="1"/>
      <c r="AC83" s="1"/>
      <c r="AE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>
      <c r="D84" s="9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1"/>
      <c r="Z84" s="1"/>
      <c r="AA84" s="1"/>
      <c r="AB84" s="1"/>
      <c r="AC84" s="1"/>
      <c r="AE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>
      <c r="D85" s="9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E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>
      <c r="D86" s="9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Z86" s="1"/>
      <c r="AA86" s="1"/>
      <c r="AB86" s="1"/>
      <c r="AC86" s="1"/>
      <c r="AE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>
      <c r="D87" s="9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Z87" s="1"/>
      <c r="AA87" s="1"/>
      <c r="AB87" s="1"/>
      <c r="AC87" s="1"/>
      <c r="AE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>
      <c r="D88" s="9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Z88" s="1"/>
      <c r="AA88" s="1"/>
      <c r="AB88" s="1"/>
      <c r="AC88" s="1"/>
      <c r="AE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>
      <c r="D89" s="9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Z89" s="1"/>
      <c r="AA89" s="1"/>
      <c r="AB89" s="1"/>
      <c r="AC89" s="1"/>
      <c r="AE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>
      <c r="D90" s="9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Z90" s="1"/>
      <c r="AA90" s="1"/>
      <c r="AB90" s="1"/>
      <c r="AC90" s="1"/>
      <c r="AE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>
      <c r="D91" s="9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Z91" s="1"/>
      <c r="AA91" s="1"/>
      <c r="AB91" s="1"/>
      <c r="AC91" s="1"/>
      <c r="AE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>
      <c r="D92" s="9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Z92" s="1"/>
      <c r="AA92" s="1"/>
      <c r="AB92" s="1"/>
      <c r="AC92" s="1"/>
      <c r="AE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>
      <c r="D93" s="9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Z93" s="1"/>
      <c r="AA93" s="1"/>
      <c r="AB93" s="1"/>
      <c r="AC93" s="1"/>
      <c r="AE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>
      <c r="D94" s="9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1"/>
      <c r="Z94" s="1"/>
      <c r="AA94" s="1"/>
      <c r="AB94" s="1"/>
      <c r="AC94" s="1"/>
      <c r="AE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>
      <c r="D95" s="9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1"/>
      <c r="Z95" s="1"/>
      <c r="AA95" s="1"/>
      <c r="AB95" s="1"/>
      <c r="AC95" s="1"/>
      <c r="AE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>
      <c r="D96" s="9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1"/>
      <c r="Z96" s="1"/>
      <c r="AA96" s="1"/>
      <c r="AB96" s="1"/>
      <c r="AC96" s="1"/>
      <c r="AE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>
      <c r="D97" s="9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E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>
      <c r="D98" s="9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1"/>
      <c r="Z98" s="1"/>
      <c r="AA98" s="1"/>
      <c r="AB98" s="1"/>
      <c r="AC98" s="1"/>
      <c r="AE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>
      <c r="D99" s="9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1"/>
      <c r="Z99" s="1"/>
      <c r="AA99" s="1"/>
      <c r="AB99" s="1"/>
      <c r="AC99" s="1"/>
      <c r="AE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>
      <c r="D100" s="9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1"/>
      <c r="AB100" s="1"/>
      <c r="AC100" s="1"/>
      <c r="AE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>
      <c r="D101" s="9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A101" s="1"/>
      <c r="AB101" s="1"/>
      <c r="AC101" s="1"/>
      <c r="AE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>
      <c r="D102" s="9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1"/>
      <c r="AB102" s="1"/>
      <c r="AC102" s="1"/>
      <c r="AE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>
      <c r="D103" s="9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A103" s="1"/>
      <c r="AB103" s="1"/>
      <c r="AC103" s="1"/>
      <c r="AE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>
      <c r="D104" s="9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A104" s="1"/>
      <c r="AB104" s="1"/>
      <c r="AC104" s="1"/>
      <c r="AE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>
      <c r="D105" s="9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1"/>
      <c r="AB105" s="1"/>
      <c r="AC105" s="1"/>
      <c r="AE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>
      <c r="D106" s="9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A106" s="1"/>
      <c r="AB106" s="1"/>
      <c r="AC106" s="1"/>
      <c r="AE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>
      <c r="D107" s="9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A107" s="1"/>
      <c r="AB107" s="1"/>
      <c r="AC107" s="1"/>
      <c r="AE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>
      <c r="D108" s="9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A108" s="1"/>
      <c r="AB108" s="1"/>
      <c r="AC108" s="1"/>
      <c r="AE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>
      <c r="D109" s="9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A109" s="1"/>
      <c r="AB109" s="1"/>
      <c r="AC109" s="1"/>
      <c r="AE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>
      <c r="D110" s="9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A110" s="1"/>
      <c r="AB110" s="1"/>
      <c r="AC110" s="1"/>
      <c r="AE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>
      <c r="D111" s="9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A111" s="1"/>
      <c r="AB111" s="1"/>
      <c r="AC111" s="1"/>
      <c r="AE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>
      <c r="D112" s="9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A112" s="1"/>
      <c r="AB112" s="1"/>
      <c r="AC112" s="1"/>
      <c r="AE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>
      <c r="D113" s="9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A113" s="1"/>
      <c r="AB113" s="1"/>
      <c r="AC113" s="1"/>
      <c r="AE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>
      <c r="D114" s="9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A114" s="1"/>
      <c r="AB114" s="1"/>
      <c r="AC114" s="1"/>
      <c r="AE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>
      <c r="D115" s="9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A115" s="1"/>
      <c r="AB115" s="1"/>
      <c r="AC115" s="1"/>
      <c r="AE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>
      <c r="D116" s="9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A116" s="1"/>
      <c r="AB116" s="1"/>
      <c r="AC116" s="1"/>
      <c r="AE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>
      <c r="D117" s="9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A117" s="1"/>
      <c r="AB117" s="1"/>
      <c r="AC117" s="1"/>
      <c r="AE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>
      <c r="D118" s="9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A118" s="1"/>
      <c r="AB118" s="1"/>
      <c r="AC118" s="1"/>
      <c r="AE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>
      <c r="D119" s="9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A119" s="1"/>
      <c r="AB119" s="1"/>
      <c r="AC119" s="1"/>
      <c r="AE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>
      <c r="D120" s="9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A120" s="1"/>
      <c r="AB120" s="1"/>
      <c r="AC120" s="1"/>
      <c r="AE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>
      <c r="D121" s="9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A121" s="1"/>
      <c r="AB121" s="1"/>
      <c r="AC121" s="1"/>
      <c r="AE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>
      <c r="D122" s="9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A122" s="1"/>
      <c r="AB122" s="1"/>
      <c r="AC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>
      <c r="D123" s="9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A123" s="1"/>
      <c r="AB123" s="1"/>
      <c r="AC123" s="1"/>
      <c r="AE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>
      <c r="D124" s="9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A124" s="1"/>
      <c r="AB124" s="1"/>
      <c r="AC124" s="1"/>
      <c r="AE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>
      <c r="D125" s="9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A125" s="1"/>
      <c r="AB125" s="1"/>
      <c r="AC125" s="1"/>
      <c r="AE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>
      <c r="D126" s="9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A126" s="1"/>
      <c r="AB126" s="1"/>
      <c r="AC126" s="1"/>
      <c r="AE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>
      <c r="D127" s="9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A127" s="1"/>
      <c r="AB127" s="1"/>
      <c r="AC127" s="1"/>
      <c r="AE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>
      <c r="D128" s="9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E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D129" s="9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A129" s="1"/>
      <c r="AB129" s="1"/>
      <c r="AC129" s="1"/>
      <c r="AE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>
      <c r="D130" s="9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A130" s="1"/>
      <c r="AB130" s="1"/>
      <c r="AC130" s="1"/>
      <c r="AE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>
      <c r="D131" s="9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A131" s="1"/>
      <c r="AB131" s="1"/>
      <c r="AC131" s="1"/>
      <c r="AE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>
      <c r="D132" s="9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A132" s="1"/>
      <c r="AB132" s="1"/>
      <c r="AC132" s="1"/>
      <c r="AE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>
      <c r="D133" s="9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A133" s="1"/>
      <c r="AB133" s="1"/>
      <c r="AC133" s="1"/>
      <c r="AE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>
      <c r="D134" s="9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A134" s="1"/>
      <c r="AB134" s="1"/>
      <c r="AC134" s="1"/>
      <c r="AE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>
      <c r="D135" s="9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A135" s="1"/>
      <c r="AB135" s="1"/>
      <c r="AC135" s="1"/>
      <c r="AE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>
      <c r="D136" s="9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A136" s="1"/>
      <c r="AB136" s="1"/>
      <c r="AC136" s="1"/>
      <c r="AE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>
      <c r="D137" s="9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A137" s="1"/>
      <c r="AB137" s="1"/>
      <c r="AC137" s="1"/>
      <c r="AE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>
      <c r="D138" s="9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A138" s="1"/>
      <c r="AB138" s="1"/>
      <c r="AC138" s="1"/>
      <c r="AE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>
      <c r="D139" s="9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A139" s="1"/>
      <c r="AB139" s="1"/>
      <c r="AC139" s="1"/>
      <c r="AE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>
      <c r="D140" s="9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A140" s="1"/>
      <c r="AB140" s="1"/>
      <c r="AC140" s="1"/>
      <c r="AE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>
      <c r="D141" s="9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A141" s="1"/>
      <c r="AB141" s="1"/>
      <c r="AC141" s="1"/>
      <c r="AE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>
      <c r="D142" s="9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A142" s="1"/>
      <c r="AB142" s="1"/>
      <c r="AC142" s="1"/>
      <c r="AE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>
      <c r="D143" s="9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A143" s="1"/>
      <c r="AB143" s="1"/>
      <c r="AC143" s="1"/>
      <c r="AE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>
      <c r="D144" s="9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A144" s="1"/>
      <c r="AB144" s="1"/>
      <c r="AC144" s="1"/>
      <c r="AE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>
      <c r="D145" s="9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A145" s="1"/>
      <c r="AB145" s="1"/>
      <c r="AC145" s="1"/>
      <c r="AE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>
      <c r="D146" s="9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A146" s="1"/>
      <c r="AB146" s="1"/>
      <c r="AC146" s="1"/>
      <c r="AE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>
      <c r="D147" s="9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A147" s="1"/>
      <c r="AB147" s="1"/>
      <c r="AC147" s="1"/>
      <c r="AE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>
      <c r="D148" s="9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A148" s="1"/>
      <c r="AB148" s="1"/>
      <c r="AC148" s="1"/>
      <c r="AE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>
      <c r="D149" s="9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A149" s="1"/>
      <c r="AB149" s="1"/>
      <c r="AC149" s="1"/>
      <c r="AE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>
      <c r="D150" s="9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A150" s="1"/>
      <c r="AB150" s="1"/>
      <c r="AC150" s="1"/>
      <c r="AE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>
      <c r="D151" s="9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A151" s="1"/>
      <c r="AB151" s="1"/>
      <c r="AC151" s="1"/>
      <c r="AE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>
      <c r="D152" s="9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A152" s="1"/>
      <c r="AB152" s="1"/>
      <c r="AC152" s="1"/>
      <c r="AE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>
      <c r="D153" s="9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A153" s="1"/>
      <c r="AB153" s="1"/>
      <c r="AC153" s="1"/>
      <c r="AE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>
      <c r="D154" s="9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A154" s="1"/>
      <c r="AB154" s="1"/>
      <c r="AC154" s="1"/>
      <c r="AE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>
      <c r="D155" s="9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A155" s="1"/>
      <c r="AB155" s="1"/>
      <c r="AC155" s="1"/>
      <c r="AE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>
      <c r="D156" s="9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A156" s="1"/>
      <c r="AB156" s="1"/>
      <c r="AC156" s="1"/>
      <c r="AE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>
      <c r="D157" s="9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A157" s="1"/>
      <c r="AB157" s="1"/>
      <c r="AC157" s="1"/>
      <c r="AE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>
      <c r="D158" s="9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A158" s="1"/>
      <c r="AB158" s="1"/>
      <c r="AC158" s="1"/>
      <c r="AE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>
      <c r="D159" s="9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A159" s="1"/>
      <c r="AB159" s="1"/>
      <c r="AC159" s="1"/>
      <c r="AE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>
      <c r="D160" s="9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A160" s="1"/>
      <c r="AB160" s="1"/>
      <c r="AC160" s="1"/>
      <c r="AE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>
      <c r="D161" s="9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A161" s="1"/>
      <c r="AB161" s="1"/>
      <c r="AC161" s="1"/>
      <c r="AE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>
      <c r="D162" s="9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A162" s="1"/>
      <c r="AB162" s="1"/>
      <c r="AC162" s="1"/>
      <c r="AE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>
      <c r="D163" s="9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A163" s="1"/>
      <c r="AB163" s="1"/>
      <c r="AC163" s="1"/>
      <c r="AE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>
      <c r="D164" s="9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A164" s="1"/>
      <c r="AB164" s="1"/>
      <c r="AC164" s="1"/>
      <c r="AE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>
      <c r="D165" s="9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A165" s="1"/>
      <c r="AB165" s="1"/>
      <c r="AC165" s="1"/>
      <c r="AE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>
      <c r="D166" s="9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A166" s="1"/>
      <c r="AB166" s="1"/>
      <c r="AC166" s="1"/>
      <c r="AE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>
      <c r="D167" s="9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A167" s="1"/>
      <c r="AB167" s="1"/>
      <c r="AC167" s="1"/>
      <c r="AE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>
      <c r="D168" s="9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A168" s="1"/>
      <c r="AB168" s="1"/>
      <c r="AC168" s="1"/>
      <c r="AE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>
      <c r="D169" s="9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A169" s="1"/>
      <c r="AB169" s="1"/>
      <c r="AC169" s="1"/>
      <c r="AE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>
      <c r="D170" s="9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A170" s="1"/>
      <c r="AB170" s="1"/>
      <c r="AC170" s="1"/>
      <c r="AE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>
      <c r="D171" s="9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A171" s="1"/>
      <c r="AB171" s="1"/>
      <c r="AC171" s="1"/>
      <c r="AE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>
      <c r="D172" s="9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A172" s="1"/>
      <c r="AB172" s="1"/>
      <c r="AC172" s="1"/>
      <c r="AE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>
      <c r="D173" s="9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A173" s="1"/>
      <c r="AB173" s="1"/>
      <c r="AC173" s="1"/>
      <c r="AE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>
      <c r="D174" s="9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A174" s="1"/>
      <c r="AB174" s="1"/>
      <c r="AC174" s="1"/>
      <c r="AE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>
      <c r="D175" s="9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A175" s="1"/>
      <c r="AB175" s="1"/>
      <c r="AC175" s="1"/>
      <c r="AE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>
      <c r="D176" s="9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A176" s="1"/>
      <c r="AB176" s="1"/>
      <c r="AC176" s="1"/>
      <c r="AE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>
      <c r="D177" s="9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A177" s="1"/>
      <c r="AB177" s="1"/>
      <c r="AC177" s="1"/>
      <c r="AE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>
      <c r="D178" s="9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A178" s="1"/>
      <c r="AB178" s="1"/>
      <c r="AC178" s="1"/>
      <c r="AE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>
      <c r="D179" s="9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A179" s="1"/>
      <c r="AB179" s="1"/>
      <c r="AC179" s="1"/>
      <c r="AE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>
      <c r="D180" s="9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A180" s="1"/>
      <c r="AB180" s="1"/>
      <c r="AC180" s="1"/>
      <c r="AE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>
      <c r="D181" s="9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A181" s="1"/>
      <c r="AB181" s="1"/>
      <c r="AC181" s="1"/>
      <c r="AE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>
      <c r="D182" s="9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A182" s="1"/>
      <c r="AB182" s="1"/>
      <c r="AC182" s="1"/>
      <c r="AE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>
      <c r="D183" s="9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A183" s="1"/>
      <c r="AB183" s="1"/>
      <c r="AC183" s="1"/>
      <c r="AE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>
      <c r="D184" s="9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A184" s="1"/>
      <c r="AB184" s="1"/>
      <c r="AC184" s="1"/>
      <c r="AE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>
      <c r="D185" s="9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A185" s="1"/>
      <c r="AB185" s="1"/>
      <c r="AC185" s="1"/>
      <c r="AE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>
      <c r="D186" s="9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A186" s="1"/>
      <c r="AB186" s="1"/>
      <c r="AC186" s="1"/>
      <c r="AE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>
      <c r="D187" s="9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A187" s="1"/>
      <c r="AB187" s="1"/>
      <c r="AC187" s="1"/>
      <c r="AE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>
      <c r="D188" s="9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A188" s="1"/>
      <c r="AB188" s="1"/>
      <c r="AC188" s="1"/>
      <c r="AE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>
      <c r="D189" s="9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A189" s="1"/>
      <c r="AB189" s="1"/>
      <c r="AC189" s="1"/>
      <c r="AE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>
      <c r="D190" s="9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A190" s="1"/>
      <c r="AB190" s="1"/>
      <c r="AC190" s="1"/>
      <c r="AE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>
      <c r="D191" s="9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A191" s="1"/>
      <c r="AB191" s="1"/>
      <c r="AC191" s="1"/>
      <c r="AE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>
      <c r="D192" s="9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A192" s="1"/>
      <c r="AB192" s="1"/>
      <c r="AC192" s="1"/>
      <c r="AE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>
      <c r="D193" s="9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A193" s="1"/>
      <c r="AB193" s="1"/>
      <c r="AC193" s="1"/>
      <c r="AE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>
      <c r="D194" s="9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A194" s="1"/>
      <c r="AB194" s="1"/>
      <c r="AC194" s="1"/>
      <c r="AE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>
      <c r="D195" s="9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A195" s="1"/>
      <c r="AB195" s="1"/>
      <c r="AC195" s="1"/>
      <c r="AE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>
      <c r="D196" s="9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A196" s="1"/>
      <c r="AB196" s="1"/>
      <c r="AC196" s="1"/>
      <c r="AE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>
      <c r="D197" s="9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A197" s="1"/>
      <c r="AB197" s="1"/>
      <c r="AC197" s="1"/>
      <c r="AE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>
      <c r="D198" s="9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A198" s="1"/>
      <c r="AB198" s="1"/>
      <c r="AC198" s="1"/>
      <c r="AE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>
      <c r="D199" s="9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A199" s="1"/>
      <c r="AB199" s="1"/>
      <c r="AC199" s="1"/>
      <c r="AE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>
      <c r="D200" s="9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A200" s="1"/>
      <c r="AB200" s="1"/>
      <c r="AC200" s="1"/>
      <c r="AE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>
      <c r="D201" s="9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A201" s="1"/>
      <c r="AB201" s="1"/>
      <c r="AC201" s="1"/>
      <c r="AE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>
      <c r="D202" s="9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A202" s="1"/>
      <c r="AB202" s="1"/>
      <c r="AC202" s="1"/>
      <c r="AE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>
      <c r="D203" s="9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A203" s="1"/>
      <c r="AB203" s="1"/>
      <c r="AC203" s="1"/>
      <c r="AE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>
      <c r="D204" s="9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A204" s="1"/>
      <c r="AB204" s="1"/>
      <c r="AC204" s="1"/>
      <c r="AE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>
      <c r="D205" s="9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A205" s="1"/>
      <c r="AB205" s="1"/>
      <c r="AC205" s="1"/>
      <c r="AE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>
      <c r="D206" s="9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A206" s="1"/>
      <c r="AB206" s="1"/>
      <c r="AC206" s="1"/>
      <c r="AE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>
      <c r="D207" s="9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A207" s="1"/>
      <c r="AB207" s="1"/>
      <c r="AC207" s="1"/>
      <c r="AE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>
      <c r="D208" s="9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A208" s="1"/>
      <c r="AB208" s="1"/>
      <c r="AC208" s="1"/>
      <c r="AE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>
      <c r="D209" s="9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A209" s="1"/>
      <c r="AB209" s="1"/>
      <c r="AC209" s="1"/>
      <c r="AE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>
      <c r="D210" s="9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A210" s="1"/>
      <c r="AB210" s="1"/>
      <c r="AC210" s="1"/>
      <c r="AE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>
      <c r="D211" s="9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A211" s="1"/>
      <c r="AB211" s="1"/>
      <c r="AC211" s="1"/>
      <c r="AE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>
      <c r="D212" s="9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A212" s="1"/>
      <c r="AB212" s="1"/>
      <c r="AC212" s="1"/>
      <c r="AE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>
      <c r="D213" s="9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A213" s="1"/>
      <c r="AB213" s="1"/>
      <c r="AC213" s="1"/>
      <c r="AE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>
      <c r="D214" s="9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A214" s="1"/>
      <c r="AB214" s="1"/>
      <c r="AC214" s="1"/>
      <c r="AE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>
      <c r="D215" s="9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A215" s="1"/>
      <c r="AB215" s="1"/>
      <c r="AC215" s="1"/>
      <c r="AE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>
      <c r="D216" s="9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A216" s="1"/>
      <c r="AB216" s="1"/>
      <c r="AC216" s="1"/>
      <c r="AE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>
      <c r="D217" s="9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A217" s="1"/>
      <c r="AB217" s="1"/>
      <c r="AC217" s="1"/>
      <c r="AE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>
      <c r="D218" s="9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A218" s="1"/>
      <c r="AB218" s="1"/>
      <c r="AC218" s="1"/>
      <c r="AE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>
      <c r="D219" s="9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A219" s="1"/>
      <c r="AB219" s="1"/>
      <c r="AC219" s="1"/>
      <c r="AE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>
      <c r="D220" s="9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A220" s="1"/>
      <c r="AB220" s="1"/>
      <c r="AC220" s="1"/>
      <c r="AE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>
      <c r="D221" s="9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A221" s="1"/>
      <c r="AB221" s="1"/>
      <c r="AC221" s="1"/>
      <c r="AE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>
      <c r="D222" s="9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A222" s="1"/>
      <c r="AB222" s="1"/>
      <c r="AC222" s="1"/>
      <c r="AE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>
      <c r="D223" s="9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A223" s="1"/>
      <c r="AB223" s="1"/>
      <c r="AC223" s="1"/>
      <c r="AE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>
      <c r="D224" s="9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A224" s="1"/>
      <c r="AB224" s="1"/>
      <c r="AC224" s="1"/>
      <c r="AE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>
      <c r="D225" s="9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A225" s="1"/>
      <c r="AB225" s="1"/>
      <c r="AC225" s="1"/>
      <c r="AE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>
      <c r="D226" s="9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A226" s="1"/>
      <c r="AB226" s="1"/>
      <c r="AC226" s="1"/>
      <c r="AE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>
      <c r="D227" s="9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A227" s="1"/>
      <c r="AB227" s="1"/>
      <c r="AC227" s="1"/>
      <c r="AE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>
      <c r="D228" s="9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A228" s="1"/>
      <c r="AB228" s="1"/>
      <c r="AC228" s="1"/>
      <c r="AE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>
      <c r="D229" s="9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A229" s="1"/>
      <c r="AB229" s="1"/>
      <c r="AC229" s="1"/>
      <c r="AE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>
      <c r="D230" s="9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A230" s="1"/>
      <c r="AB230" s="1"/>
      <c r="AC230" s="1"/>
      <c r="AE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>
      <c r="D231" s="9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A231" s="1"/>
      <c r="AB231" s="1"/>
      <c r="AC231" s="1"/>
      <c r="AE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>
      <c r="D232" s="9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A232" s="1"/>
      <c r="AB232" s="1"/>
      <c r="AC232" s="1"/>
      <c r="AE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>
      <c r="D233" s="9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A233" s="1"/>
      <c r="AB233" s="1"/>
      <c r="AC233" s="1"/>
      <c r="AE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>
      <c r="D234" s="9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A234" s="1"/>
      <c r="AB234" s="1"/>
      <c r="AC234" s="1"/>
      <c r="AE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>
      <c r="D235" s="9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A235" s="1"/>
      <c r="AB235" s="1"/>
      <c r="AC235" s="1"/>
      <c r="AE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>
      <c r="D236" s="9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A236" s="1"/>
      <c r="AB236" s="1"/>
      <c r="AC236" s="1"/>
      <c r="AE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>
      <c r="D237" s="9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A237" s="1"/>
      <c r="AB237" s="1"/>
      <c r="AC237" s="1"/>
      <c r="AE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>
      <c r="D238" s="9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A238" s="1"/>
      <c r="AB238" s="1"/>
      <c r="AC238" s="1"/>
      <c r="AE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>
      <c r="D239" s="9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A239" s="1"/>
      <c r="AB239" s="1"/>
      <c r="AC239" s="1"/>
      <c r="AE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>
      <c r="D240" s="9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A240" s="1"/>
      <c r="AB240" s="1"/>
      <c r="AC240" s="1"/>
      <c r="AE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>
      <c r="D241" s="9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A241" s="1"/>
      <c r="AB241" s="1"/>
      <c r="AC241" s="1"/>
      <c r="AE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>
      <c r="D242" s="9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A242" s="1"/>
      <c r="AB242" s="1"/>
      <c r="AC242" s="1"/>
      <c r="AE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>
      <c r="D243" s="9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A243" s="1"/>
      <c r="AB243" s="1"/>
      <c r="AC243" s="1"/>
      <c r="AE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>
      <c r="D244" s="9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A244" s="1"/>
      <c r="AB244" s="1"/>
      <c r="AC244" s="1"/>
      <c r="AE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>
      <c r="D245" s="9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A245" s="1"/>
      <c r="AB245" s="1"/>
      <c r="AC245" s="1"/>
      <c r="AE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>
      <c r="D246" s="9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A246" s="1"/>
      <c r="AB246" s="1"/>
      <c r="AC246" s="1"/>
      <c r="AE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>
      <c r="D247" s="9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A247" s="1"/>
      <c r="AB247" s="1"/>
      <c r="AC247" s="1"/>
      <c r="AE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>
      <c r="D248" s="9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A248" s="1"/>
      <c r="AB248" s="1"/>
      <c r="AC248" s="1"/>
      <c r="AE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>
      <c r="D249" s="9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A249" s="1"/>
      <c r="AB249" s="1"/>
      <c r="AC249" s="1"/>
      <c r="AE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>
      <c r="D250" s="9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A250" s="1"/>
      <c r="AB250" s="1"/>
      <c r="AC250" s="1"/>
      <c r="AE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>
      <c r="D251" s="9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A251" s="1"/>
      <c r="AB251" s="1"/>
      <c r="AC251" s="1"/>
      <c r="AE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>
      <c r="D252" s="9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A252" s="1"/>
      <c r="AB252" s="1"/>
      <c r="AC252" s="1"/>
      <c r="AE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>
      <c r="D253" s="9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A253" s="1"/>
      <c r="AB253" s="1"/>
      <c r="AC253" s="1"/>
      <c r="AE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>
      <c r="D254" s="9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A254" s="1"/>
      <c r="AB254" s="1"/>
      <c r="AC254" s="1"/>
      <c r="AE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>
      <c r="D255" s="9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A255" s="1"/>
      <c r="AB255" s="1"/>
      <c r="AC255" s="1"/>
      <c r="AE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>
      <c r="D256" s="9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A256" s="1"/>
      <c r="AB256" s="1"/>
      <c r="AC256" s="1"/>
      <c r="AE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>
      <c r="D257" s="9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A257" s="1"/>
      <c r="AB257" s="1"/>
      <c r="AC257" s="1"/>
      <c r="AE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>
      <c r="D258" s="9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A258" s="1"/>
      <c r="AB258" s="1"/>
      <c r="AC258" s="1"/>
      <c r="AE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>
      <c r="D259" s="9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A259" s="1"/>
      <c r="AB259" s="1"/>
      <c r="AC259" s="1"/>
      <c r="AE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>
      <c r="D260" s="9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A260" s="1"/>
      <c r="AB260" s="1"/>
      <c r="AC260" s="1"/>
      <c r="AE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>
      <c r="D261" s="9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A261" s="1"/>
      <c r="AB261" s="1"/>
      <c r="AC261" s="1"/>
      <c r="AE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>
      <c r="D262" s="9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A262" s="1"/>
      <c r="AB262" s="1"/>
      <c r="AC262" s="1"/>
      <c r="AE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>
      <c r="D263" s="9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A263" s="1"/>
      <c r="AB263" s="1"/>
      <c r="AC263" s="1"/>
      <c r="AE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>
      <c r="D264" s="9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A264" s="1"/>
      <c r="AB264" s="1"/>
      <c r="AC264" s="1"/>
      <c r="AE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>
      <c r="D265" s="9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A265" s="1"/>
      <c r="AB265" s="1"/>
      <c r="AC265" s="1"/>
      <c r="AE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>
      <c r="D266" s="9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A266" s="1"/>
      <c r="AB266" s="1"/>
      <c r="AC266" s="1"/>
      <c r="AE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>
      <c r="D267" s="9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A267" s="1"/>
      <c r="AB267" s="1"/>
      <c r="AC267" s="1"/>
      <c r="AE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>
      <c r="D268" s="9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A268" s="1"/>
      <c r="AB268" s="1"/>
      <c r="AC268" s="1"/>
      <c r="AE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>
      <c r="D269" s="9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A269" s="1"/>
      <c r="AB269" s="1"/>
      <c r="AC269" s="1"/>
      <c r="AE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>
      <c r="D270" s="9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A270" s="1"/>
      <c r="AB270" s="1"/>
      <c r="AC270" s="1"/>
      <c r="AE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>
      <c r="D271" s="9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A271" s="1"/>
      <c r="AB271" s="1"/>
      <c r="AC271" s="1"/>
      <c r="AE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>
      <c r="D272" s="9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A272" s="1"/>
      <c r="AB272" s="1"/>
      <c r="AC272" s="1"/>
      <c r="AE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>
      <c r="D273" s="9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A273" s="1"/>
      <c r="AB273" s="1"/>
      <c r="AC273" s="1"/>
      <c r="AE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>
      <c r="D274" s="9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A274" s="1"/>
      <c r="AB274" s="1"/>
      <c r="AC274" s="1"/>
      <c r="AE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>
      <c r="D275" s="9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A275" s="1"/>
      <c r="AB275" s="1"/>
      <c r="AC275" s="1"/>
      <c r="AE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>
      <c r="D276" s="9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A276" s="1"/>
      <c r="AB276" s="1"/>
      <c r="AC276" s="1"/>
      <c r="AE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>
      <c r="D277" s="9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A277" s="1"/>
      <c r="AB277" s="1"/>
      <c r="AC277" s="1"/>
      <c r="AE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>
      <c r="D278" s="9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A278" s="1"/>
      <c r="AB278" s="1"/>
      <c r="AC278" s="1"/>
      <c r="AE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>
      <c r="D279" s="9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A279" s="1"/>
      <c r="AB279" s="1"/>
      <c r="AC279" s="1"/>
      <c r="AE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>
      <c r="D280" s="9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A280" s="1"/>
      <c r="AB280" s="1"/>
      <c r="AC280" s="1"/>
      <c r="AE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>
      <c r="D281" s="9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A281" s="1"/>
      <c r="AB281" s="1"/>
      <c r="AC281" s="1"/>
      <c r="AE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>
      <c r="D282" s="9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A282" s="1"/>
      <c r="AB282" s="1"/>
      <c r="AC282" s="1"/>
      <c r="AE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>
      <c r="D283" s="9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A283" s="1"/>
      <c r="AB283" s="1"/>
      <c r="AC283" s="1"/>
      <c r="AE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>
      <c r="D284" s="9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A284" s="1"/>
      <c r="AB284" s="1"/>
      <c r="AC284" s="1"/>
      <c r="AE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>
      <c r="D285" s="9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A285" s="1"/>
      <c r="AB285" s="1"/>
      <c r="AC285" s="1"/>
      <c r="AE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>
      <c r="D286" s="9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A286" s="1"/>
      <c r="AB286" s="1"/>
      <c r="AC286" s="1"/>
      <c r="AE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>
      <c r="D287" s="9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A287" s="1"/>
      <c r="AB287" s="1"/>
      <c r="AC287" s="1"/>
      <c r="AE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>
      <c r="D288" s="9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A288" s="1"/>
      <c r="AB288" s="1"/>
      <c r="AC288" s="1"/>
      <c r="AE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>
      <c r="D289" s="9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A289" s="1"/>
      <c r="AB289" s="1"/>
      <c r="AC289" s="1"/>
      <c r="AE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>
      <c r="D290" s="9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A290" s="1"/>
      <c r="AB290" s="1"/>
      <c r="AC290" s="1"/>
      <c r="AE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>
      <c r="D291" s="9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A291" s="1"/>
      <c r="AB291" s="1"/>
      <c r="AC291" s="1"/>
      <c r="AE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>
      <c r="D292" s="9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A292" s="1"/>
      <c r="AB292" s="1"/>
      <c r="AC292" s="1"/>
      <c r="AE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>
      <c r="D293" s="9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A293" s="1"/>
      <c r="AB293" s="1"/>
      <c r="AC293" s="1"/>
      <c r="AE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>
      <c r="D294" s="9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A294" s="1"/>
      <c r="AB294" s="1"/>
      <c r="AC294" s="1"/>
      <c r="AE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>
      <c r="D295" s="9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A295" s="1"/>
      <c r="AB295" s="1"/>
      <c r="AC295" s="1"/>
      <c r="AE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>
      <c r="D296" s="9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A296" s="1"/>
      <c r="AB296" s="1"/>
      <c r="AC296" s="1"/>
      <c r="AE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>
      <c r="D297" s="9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A297" s="1"/>
      <c r="AB297" s="1"/>
      <c r="AC297" s="1"/>
      <c r="AE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>
      <c r="D298" s="9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A298" s="1"/>
      <c r="AB298" s="1"/>
      <c r="AC298" s="1"/>
      <c r="AE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>
      <c r="D299" s="9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A299" s="1"/>
      <c r="AB299" s="1"/>
      <c r="AC299" s="1"/>
      <c r="AE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>
      <c r="D300" s="9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A300" s="1"/>
      <c r="AB300" s="1"/>
      <c r="AC300" s="1"/>
      <c r="AE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>
      <c r="D301" s="9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A301" s="1"/>
      <c r="AB301" s="1"/>
      <c r="AC301" s="1"/>
      <c r="AE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>
      <c r="D302" s="9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A302" s="1"/>
      <c r="AB302" s="1"/>
      <c r="AC302" s="1"/>
      <c r="AE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>
      <c r="D303" s="9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A303" s="1"/>
      <c r="AB303" s="1"/>
      <c r="AC303" s="1"/>
      <c r="AE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>
      <c r="D304" s="9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A304" s="1"/>
      <c r="AB304" s="1"/>
      <c r="AC304" s="1"/>
      <c r="AE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>
      <c r="D305" s="9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A305" s="1"/>
      <c r="AB305" s="1"/>
      <c r="AC305" s="1"/>
      <c r="AE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>
      <c r="D306" s="9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A306" s="1"/>
      <c r="AB306" s="1"/>
      <c r="AC306" s="1"/>
      <c r="AE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>
      <c r="D307" s="9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A307" s="1"/>
      <c r="AB307" s="1"/>
      <c r="AC307" s="1"/>
      <c r="AE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>
      <c r="D308" s="9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A308" s="1"/>
      <c r="AB308" s="1"/>
      <c r="AC308" s="1"/>
      <c r="AE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>
      <c r="D309" s="9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A309" s="1"/>
      <c r="AB309" s="1"/>
      <c r="AC309" s="1"/>
      <c r="AE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>
      <c r="D310" s="9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A310" s="1"/>
      <c r="AB310" s="1"/>
      <c r="AC310" s="1"/>
      <c r="AE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>
      <c r="D311" s="9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A311" s="1"/>
      <c r="AB311" s="1"/>
      <c r="AC311" s="1"/>
      <c r="AE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>
      <c r="D312" s="9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A312" s="1"/>
      <c r="AB312" s="1"/>
      <c r="AC312" s="1"/>
      <c r="AE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>
      <c r="D313" s="9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A313" s="1"/>
      <c r="AB313" s="1"/>
      <c r="AC313" s="1"/>
      <c r="AE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>
      <c r="D314" s="9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A314" s="1"/>
      <c r="AB314" s="1"/>
      <c r="AC314" s="1"/>
      <c r="AE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>
      <c r="D315" s="9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A315" s="1"/>
      <c r="AB315" s="1"/>
      <c r="AC315" s="1"/>
      <c r="AE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>
      <c r="D316" s="9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A316" s="1"/>
      <c r="AB316" s="1"/>
      <c r="AC316" s="1"/>
      <c r="AE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>
      <c r="D317" s="9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A317" s="1"/>
      <c r="AB317" s="1"/>
      <c r="AC317" s="1"/>
      <c r="AE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>
      <c r="D318" s="9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A318" s="1"/>
      <c r="AB318" s="1"/>
      <c r="AC318" s="1"/>
      <c r="AE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>
      <c r="D319" s="9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A319" s="1"/>
      <c r="AB319" s="1"/>
      <c r="AC319" s="1"/>
      <c r="AE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>
      <c r="D320" s="9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A320" s="1"/>
      <c r="AB320" s="1"/>
      <c r="AC320" s="1"/>
      <c r="AE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>
      <c r="D321" s="9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A321" s="1"/>
      <c r="AB321" s="1"/>
      <c r="AC321" s="1"/>
      <c r="AE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>
      <c r="D322" s="9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A322" s="1"/>
      <c r="AB322" s="1"/>
      <c r="AC322" s="1"/>
      <c r="AE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>
      <c r="D323" s="9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A323" s="1"/>
      <c r="AB323" s="1"/>
      <c r="AC323" s="1"/>
      <c r="AE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>
      <c r="D324" s="9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A324" s="1"/>
      <c r="AB324" s="1"/>
      <c r="AC324" s="1"/>
      <c r="AE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>
      <c r="D325" s="9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A325" s="1"/>
      <c r="AB325" s="1"/>
      <c r="AC325" s="1"/>
      <c r="AE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>
      <c r="D326" s="9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A326" s="1"/>
      <c r="AB326" s="1"/>
      <c r="AC326" s="1"/>
      <c r="AE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>
      <c r="D327" s="9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A327" s="1"/>
      <c r="AB327" s="1"/>
      <c r="AC327" s="1"/>
      <c r="AE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>
      <c r="D328" s="9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A328" s="1"/>
      <c r="AB328" s="1"/>
      <c r="AC328" s="1"/>
      <c r="AE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>
      <c r="D329" s="9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A329" s="1"/>
      <c r="AB329" s="1"/>
      <c r="AC329" s="1"/>
      <c r="AE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>
      <c r="D330" s="9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A330" s="1"/>
      <c r="AB330" s="1"/>
      <c r="AC330" s="1"/>
      <c r="AE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>
      <c r="D331" s="9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A331" s="1"/>
      <c r="AB331" s="1"/>
      <c r="AC331" s="1"/>
      <c r="AE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>
      <c r="D332" s="9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A332" s="1"/>
      <c r="AB332" s="1"/>
      <c r="AC332" s="1"/>
      <c r="AE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>
      <c r="D333" s="9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A333" s="1"/>
      <c r="AB333" s="1"/>
      <c r="AC333" s="1"/>
      <c r="AE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>
      <c r="D334" s="9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A334" s="1"/>
      <c r="AB334" s="1"/>
      <c r="AC334" s="1"/>
      <c r="AE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>
      <c r="D335" s="9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A335" s="1"/>
      <c r="AB335" s="1"/>
      <c r="AC335" s="1"/>
      <c r="AE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>
      <c r="D336" s="9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A336" s="1"/>
      <c r="AB336" s="1"/>
      <c r="AC336" s="1"/>
      <c r="AE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>
      <c r="D337" s="9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A337" s="1"/>
      <c r="AB337" s="1"/>
      <c r="AC337" s="1"/>
      <c r="AE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>
      <c r="D338" s="9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A338" s="1"/>
      <c r="AB338" s="1"/>
      <c r="AC338" s="1"/>
      <c r="AE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>
      <c r="D339" s="9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A339" s="1"/>
      <c r="AB339" s="1"/>
      <c r="AC339" s="1"/>
      <c r="AE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>
      <c r="D340" s="9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A340" s="1"/>
      <c r="AB340" s="1"/>
      <c r="AC340" s="1"/>
      <c r="AE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>
      <c r="D341" s="9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A341" s="1"/>
      <c r="AB341" s="1"/>
      <c r="AC341" s="1"/>
      <c r="AE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>
      <c r="D342" s="9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A342" s="1"/>
      <c r="AB342" s="1"/>
      <c r="AC342" s="1"/>
      <c r="AE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>
      <c r="D343" s="9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A343" s="1"/>
      <c r="AB343" s="1"/>
      <c r="AC343" s="1"/>
      <c r="AE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>
      <c r="D344" s="9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A344" s="1"/>
      <c r="AB344" s="1"/>
      <c r="AC344" s="1"/>
      <c r="AE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>
      <c r="D345" s="9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A345" s="1"/>
      <c r="AB345" s="1"/>
      <c r="AC345" s="1"/>
      <c r="AE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>
      <c r="D346" s="9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A346" s="1"/>
      <c r="AB346" s="1"/>
      <c r="AC346" s="1"/>
      <c r="AE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>
      <c r="D347" s="9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A347" s="1"/>
      <c r="AB347" s="1"/>
      <c r="AC347" s="1"/>
      <c r="AE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>
      <c r="D348" s="9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A348" s="1"/>
      <c r="AB348" s="1"/>
      <c r="AC348" s="1"/>
      <c r="AE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>
      <c r="D349" s="9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A349" s="1"/>
      <c r="AB349" s="1"/>
      <c r="AC349" s="1"/>
      <c r="AE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>
      <c r="D350" s="9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A350" s="1"/>
      <c r="AB350" s="1"/>
      <c r="AC350" s="1"/>
      <c r="AE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>
      <c r="D351" s="9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A351" s="1"/>
      <c r="AB351" s="1"/>
      <c r="AC351" s="1"/>
      <c r="AE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>
      <c r="D352" s="9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A352" s="1"/>
      <c r="AB352" s="1"/>
      <c r="AC352" s="1"/>
      <c r="AE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>
      <c r="D353" s="9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A353" s="1"/>
      <c r="AB353" s="1"/>
      <c r="AC353" s="1"/>
      <c r="AE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>
      <c r="D354" s="9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A354" s="1"/>
      <c r="AB354" s="1"/>
      <c r="AC354" s="1"/>
      <c r="AE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>
      <c r="D355" s="9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A355" s="1"/>
      <c r="AB355" s="1"/>
      <c r="AC355" s="1"/>
      <c r="AE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>
      <c r="D356" s="9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A356" s="1"/>
      <c r="AB356" s="1"/>
      <c r="AC356" s="1"/>
      <c r="AE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>
      <c r="D357" s="9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A357" s="1"/>
      <c r="AB357" s="1"/>
      <c r="AC357" s="1"/>
      <c r="AE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>
      <c r="D358" s="9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A358" s="1"/>
      <c r="AB358" s="1"/>
      <c r="AC358" s="1"/>
      <c r="AE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>
      <c r="D359" s="9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A359" s="1"/>
      <c r="AB359" s="1"/>
      <c r="AC359" s="1"/>
      <c r="AE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>
      <c r="D360" s="9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A360" s="1"/>
      <c r="AB360" s="1"/>
      <c r="AC360" s="1"/>
      <c r="AE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>
      <c r="D361" s="9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A361" s="1"/>
      <c r="AB361" s="1"/>
      <c r="AC361" s="1"/>
      <c r="AE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>
      <c r="D362" s="9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A362" s="1"/>
      <c r="AB362" s="1"/>
      <c r="AC362" s="1"/>
      <c r="AE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>
      <c r="D363" s="9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A363" s="1"/>
      <c r="AB363" s="1"/>
      <c r="AC363" s="1"/>
      <c r="AE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>
      <c r="D364" s="9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A364" s="1"/>
      <c r="AB364" s="1"/>
      <c r="AC364" s="1"/>
      <c r="AE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>
      <c r="D365" s="9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A365" s="1"/>
      <c r="AB365" s="1"/>
      <c r="AC365" s="1"/>
      <c r="AE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>
      <c r="D366" s="9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A366" s="1"/>
      <c r="AB366" s="1"/>
      <c r="AC366" s="1"/>
      <c r="AE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>
      <c r="D367" s="9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A367" s="1"/>
      <c r="AB367" s="1"/>
      <c r="AC367" s="1"/>
      <c r="AE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>
      <c r="D368" s="9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A368" s="1"/>
      <c r="AB368" s="1"/>
      <c r="AC368" s="1"/>
      <c r="AE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>
      <c r="D369" s="9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A369" s="1"/>
      <c r="AB369" s="1"/>
      <c r="AC369" s="1"/>
      <c r="AE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>
      <c r="D370" s="9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A370" s="1"/>
      <c r="AB370" s="1"/>
      <c r="AC370" s="1"/>
      <c r="AE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>
      <c r="D371" s="9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A371" s="1"/>
      <c r="AB371" s="1"/>
      <c r="AC371" s="1"/>
      <c r="AE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>
      <c r="D372" s="9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A372" s="1"/>
      <c r="AB372" s="1"/>
      <c r="AC372" s="1"/>
      <c r="AE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>
      <c r="D373" s="9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A373" s="1"/>
      <c r="AB373" s="1"/>
      <c r="AC373" s="1"/>
      <c r="AE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>
      <c r="D374" s="9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A374" s="1"/>
      <c r="AB374" s="1"/>
      <c r="AC374" s="1"/>
      <c r="AE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>
      <c r="D375" s="9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A375" s="1"/>
      <c r="AB375" s="1"/>
      <c r="AC375" s="1"/>
      <c r="AE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>
      <c r="D376" s="9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A376" s="1"/>
      <c r="AB376" s="1"/>
      <c r="AC376" s="1"/>
      <c r="AE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>
      <c r="D377" s="9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A377" s="1"/>
      <c r="AB377" s="1"/>
      <c r="AC377" s="1"/>
      <c r="AE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>
      <c r="D378" s="9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A378" s="1"/>
      <c r="AB378" s="1"/>
      <c r="AC378" s="1"/>
      <c r="AE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>
      <c r="D379" s="9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A379" s="1"/>
      <c r="AB379" s="1"/>
      <c r="AC379" s="1"/>
      <c r="AE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>
      <c r="D380" s="9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A380" s="1"/>
      <c r="AB380" s="1"/>
      <c r="AC380" s="1"/>
      <c r="AE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>
      <c r="D381" s="9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A381" s="1"/>
      <c r="AB381" s="1"/>
      <c r="AC381" s="1"/>
      <c r="AE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>
      <c r="D382" s="9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A382" s="1"/>
      <c r="AB382" s="1"/>
      <c r="AC382" s="1"/>
      <c r="AE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>
      <c r="D383" s="9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A383" s="1"/>
      <c r="AB383" s="1"/>
      <c r="AC383" s="1"/>
      <c r="AE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>
      <c r="D384" s="9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A384" s="1"/>
      <c r="AB384" s="1"/>
      <c r="AC384" s="1"/>
      <c r="AE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>
      <c r="D385" s="9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A385" s="1"/>
      <c r="AB385" s="1"/>
      <c r="AC385" s="1"/>
      <c r="AE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>
      <c r="D386" s="9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A386" s="1"/>
      <c r="AB386" s="1"/>
      <c r="AC386" s="1"/>
      <c r="AE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>
      <c r="D387" s="9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A387" s="1"/>
      <c r="AB387" s="1"/>
      <c r="AC387" s="1"/>
      <c r="AE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>
      <c r="D388" s="9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A388" s="1"/>
      <c r="AB388" s="1"/>
      <c r="AC388" s="1"/>
      <c r="AE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>
      <c r="D389" s="9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A389" s="1"/>
      <c r="AB389" s="1"/>
      <c r="AC389" s="1"/>
      <c r="AE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>
      <c r="D390" s="9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A390" s="1"/>
      <c r="AB390" s="1"/>
      <c r="AC390" s="1"/>
      <c r="AE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>
      <c r="D391" s="9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A391" s="1"/>
      <c r="AB391" s="1"/>
      <c r="AC391" s="1"/>
      <c r="AE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>
      <c r="D392" s="9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A392" s="1"/>
      <c r="AB392" s="1"/>
      <c r="AC392" s="1"/>
      <c r="AE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>
      <c r="D393" s="9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A393" s="1"/>
      <c r="AB393" s="1"/>
      <c r="AC393" s="1"/>
      <c r="AE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>
      <c r="D394" s="9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A394" s="1"/>
      <c r="AB394" s="1"/>
      <c r="AC394" s="1"/>
      <c r="AE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>
      <c r="D395" s="9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A395" s="1"/>
      <c r="AB395" s="1"/>
      <c r="AC395" s="1"/>
      <c r="AE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>
      <c r="D396" s="9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A396" s="1"/>
      <c r="AB396" s="1"/>
      <c r="AC396" s="1"/>
      <c r="AE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>
      <c r="D397" s="9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A397" s="1"/>
      <c r="AB397" s="1"/>
      <c r="AC397" s="1"/>
      <c r="AE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>
      <c r="D398" s="9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A398" s="1"/>
      <c r="AB398" s="1"/>
      <c r="AC398" s="1"/>
      <c r="AE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>
      <c r="D399" s="9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A399" s="1"/>
      <c r="AB399" s="1"/>
      <c r="AC399" s="1"/>
      <c r="AE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>
      <c r="D400" s="9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A400" s="1"/>
      <c r="AB400" s="1"/>
      <c r="AC400" s="1"/>
      <c r="AE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>
      <c r="D401" s="9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A401" s="1"/>
      <c r="AB401" s="1"/>
      <c r="AC401" s="1"/>
      <c r="AE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>
      <c r="D402" s="9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A402" s="1"/>
      <c r="AB402" s="1"/>
      <c r="AC402" s="1"/>
      <c r="AE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>
      <c r="D403" s="9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A403" s="1"/>
      <c r="AB403" s="1"/>
      <c r="AC403" s="1"/>
      <c r="AE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>
      <c r="D404" s="9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A404" s="1"/>
      <c r="AB404" s="1"/>
      <c r="AC404" s="1"/>
      <c r="AE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>
      <c r="D405" s="9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A405" s="1"/>
      <c r="AB405" s="1"/>
      <c r="AC405" s="1"/>
      <c r="AE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>
      <c r="D406" s="9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A406" s="1"/>
      <c r="AB406" s="1"/>
      <c r="AC406" s="1"/>
      <c r="AE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>
      <c r="D407" s="9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A407" s="1"/>
      <c r="AB407" s="1"/>
      <c r="AC407" s="1"/>
      <c r="AE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>
      <c r="D408" s="9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Y408" s="1"/>
      <c r="Z408" s="1"/>
      <c r="AA408" s="1"/>
      <c r="AB408" s="1"/>
      <c r="AC408" s="1"/>
      <c r="AE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>
      <c r="D409" s="9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Y409" s="1"/>
      <c r="Z409" s="1"/>
      <c r="AA409" s="1"/>
      <c r="AB409" s="1"/>
      <c r="AC409" s="1"/>
      <c r="AE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>
      <c r="D410" s="9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Y410" s="1"/>
      <c r="Z410" s="1"/>
      <c r="AA410" s="1"/>
      <c r="AB410" s="1"/>
      <c r="AC410" s="1"/>
      <c r="AE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>
      <c r="D411" s="9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Y411" s="1"/>
      <c r="Z411" s="1"/>
      <c r="AA411" s="1"/>
      <c r="AB411" s="1"/>
      <c r="AC411" s="1"/>
      <c r="AE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>
      <c r="D412" s="9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Y412" s="1"/>
      <c r="Z412" s="1"/>
      <c r="AA412" s="1"/>
      <c r="AB412" s="1"/>
      <c r="AC412" s="1"/>
      <c r="AE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>
      <c r="D413" s="9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Y413" s="1"/>
      <c r="Z413" s="1"/>
      <c r="AA413" s="1"/>
      <c r="AB413" s="1"/>
      <c r="AC413" s="1"/>
      <c r="AE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>
      <c r="D414" s="9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Y414" s="1"/>
      <c r="Z414" s="1"/>
      <c r="AA414" s="1"/>
      <c r="AB414" s="1"/>
      <c r="AC414" s="1"/>
      <c r="AE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>
      <c r="D415" s="9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Y415" s="1"/>
      <c r="Z415" s="1"/>
      <c r="AA415" s="1"/>
      <c r="AB415" s="1"/>
      <c r="AC415" s="1"/>
      <c r="AE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>
      <c r="D416" s="9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Y416" s="1"/>
      <c r="Z416" s="1"/>
      <c r="AA416" s="1"/>
      <c r="AB416" s="1"/>
      <c r="AC416" s="1"/>
      <c r="AE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>
      <c r="D417" s="9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Y417" s="1"/>
      <c r="Z417" s="1"/>
      <c r="AA417" s="1"/>
      <c r="AB417" s="1"/>
      <c r="AC417" s="1"/>
      <c r="AE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>
      <c r="D418" s="9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Y418" s="1"/>
      <c r="Z418" s="1"/>
      <c r="AA418" s="1"/>
      <c r="AB418" s="1"/>
      <c r="AC418" s="1"/>
      <c r="AE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>
      <c r="D419" s="9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Y419" s="1"/>
      <c r="Z419" s="1"/>
      <c r="AA419" s="1"/>
      <c r="AB419" s="1"/>
      <c r="AC419" s="1"/>
      <c r="AE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>
      <c r="D420" s="9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Y420" s="1"/>
      <c r="Z420" s="1"/>
      <c r="AA420" s="1"/>
      <c r="AB420" s="1"/>
      <c r="AC420" s="1"/>
      <c r="AE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>
      <c r="D421" s="9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Y421" s="1"/>
      <c r="Z421" s="1"/>
      <c r="AA421" s="1"/>
      <c r="AB421" s="1"/>
      <c r="AC421" s="1"/>
      <c r="AE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>
      <c r="D422" s="9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Y422" s="1"/>
      <c r="Z422" s="1"/>
      <c r="AA422" s="1"/>
      <c r="AB422" s="1"/>
      <c r="AC422" s="1"/>
      <c r="AE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D423" s="9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Y423" s="1"/>
      <c r="Z423" s="1"/>
      <c r="AA423" s="1"/>
      <c r="AB423" s="1"/>
      <c r="AC423" s="1"/>
      <c r="AE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>
      <c r="D424" s="9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Y424" s="1"/>
      <c r="Z424" s="1"/>
      <c r="AA424" s="1"/>
      <c r="AB424" s="1"/>
      <c r="AC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D425" s="9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Y425" s="1"/>
      <c r="Z425" s="1"/>
      <c r="AA425" s="1"/>
      <c r="AB425" s="1"/>
      <c r="AC425" s="1"/>
      <c r="AE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>
      <c r="D426" s="9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Y426" s="1"/>
      <c r="Z426" s="1"/>
      <c r="AA426" s="1"/>
      <c r="AB426" s="1"/>
      <c r="AC426" s="1"/>
      <c r="AE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D427" s="9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Y427" s="1"/>
      <c r="Z427" s="1"/>
      <c r="AA427" s="1"/>
      <c r="AB427" s="1"/>
      <c r="AC427" s="1"/>
      <c r="AE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>
      <c r="D428" s="9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Y428" s="1"/>
      <c r="Z428" s="1"/>
      <c r="AA428" s="1"/>
      <c r="AB428" s="1"/>
      <c r="AC428" s="1"/>
      <c r="AE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D429" s="9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Y429" s="1"/>
      <c r="Z429" s="1"/>
      <c r="AA429" s="1"/>
      <c r="AB429" s="1"/>
      <c r="AC429" s="1"/>
      <c r="AE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>
      <c r="D430" s="9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Y430" s="1"/>
      <c r="Z430" s="1"/>
      <c r="AA430" s="1"/>
      <c r="AB430" s="1"/>
      <c r="AC430" s="1"/>
      <c r="AE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D431" s="9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Y431" s="1"/>
      <c r="Z431" s="1"/>
      <c r="AA431" s="1"/>
      <c r="AB431" s="1"/>
      <c r="AC431" s="1"/>
      <c r="AE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>
      <c r="D432" s="9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Y432" s="1"/>
      <c r="Z432" s="1"/>
      <c r="AA432" s="1"/>
      <c r="AB432" s="1"/>
      <c r="AC432" s="1"/>
      <c r="AE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D433" s="9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Y433" s="1"/>
      <c r="Z433" s="1"/>
      <c r="AA433" s="1"/>
      <c r="AB433" s="1"/>
      <c r="AC433" s="1"/>
      <c r="AE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>
      <c r="D434" s="9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Y434" s="1"/>
      <c r="Z434" s="1"/>
      <c r="AA434" s="1"/>
      <c r="AB434" s="1"/>
      <c r="AC434" s="1"/>
      <c r="AE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>
      <c r="D435" s="9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Y435" s="1"/>
      <c r="Z435" s="1"/>
      <c r="AA435" s="1"/>
      <c r="AB435" s="1"/>
      <c r="AC435" s="1"/>
      <c r="AE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>
      <c r="D436" s="9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Y436" s="1"/>
      <c r="Z436" s="1"/>
      <c r="AA436" s="1"/>
      <c r="AB436" s="1"/>
      <c r="AC436" s="1"/>
      <c r="AE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>
      <c r="D437" s="9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Y437" s="1"/>
      <c r="Z437" s="1"/>
      <c r="AA437" s="1"/>
      <c r="AB437" s="1"/>
      <c r="AC437" s="1"/>
      <c r="AE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>
      <c r="D438" s="9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Y438" s="1"/>
      <c r="Z438" s="1"/>
      <c r="AA438" s="1"/>
      <c r="AB438" s="1"/>
      <c r="AC438" s="1"/>
      <c r="AE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>
      <c r="D439" s="9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Y439" s="1"/>
      <c r="Z439" s="1"/>
      <c r="AA439" s="1"/>
      <c r="AB439" s="1"/>
      <c r="AC439" s="1"/>
      <c r="AE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>
      <c r="D440" s="9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Y440" s="1"/>
      <c r="Z440" s="1"/>
      <c r="AA440" s="1"/>
      <c r="AB440" s="1"/>
      <c r="AC440" s="1"/>
      <c r="AE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>
      <c r="D441" s="9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Y441" s="1"/>
      <c r="Z441" s="1"/>
      <c r="AA441" s="1"/>
      <c r="AB441" s="1"/>
      <c r="AC441" s="1"/>
      <c r="AE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>
      <c r="D442" s="9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Y442" s="1"/>
      <c r="Z442" s="1"/>
      <c r="AA442" s="1"/>
      <c r="AB442" s="1"/>
      <c r="AC442" s="1"/>
      <c r="AE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>
      <c r="D443" s="9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Y443" s="1"/>
      <c r="Z443" s="1"/>
      <c r="AA443" s="1"/>
      <c r="AB443" s="1"/>
      <c r="AC443" s="1"/>
      <c r="AE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>
      <c r="D444" s="9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Y444" s="1"/>
      <c r="Z444" s="1"/>
      <c r="AA444" s="1"/>
      <c r="AB444" s="1"/>
      <c r="AC444" s="1"/>
      <c r="AE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>
      <c r="D445" s="9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Y445" s="1"/>
      <c r="Z445" s="1"/>
      <c r="AA445" s="1"/>
      <c r="AB445" s="1"/>
      <c r="AC445" s="1"/>
      <c r="AE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>
      <c r="D446" s="9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Y446" s="1"/>
      <c r="Z446" s="1"/>
      <c r="AA446" s="1"/>
      <c r="AB446" s="1"/>
      <c r="AC446" s="1"/>
      <c r="AE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>
      <c r="D447" s="9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Y447" s="1"/>
      <c r="Z447" s="1"/>
      <c r="AA447" s="1"/>
      <c r="AB447" s="1"/>
      <c r="AC447" s="1"/>
      <c r="AE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>
      <c r="D448" s="9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Y448" s="1"/>
      <c r="Z448" s="1"/>
      <c r="AA448" s="1"/>
      <c r="AB448" s="1"/>
      <c r="AC448" s="1"/>
      <c r="AE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>
      <c r="D449" s="9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Y449" s="1"/>
      <c r="Z449" s="1"/>
      <c r="AA449" s="1"/>
      <c r="AB449" s="1"/>
      <c r="AC449" s="1"/>
      <c r="AE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>
      <c r="D450" s="9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Y450" s="1"/>
      <c r="Z450" s="1"/>
      <c r="AA450" s="1"/>
      <c r="AB450" s="1"/>
      <c r="AC450" s="1"/>
      <c r="AE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>
      <c r="D451" s="9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Y451" s="1"/>
      <c r="Z451" s="1"/>
      <c r="AA451" s="1"/>
      <c r="AB451" s="1"/>
      <c r="AC451" s="1"/>
      <c r="AE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>
      <c r="D452" s="9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Y452" s="1"/>
      <c r="Z452" s="1"/>
      <c r="AA452" s="1"/>
      <c r="AB452" s="1"/>
      <c r="AC452" s="1"/>
      <c r="AE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>
      <c r="D453" s="9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Y453" s="1"/>
      <c r="Z453" s="1"/>
      <c r="AA453" s="1"/>
      <c r="AB453" s="1"/>
      <c r="AC453" s="1"/>
      <c r="AE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>
      <c r="D454" s="9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Y454" s="1"/>
      <c r="Z454" s="1"/>
      <c r="AA454" s="1"/>
      <c r="AB454" s="1"/>
      <c r="AC454" s="1"/>
      <c r="AE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>
      <c r="D455" s="9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Y455" s="1"/>
      <c r="Z455" s="1"/>
      <c r="AA455" s="1"/>
      <c r="AB455" s="1"/>
      <c r="AC455" s="1"/>
      <c r="AE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>
      <c r="D456" s="9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Y456" s="1"/>
      <c r="Z456" s="1"/>
      <c r="AA456" s="1"/>
      <c r="AB456" s="1"/>
      <c r="AC456" s="1"/>
      <c r="AE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>
      <c r="D457" s="9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Y457" s="1"/>
      <c r="Z457" s="1"/>
      <c r="AA457" s="1"/>
      <c r="AB457" s="1"/>
      <c r="AC457" s="1"/>
      <c r="AE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>
      <c r="D458" s="9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Y458" s="1"/>
      <c r="Z458" s="1"/>
      <c r="AA458" s="1"/>
      <c r="AB458" s="1"/>
      <c r="AC458" s="1"/>
      <c r="AE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>
      <c r="D459" s="9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Y459" s="1"/>
      <c r="Z459" s="1"/>
      <c r="AA459" s="1"/>
      <c r="AB459" s="1"/>
      <c r="AC459" s="1"/>
      <c r="AE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>
      <c r="D460" s="9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Y460" s="1"/>
      <c r="Z460" s="1"/>
      <c r="AA460" s="1"/>
      <c r="AB460" s="1"/>
      <c r="AC460" s="1"/>
      <c r="AE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>
      <c r="D461" s="9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Y461" s="1"/>
      <c r="Z461" s="1"/>
      <c r="AA461" s="1"/>
      <c r="AB461" s="1"/>
      <c r="AC461" s="1"/>
      <c r="AE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>
      <c r="D462" s="9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Y462" s="1"/>
      <c r="Z462" s="1"/>
      <c r="AA462" s="1"/>
      <c r="AB462" s="1"/>
      <c r="AC462" s="1"/>
      <c r="AE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>
      <c r="D463" s="9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Y463" s="1"/>
      <c r="Z463" s="1"/>
      <c r="AA463" s="1"/>
      <c r="AB463" s="1"/>
      <c r="AC463" s="1"/>
      <c r="AE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>
      <c r="D464" s="9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Y464" s="1"/>
      <c r="Z464" s="1"/>
      <c r="AA464" s="1"/>
      <c r="AB464" s="1"/>
      <c r="AC464" s="1"/>
      <c r="AE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>
      <c r="D465" s="9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Y465" s="1"/>
      <c r="Z465" s="1"/>
      <c r="AA465" s="1"/>
      <c r="AB465" s="1"/>
      <c r="AC465" s="1"/>
      <c r="AE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>
      <c r="D466" s="9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Y466" s="1"/>
      <c r="Z466" s="1"/>
      <c r="AA466" s="1"/>
      <c r="AB466" s="1"/>
      <c r="AC466" s="1"/>
      <c r="AE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>
      <c r="D467" s="9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Y467" s="1"/>
      <c r="Z467" s="1"/>
      <c r="AA467" s="1"/>
      <c r="AB467" s="1"/>
      <c r="AC467" s="1"/>
      <c r="AE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>
      <c r="D468" s="9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Y468" s="1"/>
      <c r="Z468" s="1"/>
      <c r="AA468" s="1"/>
      <c r="AB468" s="1"/>
      <c r="AC468" s="1"/>
      <c r="AE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>
      <c r="D469" s="9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Y469" s="1"/>
      <c r="Z469" s="1"/>
      <c r="AA469" s="1"/>
      <c r="AB469" s="1"/>
      <c r="AC469" s="1"/>
      <c r="AE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>
      <c r="D470" s="9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Y470" s="1"/>
      <c r="Z470" s="1"/>
      <c r="AA470" s="1"/>
      <c r="AB470" s="1"/>
      <c r="AC470" s="1"/>
      <c r="AE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>
      <c r="D471" s="9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Y471" s="1"/>
      <c r="Z471" s="1"/>
      <c r="AA471" s="1"/>
      <c r="AB471" s="1"/>
      <c r="AC471" s="1"/>
      <c r="AE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D472" s="9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Y472" s="1"/>
      <c r="Z472" s="1"/>
      <c r="AA472" s="1"/>
      <c r="AB472" s="1"/>
      <c r="AC472" s="1"/>
      <c r="AE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D473" s="9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Y473" s="1"/>
      <c r="Z473" s="1"/>
      <c r="AA473" s="1"/>
      <c r="AB473" s="1"/>
      <c r="AC473" s="1"/>
      <c r="AE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D474" s="9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Y474" s="1"/>
      <c r="Z474" s="1"/>
      <c r="AA474" s="1"/>
      <c r="AB474" s="1"/>
      <c r="AC474" s="1"/>
      <c r="AE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D475" s="9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Y475" s="1"/>
      <c r="Z475" s="1"/>
      <c r="AA475" s="1"/>
      <c r="AB475" s="1"/>
      <c r="AC475" s="1"/>
      <c r="AE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D476" s="9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Y476" s="1"/>
      <c r="Z476" s="1"/>
      <c r="AA476" s="1"/>
      <c r="AB476" s="1"/>
      <c r="AC476" s="1"/>
      <c r="AE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D477" s="9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Y477" s="1"/>
      <c r="Z477" s="1"/>
      <c r="AA477" s="1"/>
      <c r="AB477" s="1"/>
      <c r="AC477" s="1"/>
      <c r="AE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D478" s="9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Y478" s="1"/>
      <c r="Z478" s="1"/>
      <c r="AA478" s="1"/>
      <c r="AB478" s="1"/>
      <c r="AC478" s="1"/>
      <c r="AE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D479" s="9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Y479" s="1"/>
      <c r="Z479" s="1"/>
      <c r="AA479" s="1"/>
      <c r="AB479" s="1"/>
      <c r="AC479" s="1"/>
      <c r="AE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D480" s="9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Y480" s="1"/>
      <c r="Z480" s="1"/>
      <c r="AA480" s="1"/>
      <c r="AB480" s="1"/>
      <c r="AC480" s="1"/>
      <c r="AE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D481" s="9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Y481" s="1"/>
      <c r="Z481" s="1"/>
      <c r="AA481" s="1"/>
      <c r="AB481" s="1"/>
      <c r="AC481" s="1"/>
      <c r="AE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D482" s="9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Y482" s="1"/>
      <c r="Z482" s="1"/>
      <c r="AA482" s="1"/>
      <c r="AB482" s="1"/>
      <c r="AC482" s="1"/>
      <c r="AE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D483" s="9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Y483" s="1"/>
      <c r="Z483" s="1"/>
      <c r="AA483" s="1"/>
      <c r="AB483" s="1"/>
      <c r="AC483" s="1"/>
      <c r="AE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D484" s="9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Y484" s="1"/>
      <c r="Z484" s="1"/>
      <c r="AA484" s="1"/>
      <c r="AB484" s="1"/>
      <c r="AC484" s="1"/>
      <c r="AE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D485" s="9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Y485" s="1"/>
      <c r="Z485" s="1"/>
      <c r="AA485" s="1"/>
      <c r="AB485" s="1"/>
      <c r="AC485" s="1"/>
      <c r="AE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D486" s="9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Y486" s="1"/>
      <c r="Z486" s="1"/>
      <c r="AA486" s="1"/>
      <c r="AB486" s="1"/>
      <c r="AC486" s="1"/>
      <c r="AE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D487" s="9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Y487" s="1"/>
      <c r="Z487" s="1"/>
      <c r="AA487" s="1"/>
      <c r="AB487" s="1"/>
      <c r="AC487" s="1"/>
      <c r="AE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D488" s="9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Y488" s="1"/>
      <c r="Z488" s="1"/>
      <c r="AA488" s="1"/>
      <c r="AB488" s="1"/>
      <c r="AC488" s="1"/>
      <c r="AE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D489" s="9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Y489" s="1"/>
      <c r="Z489" s="1"/>
      <c r="AA489" s="1"/>
      <c r="AB489" s="1"/>
      <c r="AC489" s="1"/>
      <c r="AE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D490" s="9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Y490" s="1"/>
      <c r="Z490" s="1"/>
      <c r="AA490" s="1"/>
      <c r="AB490" s="1"/>
      <c r="AC490" s="1"/>
      <c r="AE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D491" s="9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Y491" s="1"/>
      <c r="Z491" s="1"/>
      <c r="AA491" s="1"/>
      <c r="AB491" s="1"/>
      <c r="AC491" s="1"/>
      <c r="AE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D492" s="9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Y492" s="1"/>
      <c r="Z492" s="1"/>
      <c r="AA492" s="1"/>
      <c r="AB492" s="1"/>
      <c r="AC492" s="1"/>
      <c r="AE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D493" s="9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Y493" s="1"/>
      <c r="Z493" s="1"/>
      <c r="AA493" s="1"/>
      <c r="AB493" s="1"/>
      <c r="AC493" s="1"/>
      <c r="AE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D494" s="9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Y494" s="1"/>
      <c r="Z494" s="1"/>
      <c r="AA494" s="1"/>
      <c r="AB494" s="1"/>
      <c r="AC494" s="1"/>
      <c r="AE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D495" s="9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Y495" s="1"/>
      <c r="Z495" s="1"/>
      <c r="AA495" s="1"/>
      <c r="AB495" s="1"/>
      <c r="AC495" s="1"/>
      <c r="AE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D496" s="9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Y496" s="1"/>
      <c r="Z496" s="1"/>
      <c r="AA496" s="1"/>
      <c r="AB496" s="1"/>
      <c r="AC496" s="1"/>
      <c r="AE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D497" s="9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Y497" s="1"/>
      <c r="Z497" s="1"/>
      <c r="AA497" s="1"/>
      <c r="AB497" s="1"/>
      <c r="AC497" s="1"/>
      <c r="AE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D498" s="9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Y498" s="1"/>
      <c r="Z498" s="1"/>
      <c r="AA498" s="1"/>
      <c r="AB498" s="1"/>
      <c r="AC498" s="1"/>
      <c r="AE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D499" s="9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Y499" s="1"/>
      <c r="Z499" s="1"/>
      <c r="AA499" s="1"/>
      <c r="AB499" s="1"/>
      <c r="AC499" s="1"/>
      <c r="AE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D500" s="9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Y500" s="1"/>
      <c r="Z500" s="1"/>
      <c r="AA500" s="1"/>
      <c r="AB500" s="1"/>
      <c r="AC500" s="1"/>
      <c r="AE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D501" s="9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Y501" s="1"/>
      <c r="Z501" s="1"/>
      <c r="AA501" s="1"/>
      <c r="AB501" s="1"/>
      <c r="AC501" s="1"/>
      <c r="AE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D502" s="9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Y502" s="1"/>
      <c r="Z502" s="1"/>
      <c r="AA502" s="1"/>
      <c r="AB502" s="1"/>
      <c r="AC502" s="1"/>
      <c r="AE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D503" s="9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Y503" s="1"/>
      <c r="Z503" s="1"/>
      <c r="AA503" s="1"/>
      <c r="AB503" s="1"/>
      <c r="AC503" s="1"/>
      <c r="AE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D504" s="9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Y504" s="1"/>
      <c r="Z504" s="1"/>
      <c r="AA504" s="1"/>
      <c r="AB504" s="1"/>
      <c r="AC504" s="1"/>
      <c r="AE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D505" s="9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Y505" s="1"/>
      <c r="Z505" s="1"/>
      <c r="AA505" s="1"/>
      <c r="AB505" s="1"/>
      <c r="AC505" s="1"/>
      <c r="AE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D506" s="9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Y506" s="1"/>
      <c r="Z506" s="1"/>
      <c r="AA506" s="1"/>
      <c r="AB506" s="1"/>
      <c r="AC506" s="1"/>
      <c r="AE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D507" s="9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Y507" s="1"/>
      <c r="Z507" s="1"/>
      <c r="AA507" s="1"/>
      <c r="AB507" s="1"/>
      <c r="AC507" s="1"/>
      <c r="AE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D508" s="9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Y508" s="1"/>
      <c r="Z508" s="1"/>
      <c r="AA508" s="1"/>
      <c r="AB508" s="1"/>
      <c r="AC508" s="1"/>
      <c r="AE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D509" s="9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Y509" s="1"/>
      <c r="Z509" s="1"/>
      <c r="AA509" s="1"/>
      <c r="AB509" s="1"/>
      <c r="AC509" s="1"/>
      <c r="AE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D510" s="9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Y510" s="1"/>
      <c r="Z510" s="1"/>
      <c r="AA510" s="1"/>
      <c r="AB510" s="1"/>
      <c r="AC510" s="1"/>
      <c r="AE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D511" s="9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Y511" s="1"/>
      <c r="Z511" s="1"/>
      <c r="AA511" s="1"/>
      <c r="AB511" s="1"/>
      <c r="AC511" s="1"/>
      <c r="AE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D512" s="9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Y512" s="1"/>
      <c r="Z512" s="1"/>
      <c r="AA512" s="1"/>
      <c r="AB512" s="1"/>
      <c r="AC512" s="1"/>
      <c r="AE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D513" s="9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Y513" s="1"/>
      <c r="Z513" s="1"/>
      <c r="AA513" s="1"/>
      <c r="AB513" s="1"/>
      <c r="AC513" s="1"/>
      <c r="AE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D514" s="9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Y514" s="1"/>
      <c r="Z514" s="1"/>
      <c r="AA514" s="1"/>
      <c r="AB514" s="1"/>
      <c r="AC514" s="1"/>
      <c r="AE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D515" s="9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Y515" s="1"/>
      <c r="Z515" s="1"/>
      <c r="AA515" s="1"/>
      <c r="AB515" s="1"/>
      <c r="AC515" s="1"/>
      <c r="AE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D516" s="9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Y516" s="1"/>
      <c r="Z516" s="1"/>
      <c r="AA516" s="1"/>
      <c r="AB516" s="1"/>
      <c r="AC516" s="1"/>
      <c r="AE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D517" s="9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Y517" s="1"/>
      <c r="Z517" s="1"/>
      <c r="AA517" s="1"/>
      <c r="AB517" s="1"/>
      <c r="AC517" s="1"/>
      <c r="AE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D518" s="9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Y518" s="1"/>
      <c r="Z518" s="1"/>
      <c r="AA518" s="1"/>
      <c r="AB518" s="1"/>
      <c r="AC518" s="1"/>
      <c r="AE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D519" s="9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Y519" s="1"/>
      <c r="Z519" s="1"/>
      <c r="AA519" s="1"/>
      <c r="AB519" s="1"/>
      <c r="AC519" s="1"/>
      <c r="AE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D520" s="9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Y520" s="1"/>
      <c r="Z520" s="1"/>
      <c r="AA520" s="1"/>
      <c r="AB520" s="1"/>
      <c r="AC520" s="1"/>
      <c r="AE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D521" s="9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Y521" s="1"/>
      <c r="Z521" s="1"/>
      <c r="AA521" s="1"/>
      <c r="AB521" s="1"/>
      <c r="AC521" s="1"/>
      <c r="AE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D522" s="9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Y522" s="1"/>
      <c r="Z522" s="1"/>
      <c r="AA522" s="1"/>
      <c r="AB522" s="1"/>
      <c r="AC522" s="1"/>
      <c r="AE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D523" s="9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Y523" s="1"/>
      <c r="Z523" s="1"/>
      <c r="AA523" s="1"/>
      <c r="AB523" s="1"/>
      <c r="AC523" s="1"/>
      <c r="AE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D524" s="9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Y524" s="1"/>
      <c r="Z524" s="1"/>
      <c r="AA524" s="1"/>
      <c r="AB524" s="1"/>
      <c r="AC524" s="1"/>
      <c r="AE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D525" s="9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Y525" s="1"/>
      <c r="Z525" s="1"/>
      <c r="AA525" s="1"/>
      <c r="AB525" s="1"/>
      <c r="AC525" s="1"/>
      <c r="AE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D526" s="9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Y526" s="1"/>
      <c r="Z526" s="1"/>
      <c r="AA526" s="1"/>
      <c r="AB526" s="1"/>
      <c r="AC526" s="1"/>
      <c r="AE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D527" s="9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Y527" s="1"/>
      <c r="Z527" s="1"/>
      <c r="AA527" s="1"/>
      <c r="AB527" s="1"/>
      <c r="AC527" s="1"/>
      <c r="AE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D528" s="9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Y528" s="1"/>
      <c r="Z528" s="1"/>
      <c r="AA528" s="1"/>
      <c r="AB528" s="1"/>
      <c r="AC528" s="1"/>
      <c r="AE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D529" s="9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Y529" s="1"/>
      <c r="Z529" s="1"/>
      <c r="AA529" s="1"/>
      <c r="AB529" s="1"/>
      <c r="AC529" s="1"/>
      <c r="AE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D530" s="9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Y530" s="1"/>
      <c r="Z530" s="1"/>
      <c r="AA530" s="1"/>
      <c r="AB530" s="1"/>
      <c r="AC530" s="1"/>
      <c r="AE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D531" s="9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Y531" s="1"/>
      <c r="Z531" s="1"/>
      <c r="AA531" s="1"/>
      <c r="AB531" s="1"/>
      <c r="AC531" s="1"/>
      <c r="AE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D532" s="9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Y532" s="1"/>
      <c r="Z532" s="1"/>
      <c r="AA532" s="1"/>
      <c r="AB532" s="1"/>
      <c r="AC532" s="1"/>
      <c r="AE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D533" s="9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Y533" s="1"/>
      <c r="Z533" s="1"/>
      <c r="AA533" s="1"/>
      <c r="AB533" s="1"/>
      <c r="AC533" s="1"/>
      <c r="AE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D534" s="9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Y534" s="1"/>
      <c r="Z534" s="1"/>
      <c r="AA534" s="1"/>
      <c r="AB534" s="1"/>
      <c r="AC534" s="1"/>
      <c r="AE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D535" s="9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Y535" s="1"/>
      <c r="Z535" s="1"/>
      <c r="AA535" s="1"/>
      <c r="AB535" s="1"/>
      <c r="AC535" s="1"/>
      <c r="AE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D536" s="9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Y536" s="1"/>
      <c r="Z536" s="1"/>
      <c r="AA536" s="1"/>
      <c r="AB536" s="1"/>
      <c r="AC536" s="1"/>
      <c r="AE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D537" s="9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Y537" s="1"/>
      <c r="Z537" s="1"/>
      <c r="AA537" s="1"/>
      <c r="AB537" s="1"/>
      <c r="AC537" s="1"/>
      <c r="AE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D538" s="9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Y538" s="1"/>
      <c r="Z538" s="1"/>
      <c r="AA538" s="1"/>
      <c r="AB538" s="1"/>
      <c r="AC538" s="1"/>
      <c r="AE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D539" s="9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Y539" s="1"/>
      <c r="Z539" s="1"/>
      <c r="AA539" s="1"/>
      <c r="AB539" s="1"/>
      <c r="AC539" s="1"/>
      <c r="AE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D540" s="9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Y540" s="1"/>
      <c r="Z540" s="1"/>
      <c r="AA540" s="1"/>
      <c r="AB540" s="1"/>
      <c r="AC540" s="1"/>
      <c r="AE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D541" s="9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Y541" s="1"/>
      <c r="Z541" s="1"/>
      <c r="AA541" s="1"/>
      <c r="AB541" s="1"/>
      <c r="AC541" s="1"/>
      <c r="AE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D542" s="9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Y542" s="1"/>
      <c r="Z542" s="1"/>
      <c r="AA542" s="1"/>
      <c r="AB542" s="1"/>
      <c r="AC542" s="1"/>
      <c r="AE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D543" s="9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Y543" s="1"/>
      <c r="Z543" s="1"/>
      <c r="AA543" s="1"/>
      <c r="AB543" s="1"/>
      <c r="AC543" s="1"/>
      <c r="AE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D544" s="9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Y544" s="1"/>
      <c r="Z544" s="1"/>
      <c r="AA544" s="1"/>
      <c r="AB544" s="1"/>
      <c r="AC544" s="1"/>
      <c r="AE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D545" s="9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Y545" s="1"/>
      <c r="Z545" s="1"/>
      <c r="AA545" s="1"/>
      <c r="AB545" s="1"/>
      <c r="AC545" s="1"/>
      <c r="AE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D546" s="9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Y546" s="1"/>
      <c r="Z546" s="1"/>
      <c r="AA546" s="1"/>
      <c r="AB546" s="1"/>
      <c r="AC546" s="1"/>
      <c r="AE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D547" s="9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Y547" s="1"/>
      <c r="Z547" s="1"/>
      <c r="AA547" s="1"/>
      <c r="AB547" s="1"/>
      <c r="AC547" s="1"/>
      <c r="AE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D548" s="9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Y548" s="1"/>
      <c r="Z548" s="1"/>
      <c r="AA548" s="1"/>
      <c r="AB548" s="1"/>
      <c r="AC548" s="1"/>
      <c r="AE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D549" s="9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Y549" s="1"/>
      <c r="Z549" s="1"/>
      <c r="AA549" s="1"/>
      <c r="AB549" s="1"/>
      <c r="AC549" s="1"/>
      <c r="AE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D550" s="9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Y550" s="1"/>
      <c r="Z550" s="1"/>
      <c r="AA550" s="1"/>
      <c r="AB550" s="1"/>
      <c r="AC550" s="1"/>
      <c r="AE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D551" s="9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Y551" s="1"/>
      <c r="Z551" s="1"/>
      <c r="AA551" s="1"/>
      <c r="AB551" s="1"/>
      <c r="AC551" s="1"/>
      <c r="AE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D552" s="9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Y552" s="1"/>
      <c r="Z552" s="1"/>
      <c r="AA552" s="1"/>
      <c r="AB552" s="1"/>
      <c r="AC552" s="1"/>
      <c r="AE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D553" s="9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Y553" s="1"/>
      <c r="Z553" s="1"/>
      <c r="AA553" s="1"/>
      <c r="AB553" s="1"/>
      <c r="AC553" s="1"/>
      <c r="AE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D554" s="9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Y554" s="1"/>
      <c r="Z554" s="1"/>
      <c r="AA554" s="1"/>
      <c r="AB554" s="1"/>
      <c r="AC554" s="1"/>
      <c r="AE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D555" s="9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Y555" s="1"/>
      <c r="Z555" s="1"/>
      <c r="AA555" s="1"/>
      <c r="AB555" s="1"/>
      <c r="AC555" s="1"/>
      <c r="AE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D556" s="9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Y556" s="1"/>
      <c r="Z556" s="1"/>
      <c r="AA556" s="1"/>
      <c r="AB556" s="1"/>
      <c r="AC556" s="1"/>
      <c r="AE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D557" s="9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Y557" s="1"/>
      <c r="Z557" s="1"/>
      <c r="AA557" s="1"/>
      <c r="AB557" s="1"/>
      <c r="AC557" s="1"/>
      <c r="AE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D558" s="9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Y558" s="1"/>
      <c r="Z558" s="1"/>
      <c r="AA558" s="1"/>
      <c r="AB558" s="1"/>
      <c r="AC558" s="1"/>
      <c r="AE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D559" s="9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Y559" s="1"/>
      <c r="Z559" s="1"/>
      <c r="AA559" s="1"/>
      <c r="AB559" s="1"/>
      <c r="AC559" s="1"/>
      <c r="AE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D560" s="9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Y560" s="1"/>
      <c r="Z560" s="1"/>
      <c r="AA560" s="1"/>
      <c r="AB560" s="1"/>
      <c r="AC560" s="1"/>
      <c r="AE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D561" s="9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Y561" s="1"/>
      <c r="Z561" s="1"/>
      <c r="AA561" s="1"/>
      <c r="AB561" s="1"/>
      <c r="AC561" s="1"/>
      <c r="AE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D562" s="9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Y562" s="1"/>
      <c r="Z562" s="1"/>
      <c r="AA562" s="1"/>
      <c r="AB562" s="1"/>
      <c r="AC562" s="1"/>
      <c r="AE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D563" s="9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Y563" s="1"/>
      <c r="Z563" s="1"/>
      <c r="AA563" s="1"/>
      <c r="AB563" s="1"/>
      <c r="AC563" s="1"/>
      <c r="AE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D564" s="9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Y564" s="1"/>
      <c r="Z564" s="1"/>
      <c r="AA564" s="1"/>
      <c r="AB564" s="1"/>
      <c r="AC564" s="1"/>
      <c r="AE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D565" s="9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Y565" s="1"/>
      <c r="Z565" s="1"/>
      <c r="AA565" s="1"/>
      <c r="AB565" s="1"/>
      <c r="AC565" s="1"/>
      <c r="AE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D566" s="9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Y566" s="1"/>
      <c r="Z566" s="1"/>
      <c r="AA566" s="1"/>
      <c r="AB566" s="1"/>
      <c r="AC566" s="1"/>
      <c r="AE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D567" s="9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Y567" s="1"/>
      <c r="Z567" s="1"/>
      <c r="AA567" s="1"/>
      <c r="AB567" s="1"/>
      <c r="AC567" s="1"/>
      <c r="AE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D568" s="9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Y568" s="1"/>
      <c r="Z568" s="1"/>
      <c r="AA568" s="1"/>
      <c r="AB568" s="1"/>
      <c r="AC568" s="1"/>
      <c r="AE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D569" s="9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Y569" s="1"/>
      <c r="Z569" s="1"/>
      <c r="AA569" s="1"/>
      <c r="AB569" s="1"/>
      <c r="AC569" s="1"/>
      <c r="AE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D570" s="9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Y570" s="1"/>
      <c r="Z570" s="1"/>
      <c r="AA570" s="1"/>
      <c r="AB570" s="1"/>
      <c r="AC570" s="1"/>
      <c r="AE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D571" s="9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Y571" s="1"/>
      <c r="Z571" s="1"/>
      <c r="AA571" s="1"/>
      <c r="AB571" s="1"/>
      <c r="AC571" s="1"/>
      <c r="AE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D572" s="9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Y572" s="1"/>
      <c r="Z572" s="1"/>
      <c r="AA572" s="1"/>
      <c r="AB572" s="1"/>
      <c r="AC572" s="1"/>
      <c r="AE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D573" s="9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Y573" s="1"/>
      <c r="Z573" s="1"/>
      <c r="AA573" s="1"/>
      <c r="AB573" s="1"/>
      <c r="AC573" s="1"/>
      <c r="AE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D574" s="9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Y574" s="1"/>
      <c r="Z574" s="1"/>
      <c r="AA574" s="1"/>
      <c r="AB574" s="1"/>
      <c r="AC574" s="1"/>
      <c r="AE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D575" s="9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Y575" s="1"/>
      <c r="Z575" s="1"/>
      <c r="AA575" s="1"/>
      <c r="AB575" s="1"/>
      <c r="AC575" s="1"/>
      <c r="AE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D576" s="9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Y576" s="1"/>
      <c r="Z576" s="1"/>
      <c r="AA576" s="1"/>
      <c r="AB576" s="1"/>
      <c r="AC576" s="1"/>
      <c r="AE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D577" s="9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Y577" s="1"/>
      <c r="Z577" s="1"/>
      <c r="AA577" s="1"/>
      <c r="AB577" s="1"/>
      <c r="AC577" s="1"/>
      <c r="AE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D578" s="9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Y578" s="1"/>
      <c r="Z578" s="1"/>
      <c r="AA578" s="1"/>
      <c r="AB578" s="1"/>
      <c r="AC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D579" s="9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Y579" s="1"/>
      <c r="Z579" s="1"/>
      <c r="AA579" s="1"/>
      <c r="AB579" s="1"/>
      <c r="AC579" s="1"/>
      <c r="AE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D580" s="9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Y580" s="1"/>
      <c r="Z580" s="1"/>
      <c r="AA580" s="1"/>
      <c r="AB580" s="1"/>
      <c r="AC580" s="1"/>
      <c r="AE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D581" s="9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Y581" s="1"/>
      <c r="Z581" s="1"/>
      <c r="AA581" s="1"/>
      <c r="AB581" s="1"/>
      <c r="AC581" s="1"/>
      <c r="AE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D582" s="9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Y582" s="1"/>
      <c r="Z582" s="1"/>
      <c r="AA582" s="1"/>
      <c r="AB582" s="1"/>
      <c r="AC582" s="1"/>
      <c r="AE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D583" s="9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Y583" s="1"/>
      <c r="Z583" s="1"/>
      <c r="AA583" s="1"/>
      <c r="AB583" s="1"/>
      <c r="AC583" s="1"/>
      <c r="AE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D584" s="9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Y584" s="1"/>
      <c r="Z584" s="1"/>
      <c r="AA584" s="1"/>
      <c r="AB584" s="1"/>
      <c r="AC584" s="1"/>
      <c r="AE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D585" s="9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Y585" s="1"/>
      <c r="Z585" s="1"/>
      <c r="AA585" s="1"/>
      <c r="AB585" s="1"/>
      <c r="AC585" s="1"/>
      <c r="AE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D586" s="9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Y586" s="1"/>
      <c r="Z586" s="1"/>
      <c r="AA586" s="1"/>
      <c r="AB586" s="1"/>
      <c r="AC586" s="1"/>
      <c r="AE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D587" s="9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Y587" s="1"/>
      <c r="Z587" s="1"/>
      <c r="AA587" s="1"/>
      <c r="AB587" s="1"/>
      <c r="AC587" s="1"/>
      <c r="AE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D588" s="9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Y588" s="1"/>
      <c r="Z588" s="1"/>
      <c r="AA588" s="1"/>
      <c r="AB588" s="1"/>
      <c r="AC588" s="1"/>
      <c r="AE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D589" s="9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Y589" s="1"/>
      <c r="Z589" s="1"/>
      <c r="AA589" s="1"/>
      <c r="AB589" s="1"/>
      <c r="AC589" s="1"/>
      <c r="AE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D590" s="9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Y590" s="1"/>
      <c r="Z590" s="1"/>
      <c r="AA590" s="1"/>
      <c r="AB590" s="1"/>
      <c r="AC590" s="1"/>
      <c r="AE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D591" s="9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Y591" s="1"/>
      <c r="Z591" s="1"/>
      <c r="AA591" s="1"/>
      <c r="AB591" s="1"/>
      <c r="AC591" s="1"/>
      <c r="AE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D592" s="9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Y592" s="1"/>
      <c r="Z592" s="1"/>
      <c r="AA592" s="1"/>
      <c r="AB592" s="1"/>
      <c r="AC592" s="1"/>
      <c r="AE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D593" s="9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Y593" s="1"/>
      <c r="Z593" s="1"/>
      <c r="AA593" s="1"/>
      <c r="AB593" s="1"/>
      <c r="AC593" s="1"/>
      <c r="AE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D594" s="9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Y594" s="1"/>
      <c r="Z594" s="1"/>
      <c r="AA594" s="1"/>
      <c r="AB594" s="1"/>
      <c r="AC594" s="1"/>
      <c r="AE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D595" s="9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Y595" s="1"/>
      <c r="Z595" s="1"/>
      <c r="AA595" s="1"/>
      <c r="AB595" s="1"/>
      <c r="AC595" s="1"/>
      <c r="AE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D596" s="9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Y596" s="1"/>
      <c r="Z596" s="1"/>
      <c r="AA596" s="1"/>
      <c r="AB596" s="1"/>
      <c r="AC596" s="1"/>
      <c r="AE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D597" s="9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Y597" s="1"/>
      <c r="Z597" s="1"/>
      <c r="AA597" s="1"/>
      <c r="AB597" s="1"/>
      <c r="AC597" s="1"/>
      <c r="AE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D598" s="9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Y598" s="1"/>
      <c r="Z598" s="1"/>
      <c r="AA598" s="1"/>
      <c r="AB598" s="1"/>
      <c r="AC598" s="1"/>
      <c r="AE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D599" s="9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Y599" s="1"/>
      <c r="Z599" s="1"/>
      <c r="AA599" s="1"/>
      <c r="AB599" s="1"/>
      <c r="AC599" s="1"/>
      <c r="AE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D600" s="9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Y600" s="1"/>
      <c r="Z600" s="1"/>
      <c r="AA600" s="1"/>
      <c r="AB600" s="1"/>
      <c r="AC600" s="1"/>
      <c r="AE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D601" s="9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Y601" s="1"/>
      <c r="Z601" s="1"/>
      <c r="AA601" s="1"/>
      <c r="AB601" s="1"/>
      <c r="AC601" s="1"/>
      <c r="AE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D602" s="9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Y602" s="1"/>
      <c r="Z602" s="1"/>
      <c r="AA602" s="1"/>
      <c r="AB602" s="1"/>
      <c r="AC602" s="1"/>
      <c r="AE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D603" s="9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Y603" s="1"/>
      <c r="Z603" s="1"/>
      <c r="AA603" s="1"/>
      <c r="AB603" s="1"/>
      <c r="AC603" s="1"/>
      <c r="AE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D604" s="9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Y604" s="1"/>
      <c r="Z604" s="1"/>
      <c r="AA604" s="1"/>
      <c r="AB604" s="1"/>
      <c r="AC604" s="1"/>
      <c r="AE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D605" s="9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Y605" s="1"/>
      <c r="Z605" s="1"/>
      <c r="AA605" s="1"/>
      <c r="AB605" s="1"/>
      <c r="AC605" s="1"/>
      <c r="AE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D606" s="9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Y606" s="1"/>
      <c r="Z606" s="1"/>
      <c r="AA606" s="1"/>
      <c r="AB606" s="1"/>
      <c r="AC606" s="1"/>
      <c r="AE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D607" s="9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Y607" s="1"/>
      <c r="Z607" s="1"/>
      <c r="AA607" s="1"/>
      <c r="AB607" s="1"/>
      <c r="AC607" s="1"/>
      <c r="AE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D608" s="9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Y608" s="1"/>
      <c r="Z608" s="1"/>
      <c r="AA608" s="1"/>
      <c r="AB608" s="1"/>
      <c r="AC608" s="1"/>
      <c r="AE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D609" s="9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Y609" s="1"/>
      <c r="Z609" s="1"/>
      <c r="AA609" s="1"/>
      <c r="AB609" s="1"/>
      <c r="AC609" s="1"/>
      <c r="AE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D610" s="9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Y610" s="1"/>
      <c r="Z610" s="1"/>
      <c r="AA610" s="1"/>
      <c r="AB610" s="1"/>
      <c r="AC610" s="1"/>
      <c r="AE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D611" s="9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Y611" s="1"/>
      <c r="Z611" s="1"/>
      <c r="AA611" s="1"/>
      <c r="AB611" s="1"/>
      <c r="AC611" s="1"/>
      <c r="AE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D612" s="9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Y612" s="1"/>
      <c r="Z612" s="1"/>
      <c r="AA612" s="1"/>
      <c r="AB612" s="1"/>
      <c r="AC612" s="1"/>
      <c r="AE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D613" s="9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Y613" s="1"/>
      <c r="Z613" s="1"/>
      <c r="AA613" s="1"/>
      <c r="AB613" s="1"/>
      <c r="AC613" s="1"/>
      <c r="AE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D614" s="9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Y614" s="1"/>
      <c r="Z614" s="1"/>
      <c r="AA614" s="1"/>
      <c r="AB614" s="1"/>
      <c r="AC614" s="1"/>
      <c r="AE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D615" s="9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Y615" s="1"/>
      <c r="Z615" s="1"/>
      <c r="AA615" s="1"/>
      <c r="AB615" s="1"/>
      <c r="AC615" s="1"/>
      <c r="AE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D616" s="9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Y616" s="1"/>
      <c r="Z616" s="1"/>
      <c r="AA616" s="1"/>
      <c r="AB616" s="1"/>
      <c r="AC616" s="1"/>
      <c r="AE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D617" s="9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Y617" s="1"/>
      <c r="Z617" s="1"/>
      <c r="AA617" s="1"/>
      <c r="AB617" s="1"/>
      <c r="AC617" s="1"/>
      <c r="AE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D618" s="9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Y618" s="1"/>
      <c r="Z618" s="1"/>
      <c r="AA618" s="1"/>
      <c r="AB618" s="1"/>
      <c r="AC618" s="1"/>
      <c r="AE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D619" s="9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Y619" s="1"/>
      <c r="Z619" s="1"/>
      <c r="AA619" s="1"/>
      <c r="AB619" s="1"/>
      <c r="AC619" s="1"/>
      <c r="AE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D620" s="9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Y620" s="1"/>
      <c r="Z620" s="1"/>
      <c r="AA620" s="1"/>
      <c r="AB620" s="1"/>
      <c r="AC620" s="1"/>
      <c r="AE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D621" s="9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Y621" s="1"/>
      <c r="Z621" s="1"/>
      <c r="AA621" s="1"/>
      <c r="AB621" s="1"/>
      <c r="AC621" s="1"/>
      <c r="AE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D622" s="9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Y622" s="1"/>
      <c r="Z622" s="1"/>
      <c r="AA622" s="1"/>
      <c r="AB622" s="1"/>
      <c r="AC622" s="1"/>
      <c r="AE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D623" s="9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Y623" s="1"/>
      <c r="Z623" s="1"/>
      <c r="AA623" s="1"/>
      <c r="AB623" s="1"/>
      <c r="AC623" s="1"/>
      <c r="AE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D624" s="9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Y624" s="1"/>
      <c r="Z624" s="1"/>
      <c r="AA624" s="1"/>
      <c r="AB624" s="1"/>
      <c r="AC624" s="1"/>
      <c r="AE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D625" s="9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Y625" s="1"/>
      <c r="Z625" s="1"/>
      <c r="AA625" s="1"/>
      <c r="AB625" s="1"/>
      <c r="AC625" s="1"/>
      <c r="AE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D626" s="9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Y626" s="1"/>
      <c r="Z626" s="1"/>
      <c r="AA626" s="1"/>
      <c r="AB626" s="1"/>
      <c r="AC626" s="1"/>
      <c r="AE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D627" s="9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Y627" s="1"/>
      <c r="Z627" s="1"/>
      <c r="AA627" s="1"/>
      <c r="AB627" s="1"/>
      <c r="AC627" s="1"/>
      <c r="AE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D628" s="9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Y628" s="1"/>
      <c r="Z628" s="1"/>
      <c r="AA628" s="1"/>
      <c r="AB628" s="1"/>
      <c r="AC628" s="1"/>
      <c r="AE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D629" s="9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Y629" s="1"/>
      <c r="Z629" s="1"/>
      <c r="AA629" s="1"/>
      <c r="AB629" s="1"/>
      <c r="AC629" s="1"/>
      <c r="AE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D630" s="9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Y630" s="1"/>
      <c r="Z630" s="1"/>
      <c r="AA630" s="1"/>
      <c r="AB630" s="1"/>
      <c r="AC630" s="1"/>
      <c r="AE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D631" s="9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Y631" s="1"/>
      <c r="Z631" s="1"/>
      <c r="AA631" s="1"/>
      <c r="AB631" s="1"/>
      <c r="AC631" s="1"/>
      <c r="AE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D632" s="9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Y632" s="1"/>
      <c r="Z632" s="1"/>
      <c r="AA632" s="1"/>
      <c r="AB632" s="1"/>
      <c r="AC632" s="1"/>
      <c r="AE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D633" s="9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Y633" s="1"/>
      <c r="Z633" s="1"/>
      <c r="AA633" s="1"/>
      <c r="AB633" s="1"/>
      <c r="AC633" s="1"/>
      <c r="AE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D634" s="9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Y634" s="1"/>
      <c r="Z634" s="1"/>
      <c r="AA634" s="1"/>
      <c r="AB634" s="1"/>
      <c r="AC634" s="1"/>
      <c r="AE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D635" s="9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Y635" s="1"/>
      <c r="Z635" s="1"/>
      <c r="AA635" s="1"/>
      <c r="AB635" s="1"/>
      <c r="AC635" s="1"/>
      <c r="AE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D636" s="9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Y636" s="1"/>
      <c r="Z636" s="1"/>
      <c r="AA636" s="1"/>
      <c r="AB636" s="1"/>
      <c r="AC636" s="1"/>
      <c r="AE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D637" s="9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Y637" s="1"/>
      <c r="Z637" s="1"/>
      <c r="AA637" s="1"/>
      <c r="AB637" s="1"/>
      <c r="AC637" s="1"/>
      <c r="AE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D638" s="9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Y638" s="1"/>
      <c r="Z638" s="1"/>
      <c r="AA638" s="1"/>
      <c r="AB638" s="1"/>
      <c r="AC638" s="1"/>
      <c r="AE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D639" s="9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Y639" s="1"/>
      <c r="Z639" s="1"/>
      <c r="AA639" s="1"/>
      <c r="AB639" s="1"/>
      <c r="AC639" s="1"/>
      <c r="AE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D640" s="9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Y640" s="1"/>
      <c r="Z640" s="1"/>
      <c r="AA640" s="1"/>
      <c r="AB640" s="1"/>
      <c r="AC640" s="1"/>
      <c r="AE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D641" s="9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Y641" s="1"/>
      <c r="Z641" s="1"/>
      <c r="AA641" s="1"/>
      <c r="AB641" s="1"/>
      <c r="AC641" s="1"/>
      <c r="AE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D642" s="9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Y642" s="1"/>
      <c r="Z642" s="1"/>
      <c r="AA642" s="1"/>
      <c r="AB642" s="1"/>
      <c r="AC642" s="1"/>
      <c r="AE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D643" s="9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Y643" s="1"/>
      <c r="Z643" s="1"/>
      <c r="AA643" s="1"/>
      <c r="AB643" s="1"/>
      <c r="AC643" s="1"/>
      <c r="AE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D644" s="9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Y644" s="1"/>
      <c r="Z644" s="1"/>
      <c r="AA644" s="1"/>
      <c r="AB644" s="1"/>
      <c r="AC644" s="1"/>
      <c r="AE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D645" s="9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Y645" s="1"/>
      <c r="Z645" s="1"/>
      <c r="AA645" s="1"/>
      <c r="AB645" s="1"/>
      <c r="AC645" s="1"/>
      <c r="AE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D646" s="9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Y646" s="1"/>
      <c r="Z646" s="1"/>
      <c r="AA646" s="1"/>
      <c r="AB646" s="1"/>
      <c r="AC646" s="1"/>
      <c r="AE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D647" s="9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Y647" s="1"/>
      <c r="Z647" s="1"/>
      <c r="AA647" s="1"/>
      <c r="AB647" s="1"/>
      <c r="AC647" s="1"/>
      <c r="AE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D648" s="9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Y648" s="1"/>
      <c r="Z648" s="1"/>
      <c r="AA648" s="1"/>
      <c r="AB648" s="1"/>
      <c r="AC648" s="1"/>
      <c r="AE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D649" s="9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Y649" s="1"/>
      <c r="Z649" s="1"/>
      <c r="AA649" s="1"/>
      <c r="AB649" s="1"/>
      <c r="AC649" s="1"/>
      <c r="AE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D650" s="9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Y650" s="1"/>
      <c r="Z650" s="1"/>
      <c r="AA650" s="1"/>
      <c r="AB650" s="1"/>
      <c r="AC650" s="1"/>
      <c r="AE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D651" s="9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Y651" s="1"/>
      <c r="Z651" s="1"/>
      <c r="AA651" s="1"/>
      <c r="AB651" s="1"/>
      <c r="AC651" s="1"/>
      <c r="AE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D652" s="9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Y652" s="1"/>
      <c r="Z652" s="1"/>
      <c r="AA652" s="1"/>
      <c r="AB652" s="1"/>
      <c r="AC652" s="1"/>
      <c r="AE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D653" s="9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Y653" s="1"/>
      <c r="Z653" s="1"/>
      <c r="AA653" s="1"/>
      <c r="AB653" s="1"/>
      <c r="AC653" s="1"/>
      <c r="AE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D654" s="9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Y654" s="1"/>
      <c r="Z654" s="1"/>
      <c r="AA654" s="1"/>
      <c r="AB654" s="1"/>
      <c r="AC654" s="1"/>
      <c r="AE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D655" s="9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Y655" s="1"/>
      <c r="Z655" s="1"/>
      <c r="AA655" s="1"/>
      <c r="AB655" s="1"/>
      <c r="AC655" s="1"/>
      <c r="AE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D656" s="9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Y656" s="1"/>
      <c r="Z656" s="1"/>
      <c r="AA656" s="1"/>
      <c r="AB656" s="1"/>
      <c r="AC656" s="1"/>
      <c r="AE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D657" s="9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Y657" s="1"/>
      <c r="Z657" s="1"/>
      <c r="AA657" s="1"/>
      <c r="AB657" s="1"/>
      <c r="AC657" s="1"/>
      <c r="AE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D658" s="9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Y658" s="1"/>
      <c r="Z658" s="1"/>
      <c r="AA658" s="1"/>
      <c r="AB658" s="1"/>
      <c r="AC658" s="1"/>
      <c r="AE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D659" s="9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Y659" s="1"/>
      <c r="Z659" s="1"/>
      <c r="AA659" s="1"/>
      <c r="AB659" s="1"/>
      <c r="AC659" s="1"/>
      <c r="AE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D660" s="9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Y660" s="1"/>
      <c r="Z660" s="1"/>
      <c r="AA660" s="1"/>
      <c r="AB660" s="1"/>
      <c r="AC660" s="1"/>
      <c r="AE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D661" s="9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Y661" s="1"/>
      <c r="Z661" s="1"/>
      <c r="AA661" s="1"/>
      <c r="AB661" s="1"/>
      <c r="AC661" s="1"/>
      <c r="AE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D662" s="9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Y662" s="1"/>
      <c r="Z662" s="1"/>
      <c r="AA662" s="1"/>
      <c r="AB662" s="1"/>
      <c r="AC662" s="1"/>
      <c r="AE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D663" s="9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Y663" s="1"/>
      <c r="Z663" s="1"/>
      <c r="AA663" s="1"/>
      <c r="AB663" s="1"/>
      <c r="AC663" s="1"/>
      <c r="AE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D664" s="9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Y664" s="1"/>
      <c r="Z664" s="1"/>
      <c r="AA664" s="1"/>
      <c r="AB664" s="1"/>
      <c r="AC664" s="1"/>
      <c r="AE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D665" s="9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Y665" s="1"/>
      <c r="Z665" s="1"/>
      <c r="AA665" s="1"/>
      <c r="AB665" s="1"/>
      <c r="AC665" s="1"/>
      <c r="AE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D666" s="9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Y666" s="1"/>
      <c r="Z666" s="1"/>
      <c r="AA666" s="1"/>
      <c r="AB666" s="1"/>
      <c r="AC666" s="1"/>
      <c r="AE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D667" s="9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Y667" s="1"/>
      <c r="Z667" s="1"/>
      <c r="AA667" s="1"/>
      <c r="AB667" s="1"/>
      <c r="AC667" s="1"/>
      <c r="AE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D668" s="9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Y668" s="1"/>
      <c r="Z668" s="1"/>
      <c r="AA668" s="1"/>
      <c r="AB668" s="1"/>
      <c r="AC668" s="1"/>
      <c r="AE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D669" s="9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Y669" s="1"/>
      <c r="Z669" s="1"/>
      <c r="AA669" s="1"/>
      <c r="AB669" s="1"/>
      <c r="AC669" s="1"/>
      <c r="AE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D670" s="9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Y670" s="1"/>
      <c r="Z670" s="1"/>
      <c r="AA670" s="1"/>
      <c r="AB670" s="1"/>
      <c r="AC670" s="1"/>
      <c r="AE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D671" s="9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Y671" s="1"/>
      <c r="Z671" s="1"/>
      <c r="AA671" s="1"/>
      <c r="AB671" s="1"/>
      <c r="AC671" s="1"/>
      <c r="AE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D672" s="9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Y672" s="1"/>
      <c r="Z672" s="1"/>
      <c r="AA672" s="1"/>
      <c r="AB672" s="1"/>
      <c r="AC672" s="1"/>
      <c r="AE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D673" s="9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Y673" s="1"/>
      <c r="Z673" s="1"/>
      <c r="AA673" s="1"/>
      <c r="AB673" s="1"/>
      <c r="AC673" s="1"/>
      <c r="AE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D674" s="9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Y674" s="1"/>
      <c r="Z674" s="1"/>
      <c r="AA674" s="1"/>
      <c r="AB674" s="1"/>
      <c r="AC674" s="1"/>
      <c r="AE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D675" s="9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Y675" s="1"/>
      <c r="Z675" s="1"/>
      <c r="AA675" s="1"/>
      <c r="AB675" s="1"/>
      <c r="AC675" s="1"/>
      <c r="AE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D676" s="9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Y676" s="1"/>
      <c r="Z676" s="1"/>
      <c r="AA676" s="1"/>
      <c r="AB676" s="1"/>
      <c r="AC676" s="1"/>
      <c r="AE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D677" s="9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Y677" s="1"/>
      <c r="Z677" s="1"/>
      <c r="AA677" s="1"/>
      <c r="AB677" s="1"/>
      <c r="AC677" s="1"/>
      <c r="AE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D678" s="9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Y678" s="1"/>
      <c r="Z678" s="1"/>
      <c r="AA678" s="1"/>
      <c r="AB678" s="1"/>
      <c r="AC678" s="1"/>
      <c r="AE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D679" s="9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Y679" s="1"/>
      <c r="Z679" s="1"/>
      <c r="AA679" s="1"/>
      <c r="AB679" s="1"/>
      <c r="AC679" s="1"/>
      <c r="AE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D680" s="9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Y680" s="1"/>
      <c r="Z680" s="1"/>
      <c r="AA680" s="1"/>
      <c r="AB680" s="1"/>
      <c r="AC680" s="1"/>
      <c r="AE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D681" s="9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Y681" s="1"/>
      <c r="Z681" s="1"/>
      <c r="AA681" s="1"/>
      <c r="AB681" s="1"/>
      <c r="AC681" s="1"/>
      <c r="AE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D682" s="9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Y682" s="1"/>
      <c r="Z682" s="1"/>
      <c r="AA682" s="1"/>
      <c r="AB682" s="1"/>
      <c r="AC682" s="1"/>
      <c r="AE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D683" s="9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Y683" s="1"/>
      <c r="Z683" s="1"/>
      <c r="AA683" s="1"/>
      <c r="AB683" s="1"/>
      <c r="AC683" s="1"/>
      <c r="AE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D684" s="9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Y684" s="1"/>
      <c r="Z684" s="1"/>
      <c r="AA684" s="1"/>
      <c r="AB684" s="1"/>
      <c r="AC684" s="1"/>
      <c r="AE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D685" s="9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Y685" s="1"/>
      <c r="Z685" s="1"/>
      <c r="AA685" s="1"/>
      <c r="AB685" s="1"/>
      <c r="AC685" s="1"/>
      <c r="AE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D686" s="9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Y686" s="1"/>
      <c r="Z686" s="1"/>
      <c r="AA686" s="1"/>
      <c r="AB686" s="1"/>
      <c r="AC686" s="1"/>
      <c r="AE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D687" s="9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Y687" s="1"/>
      <c r="Z687" s="1"/>
      <c r="AA687" s="1"/>
      <c r="AB687" s="1"/>
      <c r="AC687" s="1"/>
      <c r="AE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D688" s="9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Y688" s="1"/>
      <c r="Z688" s="1"/>
      <c r="AA688" s="1"/>
      <c r="AB688" s="1"/>
      <c r="AC688" s="1"/>
      <c r="AE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D689" s="9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Y689" s="1"/>
      <c r="Z689" s="1"/>
      <c r="AA689" s="1"/>
      <c r="AB689" s="1"/>
      <c r="AC689" s="1"/>
      <c r="AE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D690" s="9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Y690" s="1"/>
      <c r="Z690" s="1"/>
      <c r="AA690" s="1"/>
      <c r="AB690" s="1"/>
      <c r="AC690" s="1"/>
      <c r="AE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D691" s="9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Y691" s="1"/>
      <c r="Z691" s="1"/>
      <c r="AA691" s="1"/>
      <c r="AB691" s="1"/>
      <c r="AC691" s="1"/>
      <c r="AE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D692" s="9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Y692" s="1"/>
      <c r="Z692" s="1"/>
      <c r="AA692" s="1"/>
      <c r="AB692" s="1"/>
      <c r="AC692" s="1"/>
      <c r="AE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D693" s="9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Y693" s="1"/>
      <c r="Z693" s="1"/>
      <c r="AA693" s="1"/>
      <c r="AB693" s="1"/>
      <c r="AC693" s="1"/>
      <c r="AE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D694" s="9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Y694" s="1"/>
      <c r="Z694" s="1"/>
      <c r="AA694" s="1"/>
      <c r="AB694" s="1"/>
      <c r="AC694" s="1"/>
      <c r="AE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D695" s="9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Y695" s="1"/>
      <c r="Z695" s="1"/>
      <c r="AA695" s="1"/>
      <c r="AB695" s="1"/>
      <c r="AC695" s="1"/>
      <c r="AE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D696" s="9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Y696" s="1"/>
      <c r="Z696" s="1"/>
      <c r="AA696" s="1"/>
      <c r="AB696" s="1"/>
      <c r="AC696" s="1"/>
      <c r="AE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D697" s="9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Y697" s="1"/>
      <c r="Z697" s="1"/>
      <c r="AA697" s="1"/>
      <c r="AB697" s="1"/>
      <c r="AC697" s="1"/>
      <c r="AE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D698" s="9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Y698" s="1"/>
      <c r="Z698" s="1"/>
      <c r="AA698" s="1"/>
      <c r="AB698" s="1"/>
      <c r="AC698" s="1"/>
      <c r="AE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D699" s="9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Y699" s="1"/>
      <c r="Z699" s="1"/>
      <c r="AA699" s="1"/>
      <c r="AB699" s="1"/>
      <c r="AC699" s="1"/>
      <c r="AE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D700" s="9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Y700" s="1"/>
      <c r="Z700" s="1"/>
      <c r="AA700" s="1"/>
      <c r="AB700" s="1"/>
      <c r="AC700" s="1"/>
      <c r="AE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D701" s="9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Y701" s="1"/>
      <c r="Z701" s="1"/>
      <c r="AA701" s="1"/>
      <c r="AB701" s="1"/>
      <c r="AC701" s="1"/>
      <c r="AE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D702" s="9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Y702" s="1"/>
      <c r="Z702" s="1"/>
      <c r="AA702" s="1"/>
      <c r="AB702" s="1"/>
      <c r="AC702" s="1"/>
      <c r="AE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D703" s="9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Y703" s="1"/>
      <c r="Z703" s="1"/>
      <c r="AA703" s="1"/>
      <c r="AB703" s="1"/>
      <c r="AC703" s="1"/>
      <c r="AE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D704" s="9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Y704" s="1"/>
      <c r="Z704" s="1"/>
      <c r="AA704" s="1"/>
      <c r="AB704" s="1"/>
      <c r="AC704" s="1"/>
      <c r="AE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D705" s="9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Y705" s="1"/>
      <c r="Z705" s="1"/>
      <c r="AA705" s="1"/>
      <c r="AB705" s="1"/>
      <c r="AC705" s="1"/>
      <c r="AE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D706" s="9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Y706" s="1"/>
      <c r="Z706" s="1"/>
      <c r="AA706" s="1"/>
      <c r="AB706" s="1"/>
      <c r="AC706" s="1"/>
      <c r="AE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D707" s="9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Y707" s="1"/>
      <c r="Z707" s="1"/>
      <c r="AA707" s="1"/>
      <c r="AB707" s="1"/>
      <c r="AC707" s="1"/>
      <c r="AE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D708" s="9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Y708" s="1"/>
      <c r="Z708" s="1"/>
      <c r="AA708" s="1"/>
      <c r="AB708" s="1"/>
      <c r="AC708" s="1"/>
      <c r="AE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D709" s="9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Y709" s="1"/>
      <c r="Z709" s="1"/>
      <c r="AA709" s="1"/>
      <c r="AB709" s="1"/>
      <c r="AC709" s="1"/>
      <c r="AE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D710" s="9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Y710" s="1"/>
      <c r="Z710" s="1"/>
      <c r="AA710" s="1"/>
      <c r="AB710" s="1"/>
      <c r="AC710" s="1"/>
      <c r="AE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D711" s="9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Y711" s="1"/>
      <c r="Z711" s="1"/>
      <c r="AA711" s="1"/>
      <c r="AB711" s="1"/>
      <c r="AC711" s="1"/>
      <c r="AE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D712" s="9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Y712" s="1"/>
      <c r="Z712" s="1"/>
      <c r="AA712" s="1"/>
      <c r="AB712" s="1"/>
      <c r="AC712" s="1"/>
      <c r="AE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D713" s="9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Y713" s="1"/>
      <c r="Z713" s="1"/>
      <c r="AA713" s="1"/>
      <c r="AB713" s="1"/>
      <c r="AC713" s="1"/>
      <c r="AE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D714" s="9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Y714" s="1"/>
      <c r="Z714" s="1"/>
      <c r="AA714" s="1"/>
      <c r="AB714" s="1"/>
      <c r="AC714" s="1"/>
      <c r="AE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D715" s="9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Y715" s="1"/>
      <c r="Z715" s="1"/>
      <c r="AA715" s="1"/>
      <c r="AB715" s="1"/>
      <c r="AC715" s="1"/>
      <c r="AE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D716" s="9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Y716" s="1"/>
      <c r="Z716" s="1"/>
      <c r="AA716" s="1"/>
      <c r="AB716" s="1"/>
      <c r="AC716" s="1"/>
      <c r="AE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D717" s="9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Y717" s="1"/>
      <c r="Z717" s="1"/>
      <c r="AA717" s="1"/>
      <c r="AB717" s="1"/>
      <c r="AC717" s="1"/>
      <c r="AE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D718" s="9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Y718" s="1"/>
      <c r="Z718" s="1"/>
      <c r="AA718" s="1"/>
      <c r="AB718" s="1"/>
      <c r="AC718" s="1"/>
      <c r="AE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D719" s="9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Y719" s="1"/>
      <c r="Z719" s="1"/>
      <c r="AA719" s="1"/>
      <c r="AB719" s="1"/>
      <c r="AC719" s="1"/>
      <c r="AE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D720" s="9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Y720" s="1"/>
      <c r="Z720" s="1"/>
      <c r="AA720" s="1"/>
      <c r="AB720" s="1"/>
      <c r="AC720" s="1"/>
      <c r="AE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D721" s="9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Y721" s="1"/>
      <c r="Z721" s="1"/>
      <c r="AA721" s="1"/>
      <c r="AB721" s="1"/>
      <c r="AC721" s="1"/>
      <c r="AE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D722" s="9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Y722" s="1"/>
      <c r="Z722" s="1"/>
      <c r="AA722" s="1"/>
      <c r="AB722" s="1"/>
      <c r="AC722" s="1"/>
      <c r="AE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D723" s="9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Y723" s="1"/>
      <c r="Z723" s="1"/>
      <c r="AA723" s="1"/>
      <c r="AB723" s="1"/>
      <c r="AC723" s="1"/>
      <c r="AE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D724" s="9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Y724" s="1"/>
      <c r="Z724" s="1"/>
      <c r="AA724" s="1"/>
      <c r="AB724" s="1"/>
      <c r="AC724" s="1"/>
      <c r="AE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D725" s="9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Y725" s="1"/>
      <c r="Z725" s="1"/>
      <c r="AA725" s="1"/>
      <c r="AB725" s="1"/>
      <c r="AC725" s="1"/>
      <c r="AE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D726" s="9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Y726" s="1"/>
      <c r="Z726" s="1"/>
      <c r="AA726" s="1"/>
      <c r="AB726" s="1"/>
      <c r="AC726" s="1"/>
      <c r="AE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D727" s="9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Y727" s="1"/>
      <c r="Z727" s="1"/>
      <c r="AA727" s="1"/>
      <c r="AB727" s="1"/>
      <c r="AC727" s="1"/>
      <c r="AE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D728" s="9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Y728" s="1"/>
      <c r="Z728" s="1"/>
      <c r="AA728" s="1"/>
      <c r="AB728" s="1"/>
      <c r="AC728" s="1"/>
      <c r="AE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D729" s="9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Y729" s="1"/>
      <c r="Z729" s="1"/>
      <c r="AA729" s="1"/>
      <c r="AB729" s="1"/>
      <c r="AC729" s="1"/>
      <c r="AE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D730" s="9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Y730" s="1"/>
      <c r="Z730" s="1"/>
      <c r="AA730" s="1"/>
      <c r="AB730" s="1"/>
      <c r="AC730" s="1"/>
      <c r="AE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D731" s="9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Y731" s="1"/>
      <c r="Z731" s="1"/>
      <c r="AA731" s="1"/>
      <c r="AB731" s="1"/>
      <c r="AC731" s="1"/>
      <c r="AE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D732" s="9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Y732" s="1"/>
      <c r="Z732" s="1"/>
      <c r="AA732" s="1"/>
      <c r="AB732" s="1"/>
      <c r="AC732" s="1"/>
      <c r="AE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D733" s="9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Y733" s="1"/>
      <c r="Z733" s="1"/>
      <c r="AA733" s="1"/>
      <c r="AB733" s="1"/>
      <c r="AC733" s="1"/>
      <c r="AE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D734" s="9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Y734" s="1"/>
      <c r="Z734" s="1"/>
      <c r="AA734" s="1"/>
      <c r="AB734" s="1"/>
      <c r="AC734" s="1"/>
      <c r="AE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D735" s="9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Y735" s="1"/>
      <c r="Z735" s="1"/>
      <c r="AA735" s="1"/>
      <c r="AB735" s="1"/>
      <c r="AC735" s="1"/>
      <c r="AE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D736" s="9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Y736" s="1"/>
      <c r="Z736" s="1"/>
      <c r="AA736" s="1"/>
      <c r="AB736" s="1"/>
      <c r="AC736" s="1"/>
      <c r="AE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D737" s="9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Y737" s="1"/>
      <c r="Z737" s="1"/>
      <c r="AA737" s="1"/>
      <c r="AB737" s="1"/>
      <c r="AC737" s="1"/>
      <c r="AE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D738" s="9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Y738" s="1"/>
      <c r="Z738" s="1"/>
      <c r="AA738" s="1"/>
      <c r="AB738" s="1"/>
      <c r="AC738" s="1"/>
      <c r="AE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D739" s="9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Y739" s="1"/>
      <c r="Z739" s="1"/>
      <c r="AA739" s="1"/>
      <c r="AB739" s="1"/>
      <c r="AC739" s="1"/>
      <c r="AE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D740" s="9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Y740" s="1"/>
      <c r="Z740" s="1"/>
      <c r="AA740" s="1"/>
      <c r="AB740" s="1"/>
      <c r="AC740" s="1"/>
      <c r="AE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D741" s="9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Y741" s="1"/>
      <c r="Z741" s="1"/>
      <c r="AA741" s="1"/>
      <c r="AB741" s="1"/>
      <c r="AC741" s="1"/>
      <c r="AE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D742" s="9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Y742" s="1"/>
      <c r="Z742" s="1"/>
      <c r="AA742" s="1"/>
      <c r="AB742" s="1"/>
      <c r="AC742" s="1"/>
      <c r="AE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D743" s="9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Y743" s="1"/>
      <c r="Z743" s="1"/>
      <c r="AA743" s="1"/>
      <c r="AB743" s="1"/>
      <c r="AC743" s="1"/>
      <c r="AE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D744" s="9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Y744" s="1"/>
      <c r="Z744" s="1"/>
      <c r="AA744" s="1"/>
      <c r="AB744" s="1"/>
      <c r="AC744" s="1"/>
      <c r="AE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D745" s="9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Y745" s="1"/>
      <c r="Z745" s="1"/>
      <c r="AA745" s="1"/>
      <c r="AB745" s="1"/>
      <c r="AC745" s="1"/>
      <c r="AE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D746" s="9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Y746" s="1"/>
      <c r="Z746" s="1"/>
      <c r="AA746" s="1"/>
      <c r="AB746" s="1"/>
      <c r="AC746" s="1"/>
      <c r="AE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D747" s="9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Y747" s="1"/>
      <c r="Z747" s="1"/>
      <c r="AA747" s="1"/>
      <c r="AB747" s="1"/>
      <c r="AC747" s="1"/>
      <c r="AE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D748" s="9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Y748" s="1"/>
      <c r="Z748" s="1"/>
      <c r="AA748" s="1"/>
      <c r="AB748" s="1"/>
      <c r="AC748" s="1"/>
      <c r="AE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D749" s="9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Y749" s="1"/>
      <c r="Z749" s="1"/>
      <c r="AA749" s="1"/>
      <c r="AB749" s="1"/>
      <c r="AC749" s="1"/>
      <c r="AE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D750" s="9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Y750" s="1"/>
      <c r="Z750" s="1"/>
      <c r="AA750" s="1"/>
      <c r="AB750" s="1"/>
      <c r="AC750" s="1"/>
      <c r="AE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D751" s="9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Y751" s="1"/>
      <c r="Z751" s="1"/>
      <c r="AA751" s="1"/>
      <c r="AB751" s="1"/>
      <c r="AC751" s="1"/>
      <c r="AE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D752" s="9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Y752" s="1"/>
      <c r="Z752" s="1"/>
      <c r="AA752" s="1"/>
      <c r="AB752" s="1"/>
      <c r="AC752" s="1"/>
      <c r="AE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D753" s="9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Y753" s="1"/>
      <c r="Z753" s="1"/>
      <c r="AA753" s="1"/>
      <c r="AB753" s="1"/>
      <c r="AC753" s="1"/>
      <c r="AE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D754" s="9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Y754" s="1"/>
      <c r="Z754" s="1"/>
      <c r="AA754" s="1"/>
      <c r="AB754" s="1"/>
      <c r="AC754" s="1"/>
      <c r="AE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D755" s="9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Y755" s="1"/>
      <c r="Z755" s="1"/>
      <c r="AA755" s="1"/>
      <c r="AB755" s="1"/>
      <c r="AC755" s="1"/>
      <c r="AE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D756" s="9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Y756" s="1"/>
      <c r="Z756" s="1"/>
      <c r="AA756" s="1"/>
      <c r="AB756" s="1"/>
      <c r="AC756" s="1"/>
      <c r="AE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D757" s="9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Y757" s="1"/>
      <c r="Z757" s="1"/>
      <c r="AA757" s="1"/>
      <c r="AB757" s="1"/>
      <c r="AC757" s="1"/>
      <c r="AE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D758" s="9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Y758" s="1"/>
      <c r="Z758" s="1"/>
      <c r="AA758" s="1"/>
      <c r="AB758" s="1"/>
      <c r="AC758" s="1"/>
      <c r="AE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D759" s="9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Y759" s="1"/>
      <c r="Z759" s="1"/>
      <c r="AA759" s="1"/>
      <c r="AB759" s="1"/>
      <c r="AC759" s="1"/>
      <c r="AE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D760" s="9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Y760" s="1"/>
      <c r="Z760" s="1"/>
      <c r="AA760" s="1"/>
      <c r="AB760" s="1"/>
      <c r="AC760" s="1"/>
      <c r="AE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D761" s="9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Y761" s="1"/>
      <c r="Z761" s="1"/>
      <c r="AA761" s="1"/>
      <c r="AB761" s="1"/>
      <c r="AC761" s="1"/>
      <c r="AE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D762" s="9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Y762" s="1"/>
      <c r="Z762" s="1"/>
      <c r="AA762" s="1"/>
      <c r="AB762" s="1"/>
      <c r="AC762" s="1"/>
      <c r="AE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D763" s="9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Y763" s="1"/>
      <c r="Z763" s="1"/>
      <c r="AA763" s="1"/>
      <c r="AB763" s="1"/>
      <c r="AC763" s="1"/>
      <c r="AE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D764" s="9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Y764" s="1"/>
      <c r="Z764" s="1"/>
      <c r="AA764" s="1"/>
      <c r="AB764" s="1"/>
      <c r="AC764" s="1"/>
      <c r="AE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D765" s="9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Y765" s="1"/>
      <c r="Z765" s="1"/>
      <c r="AA765" s="1"/>
      <c r="AB765" s="1"/>
      <c r="AC765" s="1"/>
      <c r="AE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D766" s="9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Y766" s="1"/>
      <c r="Z766" s="1"/>
      <c r="AA766" s="1"/>
      <c r="AB766" s="1"/>
      <c r="AC766" s="1"/>
      <c r="AE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D767" s="9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Y767" s="1"/>
      <c r="Z767" s="1"/>
      <c r="AA767" s="1"/>
      <c r="AB767" s="1"/>
      <c r="AC767" s="1"/>
      <c r="AE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D768" s="9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Y768" s="1"/>
      <c r="Z768" s="1"/>
      <c r="AA768" s="1"/>
      <c r="AB768" s="1"/>
      <c r="AC768" s="1"/>
      <c r="AE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D769" s="9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Y769" s="1"/>
      <c r="Z769" s="1"/>
      <c r="AA769" s="1"/>
      <c r="AB769" s="1"/>
      <c r="AC769" s="1"/>
      <c r="AE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D770" s="9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Y770" s="1"/>
      <c r="Z770" s="1"/>
      <c r="AA770" s="1"/>
      <c r="AB770" s="1"/>
      <c r="AC770" s="1"/>
      <c r="AE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D771" s="9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Y771" s="1"/>
      <c r="Z771" s="1"/>
      <c r="AA771" s="1"/>
      <c r="AB771" s="1"/>
      <c r="AC771" s="1"/>
      <c r="AE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D772" s="9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Y772" s="1"/>
      <c r="Z772" s="1"/>
      <c r="AA772" s="1"/>
      <c r="AB772" s="1"/>
      <c r="AC772" s="1"/>
      <c r="AE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D773" s="9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Y773" s="1"/>
      <c r="Z773" s="1"/>
      <c r="AA773" s="1"/>
      <c r="AB773" s="1"/>
      <c r="AC773" s="1"/>
      <c r="AE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D774" s="9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Y774" s="1"/>
      <c r="Z774" s="1"/>
      <c r="AA774" s="1"/>
      <c r="AB774" s="1"/>
      <c r="AC774" s="1"/>
      <c r="AE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D775" s="9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Y775" s="1"/>
      <c r="Z775" s="1"/>
      <c r="AA775" s="1"/>
      <c r="AB775" s="1"/>
      <c r="AC775" s="1"/>
      <c r="AE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D776" s="9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Y776" s="1"/>
      <c r="Z776" s="1"/>
      <c r="AA776" s="1"/>
      <c r="AB776" s="1"/>
      <c r="AC776" s="1"/>
      <c r="AE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D777" s="9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Y777" s="1"/>
      <c r="Z777" s="1"/>
      <c r="AA777" s="1"/>
      <c r="AB777" s="1"/>
      <c r="AC777" s="1"/>
      <c r="AE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D778" s="9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Y778" s="1"/>
      <c r="Z778" s="1"/>
      <c r="AA778" s="1"/>
      <c r="AB778" s="1"/>
      <c r="AC778" s="1"/>
      <c r="AE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D779" s="9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Y779" s="1"/>
      <c r="Z779" s="1"/>
      <c r="AA779" s="1"/>
      <c r="AB779" s="1"/>
      <c r="AC779" s="1"/>
      <c r="AE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D780" s="9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Y780" s="1"/>
      <c r="Z780" s="1"/>
      <c r="AA780" s="1"/>
      <c r="AB780" s="1"/>
      <c r="AC780" s="1"/>
      <c r="AE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D781" s="9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Y781" s="1"/>
      <c r="Z781" s="1"/>
      <c r="AA781" s="1"/>
      <c r="AB781" s="1"/>
      <c r="AC781" s="1"/>
      <c r="AE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D782" s="9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Y782" s="1"/>
      <c r="Z782" s="1"/>
      <c r="AA782" s="1"/>
      <c r="AB782" s="1"/>
      <c r="AC782" s="1"/>
      <c r="AE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D783" s="9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Y783" s="1"/>
      <c r="Z783" s="1"/>
      <c r="AA783" s="1"/>
      <c r="AB783" s="1"/>
      <c r="AC783" s="1"/>
      <c r="AE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D784" s="9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Y784" s="1"/>
      <c r="Z784" s="1"/>
      <c r="AA784" s="1"/>
      <c r="AB784" s="1"/>
      <c r="AC784" s="1"/>
      <c r="AE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D785" s="9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Y785" s="1"/>
      <c r="Z785" s="1"/>
      <c r="AA785" s="1"/>
      <c r="AB785" s="1"/>
      <c r="AC785" s="1"/>
      <c r="AE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D786" s="9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Y786" s="1"/>
      <c r="Z786" s="1"/>
      <c r="AA786" s="1"/>
      <c r="AB786" s="1"/>
      <c r="AC786" s="1"/>
      <c r="AE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D787" s="9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Y787" s="1"/>
      <c r="Z787" s="1"/>
      <c r="AA787" s="1"/>
      <c r="AB787" s="1"/>
      <c r="AC787" s="1"/>
      <c r="AE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D788" s="9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Y788" s="1"/>
      <c r="Z788" s="1"/>
      <c r="AA788" s="1"/>
      <c r="AB788" s="1"/>
      <c r="AC788" s="1"/>
      <c r="AE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D789" s="9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Y789" s="1"/>
      <c r="Z789" s="1"/>
      <c r="AA789" s="1"/>
      <c r="AB789" s="1"/>
      <c r="AC789" s="1"/>
      <c r="AE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D790" s="9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Y790" s="1"/>
      <c r="Z790" s="1"/>
      <c r="AA790" s="1"/>
      <c r="AB790" s="1"/>
      <c r="AC790" s="1"/>
      <c r="AE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D791" s="9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Y791" s="1"/>
      <c r="Z791" s="1"/>
      <c r="AA791" s="1"/>
      <c r="AB791" s="1"/>
      <c r="AC791" s="1"/>
      <c r="AE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D792" s="9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Y792" s="1"/>
      <c r="Z792" s="1"/>
      <c r="AA792" s="1"/>
      <c r="AB792" s="1"/>
      <c r="AC792" s="1"/>
      <c r="AE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D793" s="9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Y793" s="1"/>
      <c r="Z793" s="1"/>
      <c r="AA793" s="1"/>
      <c r="AB793" s="1"/>
      <c r="AC793" s="1"/>
      <c r="AE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D794" s="9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Y794" s="1"/>
      <c r="Z794" s="1"/>
      <c r="AA794" s="1"/>
      <c r="AB794" s="1"/>
      <c r="AC794" s="1"/>
      <c r="AE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D795" s="9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Y795" s="1"/>
      <c r="Z795" s="1"/>
      <c r="AA795" s="1"/>
      <c r="AB795" s="1"/>
      <c r="AC795" s="1"/>
      <c r="AE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D796" s="9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Y796" s="1"/>
      <c r="Z796" s="1"/>
      <c r="AA796" s="1"/>
      <c r="AB796" s="1"/>
      <c r="AC796" s="1"/>
      <c r="AE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D797" s="9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Y797" s="1"/>
      <c r="Z797" s="1"/>
      <c r="AA797" s="1"/>
      <c r="AB797" s="1"/>
      <c r="AC797" s="1"/>
      <c r="AE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D798" s="9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Y798" s="1"/>
      <c r="Z798" s="1"/>
      <c r="AA798" s="1"/>
      <c r="AB798" s="1"/>
      <c r="AC798" s="1"/>
      <c r="AE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D799" s="9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Y799" s="1"/>
      <c r="Z799" s="1"/>
      <c r="AA799" s="1"/>
      <c r="AB799" s="1"/>
      <c r="AC799" s="1"/>
      <c r="AE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D800" s="9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Y800" s="1"/>
      <c r="Z800" s="1"/>
      <c r="AA800" s="1"/>
      <c r="AB800" s="1"/>
      <c r="AC800" s="1"/>
      <c r="AE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D801" s="9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Y801" s="1"/>
      <c r="Z801" s="1"/>
      <c r="AA801" s="1"/>
      <c r="AB801" s="1"/>
      <c r="AC801" s="1"/>
      <c r="AE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D802" s="9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Y802" s="1"/>
      <c r="Z802" s="1"/>
      <c r="AA802" s="1"/>
      <c r="AB802" s="1"/>
      <c r="AC802" s="1"/>
      <c r="AE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D803" s="9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Y803" s="1"/>
      <c r="Z803" s="1"/>
      <c r="AA803" s="1"/>
      <c r="AB803" s="1"/>
      <c r="AC803" s="1"/>
      <c r="AE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D804" s="9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Y804" s="1"/>
      <c r="Z804" s="1"/>
      <c r="AA804" s="1"/>
      <c r="AB804" s="1"/>
      <c r="AC804" s="1"/>
      <c r="AE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D805" s="9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Y805" s="1"/>
      <c r="Z805" s="1"/>
      <c r="AA805" s="1"/>
      <c r="AB805" s="1"/>
      <c r="AC805" s="1"/>
      <c r="AE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D806" s="9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Y806" s="1"/>
      <c r="Z806" s="1"/>
      <c r="AA806" s="1"/>
      <c r="AB806" s="1"/>
      <c r="AC806" s="1"/>
      <c r="AE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D807" s="9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Y807" s="1"/>
      <c r="Z807" s="1"/>
      <c r="AA807" s="1"/>
      <c r="AB807" s="1"/>
      <c r="AC807" s="1"/>
      <c r="AE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D808" s="9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Y808" s="1"/>
      <c r="Z808" s="1"/>
      <c r="AA808" s="1"/>
      <c r="AB808" s="1"/>
      <c r="AC808" s="1"/>
      <c r="AE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D809" s="9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Y809" s="1"/>
      <c r="Z809" s="1"/>
      <c r="AA809" s="1"/>
      <c r="AB809" s="1"/>
      <c r="AC809" s="1"/>
      <c r="AE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D810" s="9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Y810" s="1"/>
      <c r="Z810" s="1"/>
      <c r="AA810" s="1"/>
      <c r="AB810" s="1"/>
      <c r="AC810" s="1"/>
      <c r="AE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D811" s="9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Y811" s="1"/>
      <c r="Z811" s="1"/>
      <c r="AA811" s="1"/>
      <c r="AB811" s="1"/>
      <c r="AC811" s="1"/>
      <c r="AE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D812" s="9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Y812" s="1"/>
      <c r="Z812" s="1"/>
      <c r="AA812" s="1"/>
      <c r="AB812" s="1"/>
      <c r="AC812" s="1"/>
      <c r="AE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D813" s="9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Y813" s="1"/>
      <c r="Z813" s="1"/>
      <c r="AA813" s="1"/>
      <c r="AB813" s="1"/>
      <c r="AC813" s="1"/>
      <c r="AE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D814" s="9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Y814" s="1"/>
      <c r="Z814" s="1"/>
      <c r="AA814" s="1"/>
      <c r="AB814" s="1"/>
      <c r="AC814" s="1"/>
      <c r="AE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D815" s="9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Y815" s="1"/>
      <c r="Z815" s="1"/>
      <c r="AA815" s="1"/>
      <c r="AB815" s="1"/>
      <c r="AC815" s="1"/>
      <c r="AE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D816" s="9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Y816" s="1"/>
      <c r="Z816" s="1"/>
      <c r="AA816" s="1"/>
      <c r="AB816" s="1"/>
      <c r="AC816" s="1"/>
      <c r="AE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D817" s="9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Y817" s="1"/>
      <c r="Z817" s="1"/>
      <c r="AA817" s="1"/>
      <c r="AB817" s="1"/>
      <c r="AC817" s="1"/>
      <c r="AE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D818" s="9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Y818" s="1"/>
      <c r="Z818" s="1"/>
      <c r="AA818" s="1"/>
      <c r="AB818" s="1"/>
      <c r="AC818" s="1"/>
      <c r="AE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D819" s="9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Y819" s="1"/>
      <c r="Z819" s="1"/>
      <c r="AA819" s="1"/>
      <c r="AB819" s="1"/>
      <c r="AC819" s="1"/>
      <c r="AE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D820" s="9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Y820" s="1"/>
      <c r="Z820" s="1"/>
      <c r="AA820" s="1"/>
      <c r="AB820" s="1"/>
      <c r="AC820" s="1"/>
      <c r="AE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D821" s="9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Y821" s="1"/>
      <c r="Z821" s="1"/>
      <c r="AA821" s="1"/>
      <c r="AB821" s="1"/>
      <c r="AC821" s="1"/>
      <c r="AE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D822" s="9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Y822" s="1"/>
      <c r="Z822" s="1"/>
      <c r="AA822" s="1"/>
      <c r="AB822" s="1"/>
      <c r="AC822" s="1"/>
      <c r="AE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D823" s="9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Y823" s="1"/>
      <c r="Z823" s="1"/>
      <c r="AA823" s="1"/>
      <c r="AB823" s="1"/>
      <c r="AC823" s="1"/>
      <c r="AE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D824" s="9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Y824" s="1"/>
      <c r="Z824" s="1"/>
      <c r="AA824" s="1"/>
      <c r="AB824" s="1"/>
      <c r="AC824" s="1"/>
      <c r="AE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D825" s="9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Y825" s="1"/>
      <c r="Z825" s="1"/>
      <c r="AA825" s="1"/>
      <c r="AB825" s="1"/>
      <c r="AC825" s="1"/>
      <c r="AE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D826" s="9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Y826" s="1"/>
      <c r="Z826" s="1"/>
      <c r="AA826" s="1"/>
      <c r="AB826" s="1"/>
      <c r="AC826" s="1"/>
      <c r="AE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D827" s="9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Y827" s="1"/>
      <c r="Z827" s="1"/>
      <c r="AA827" s="1"/>
      <c r="AB827" s="1"/>
      <c r="AC827" s="1"/>
      <c r="AE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D828" s="9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Y828" s="1"/>
      <c r="Z828" s="1"/>
      <c r="AA828" s="1"/>
      <c r="AB828" s="1"/>
      <c r="AC828" s="1"/>
      <c r="AE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D829" s="9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Y829" s="1"/>
      <c r="Z829" s="1"/>
      <c r="AA829" s="1"/>
      <c r="AB829" s="1"/>
      <c r="AC829" s="1"/>
      <c r="AE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D830" s="9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Y830" s="1"/>
      <c r="Z830" s="1"/>
      <c r="AA830" s="1"/>
      <c r="AB830" s="1"/>
      <c r="AC830" s="1"/>
      <c r="AE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D831" s="9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Y831" s="1"/>
      <c r="Z831" s="1"/>
      <c r="AA831" s="1"/>
      <c r="AB831" s="1"/>
      <c r="AC831" s="1"/>
      <c r="AE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D832" s="9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Y832" s="1"/>
      <c r="Z832" s="1"/>
      <c r="AA832" s="1"/>
      <c r="AB832" s="1"/>
      <c r="AC832" s="1"/>
      <c r="AE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D833" s="9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Y833" s="1"/>
      <c r="Z833" s="1"/>
      <c r="AA833" s="1"/>
      <c r="AB833" s="1"/>
      <c r="AC833" s="1"/>
      <c r="AE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D834" s="9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Y834" s="1"/>
      <c r="Z834" s="1"/>
      <c r="AA834" s="1"/>
      <c r="AB834" s="1"/>
      <c r="AC834" s="1"/>
      <c r="AE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D835" s="9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Y835" s="1"/>
      <c r="Z835" s="1"/>
      <c r="AA835" s="1"/>
      <c r="AB835" s="1"/>
      <c r="AC835" s="1"/>
      <c r="AE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D836" s="9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Y836" s="1"/>
      <c r="Z836" s="1"/>
      <c r="AA836" s="1"/>
      <c r="AB836" s="1"/>
      <c r="AC836" s="1"/>
      <c r="AE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D837" s="9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Y837" s="1"/>
      <c r="Z837" s="1"/>
      <c r="AA837" s="1"/>
      <c r="AB837" s="1"/>
      <c r="AC837" s="1"/>
      <c r="AE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D838" s="9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Y838" s="1"/>
      <c r="Z838" s="1"/>
      <c r="AA838" s="1"/>
      <c r="AB838" s="1"/>
      <c r="AC838" s="1"/>
      <c r="AE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D839" s="9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Y839" s="1"/>
      <c r="Z839" s="1"/>
      <c r="AA839" s="1"/>
      <c r="AB839" s="1"/>
      <c r="AC839" s="1"/>
      <c r="AE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D840" s="9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Y840" s="1"/>
      <c r="Z840" s="1"/>
      <c r="AA840" s="1"/>
      <c r="AB840" s="1"/>
      <c r="AC840" s="1"/>
      <c r="AE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D841" s="9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Y841" s="1"/>
      <c r="Z841" s="1"/>
      <c r="AA841" s="1"/>
      <c r="AB841" s="1"/>
      <c r="AC841" s="1"/>
      <c r="AE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D842" s="9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Y842" s="1"/>
      <c r="Z842" s="1"/>
      <c r="AA842" s="1"/>
      <c r="AB842" s="1"/>
      <c r="AC842" s="1"/>
      <c r="AE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D843" s="9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Y843" s="1"/>
      <c r="Z843" s="1"/>
      <c r="AA843" s="1"/>
      <c r="AB843" s="1"/>
      <c r="AC843" s="1"/>
      <c r="AE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D844" s="9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Y844" s="1"/>
      <c r="Z844" s="1"/>
      <c r="AA844" s="1"/>
      <c r="AB844" s="1"/>
      <c r="AC844" s="1"/>
      <c r="AE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D845" s="9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Y845" s="1"/>
      <c r="Z845" s="1"/>
      <c r="AA845" s="1"/>
      <c r="AB845" s="1"/>
      <c r="AC845" s="1"/>
      <c r="AE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D846" s="9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Y846" s="1"/>
      <c r="Z846" s="1"/>
      <c r="AA846" s="1"/>
      <c r="AB846" s="1"/>
      <c r="AC846" s="1"/>
      <c r="AE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D847" s="9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Y847" s="1"/>
      <c r="Z847" s="1"/>
      <c r="AA847" s="1"/>
      <c r="AB847" s="1"/>
      <c r="AC847" s="1"/>
      <c r="AE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D848" s="9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Y848" s="1"/>
      <c r="Z848" s="1"/>
      <c r="AA848" s="1"/>
      <c r="AB848" s="1"/>
      <c r="AC848" s="1"/>
      <c r="AE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D849" s="9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Y849" s="1"/>
      <c r="Z849" s="1"/>
      <c r="AA849" s="1"/>
      <c r="AB849" s="1"/>
      <c r="AC849" s="1"/>
      <c r="AE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D850" s="9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Y850" s="1"/>
      <c r="Z850" s="1"/>
      <c r="AA850" s="1"/>
      <c r="AB850" s="1"/>
      <c r="AC850" s="1"/>
      <c r="AE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D851" s="9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Y851" s="1"/>
      <c r="Z851" s="1"/>
      <c r="AA851" s="1"/>
      <c r="AB851" s="1"/>
      <c r="AC851" s="1"/>
      <c r="AE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D852" s="9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Y852" s="1"/>
      <c r="Z852" s="1"/>
      <c r="AA852" s="1"/>
      <c r="AB852" s="1"/>
      <c r="AC852" s="1"/>
      <c r="AE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D853" s="9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Y853" s="1"/>
      <c r="Z853" s="1"/>
      <c r="AA853" s="1"/>
      <c r="AB853" s="1"/>
      <c r="AC853" s="1"/>
      <c r="AE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D854" s="9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Y854" s="1"/>
      <c r="Z854" s="1"/>
      <c r="AA854" s="1"/>
      <c r="AB854" s="1"/>
      <c r="AC854" s="1"/>
      <c r="AE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D855" s="9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Y855" s="1"/>
      <c r="Z855" s="1"/>
      <c r="AA855" s="1"/>
      <c r="AB855" s="1"/>
      <c r="AC855" s="1"/>
      <c r="AE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D856" s="9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Y856" s="1"/>
      <c r="Z856" s="1"/>
      <c r="AA856" s="1"/>
      <c r="AB856" s="1"/>
      <c r="AC856" s="1"/>
      <c r="AE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D857" s="9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Y857" s="1"/>
      <c r="Z857" s="1"/>
      <c r="AA857" s="1"/>
      <c r="AB857" s="1"/>
      <c r="AC857" s="1"/>
      <c r="AE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D858" s="9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Y858" s="1"/>
      <c r="Z858" s="1"/>
      <c r="AA858" s="1"/>
      <c r="AB858" s="1"/>
      <c r="AC858" s="1"/>
      <c r="AE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D859" s="9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Y859" s="1"/>
      <c r="Z859" s="1"/>
      <c r="AA859" s="1"/>
      <c r="AB859" s="1"/>
      <c r="AC859" s="1"/>
      <c r="AE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D860" s="9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Y860" s="1"/>
      <c r="Z860" s="1"/>
      <c r="AA860" s="1"/>
      <c r="AB860" s="1"/>
      <c r="AC860" s="1"/>
      <c r="AE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D861" s="9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Y861" s="1"/>
      <c r="Z861" s="1"/>
      <c r="AA861" s="1"/>
      <c r="AB861" s="1"/>
      <c r="AC861" s="1"/>
      <c r="AE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D862" s="9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Y862" s="1"/>
      <c r="Z862" s="1"/>
      <c r="AA862" s="1"/>
      <c r="AB862" s="1"/>
      <c r="AC862" s="1"/>
      <c r="AE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D863" s="9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Y863" s="1"/>
      <c r="Z863" s="1"/>
      <c r="AA863" s="1"/>
      <c r="AB863" s="1"/>
      <c r="AC863" s="1"/>
      <c r="AE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D864" s="9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Y864" s="1"/>
      <c r="Z864" s="1"/>
      <c r="AA864" s="1"/>
      <c r="AB864" s="1"/>
      <c r="AC864" s="1"/>
      <c r="AE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D865" s="9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Y865" s="1"/>
      <c r="Z865" s="1"/>
      <c r="AA865" s="1"/>
      <c r="AB865" s="1"/>
      <c r="AC865" s="1"/>
      <c r="AE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D866" s="9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Y866" s="1"/>
      <c r="Z866" s="1"/>
      <c r="AA866" s="1"/>
      <c r="AB866" s="1"/>
      <c r="AC866" s="1"/>
      <c r="AE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D867" s="9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Y867" s="1"/>
      <c r="Z867" s="1"/>
      <c r="AA867" s="1"/>
      <c r="AB867" s="1"/>
      <c r="AC867" s="1"/>
      <c r="AE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D868" s="9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Y868" s="1"/>
      <c r="Z868" s="1"/>
      <c r="AA868" s="1"/>
      <c r="AB868" s="1"/>
      <c r="AC868" s="1"/>
      <c r="AE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D869" s="9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Y869" s="1"/>
      <c r="Z869" s="1"/>
      <c r="AA869" s="1"/>
      <c r="AB869" s="1"/>
      <c r="AC869" s="1"/>
      <c r="AE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D870" s="9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Y870" s="1"/>
      <c r="Z870" s="1"/>
      <c r="AA870" s="1"/>
      <c r="AB870" s="1"/>
      <c r="AC870" s="1"/>
      <c r="AE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D871" s="9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Y871" s="1"/>
      <c r="Z871" s="1"/>
      <c r="AA871" s="1"/>
      <c r="AB871" s="1"/>
      <c r="AC871" s="1"/>
      <c r="AE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D872" s="9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Y872" s="1"/>
      <c r="Z872" s="1"/>
      <c r="AA872" s="1"/>
      <c r="AB872" s="1"/>
      <c r="AC872" s="1"/>
      <c r="AE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D873" s="9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Y873" s="1"/>
      <c r="Z873" s="1"/>
      <c r="AA873" s="1"/>
      <c r="AB873" s="1"/>
      <c r="AC873" s="1"/>
      <c r="AE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D874" s="9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Y874" s="1"/>
      <c r="Z874" s="1"/>
      <c r="AA874" s="1"/>
      <c r="AB874" s="1"/>
      <c r="AC874" s="1"/>
      <c r="AE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D875" s="9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Y875" s="1"/>
      <c r="Z875" s="1"/>
      <c r="AA875" s="1"/>
      <c r="AB875" s="1"/>
      <c r="AC875" s="1"/>
      <c r="AE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D876" s="9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Y876" s="1"/>
      <c r="Z876" s="1"/>
      <c r="AA876" s="1"/>
      <c r="AB876" s="1"/>
      <c r="AC876" s="1"/>
      <c r="AE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D877" s="9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Y877" s="1"/>
      <c r="Z877" s="1"/>
      <c r="AA877" s="1"/>
      <c r="AB877" s="1"/>
      <c r="AC877" s="1"/>
      <c r="AE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D878" s="9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Y878" s="1"/>
      <c r="Z878" s="1"/>
      <c r="AA878" s="1"/>
      <c r="AB878" s="1"/>
      <c r="AC878" s="1"/>
      <c r="AE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D879" s="9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Y879" s="1"/>
      <c r="Z879" s="1"/>
      <c r="AA879" s="1"/>
      <c r="AB879" s="1"/>
      <c r="AC879" s="1"/>
      <c r="AE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D880" s="9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Y880" s="1"/>
      <c r="Z880" s="1"/>
      <c r="AA880" s="1"/>
      <c r="AB880" s="1"/>
      <c r="AC880" s="1"/>
      <c r="AE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D881" s="9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Y881" s="1"/>
      <c r="Z881" s="1"/>
      <c r="AA881" s="1"/>
      <c r="AB881" s="1"/>
      <c r="AC881" s="1"/>
      <c r="AE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D882" s="9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Y882" s="1"/>
      <c r="Z882" s="1"/>
      <c r="AA882" s="1"/>
      <c r="AB882" s="1"/>
      <c r="AC882" s="1"/>
      <c r="AE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D883" s="9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Y883" s="1"/>
      <c r="Z883" s="1"/>
      <c r="AA883" s="1"/>
      <c r="AB883" s="1"/>
      <c r="AC883" s="1"/>
      <c r="AE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D884" s="9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Y884" s="1"/>
      <c r="Z884" s="1"/>
      <c r="AA884" s="1"/>
      <c r="AB884" s="1"/>
      <c r="AC884" s="1"/>
      <c r="AE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D885" s="9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Y885" s="1"/>
      <c r="Z885" s="1"/>
      <c r="AA885" s="1"/>
      <c r="AB885" s="1"/>
      <c r="AC885" s="1"/>
      <c r="AE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D886" s="9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Y886" s="1"/>
      <c r="Z886" s="1"/>
      <c r="AA886" s="1"/>
      <c r="AB886" s="1"/>
      <c r="AC886" s="1"/>
      <c r="AE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D887" s="9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Y887" s="1"/>
      <c r="Z887" s="1"/>
      <c r="AA887" s="1"/>
      <c r="AB887" s="1"/>
      <c r="AC887" s="1"/>
      <c r="AE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D888" s="9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Y888" s="1"/>
      <c r="Z888" s="1"/>
      <c r="AA888" s="1"/>
      <c r="AB888" s="1"/>
      <c r="AC888" s="1"/>
      <c r="AE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D889" s="9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Y889" s="1"/>
      <c r="Z889" s="1"/>
      <c r="AA889" s="1"/>
      <c r="AB889" s="1"/>
      <c r="AC889" s="1"/>
      <c r="AE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D890" s="9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Y890" s="1"/>
      <c r="Z890" s="1"/>
      <c r="AA890" s="1"/>
      <c r="AB890" s="1"/>
      <c r="AC890" s="1"/>
      <c r="AE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D891" s="9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Y891" s="1"/>
      <c r="Z891" s="1"/>
      <c r="AA891" s="1"/>
      <c r="AB891" s="1"/>
      <c r="AC891" s="1"/>
      <c r="AE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D892" s="9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Y892" s="1"/>
      <c r="Z892" s="1"/>
      <c r="AA892" s="1"/>
      <c r="AB892" s="1"/>
      <c r="AC892" s="1"/>
      <c r="AE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D893" s="9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Y893" s="1"/>
      <c r="Z893" s="1"/>
      <c r="AA893" s="1"/>
      <c r="AB893" s="1"/>
      <c r="AC893" s="1"/>
      <c r="AE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D894" s="9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Y894" s="1"/>
      <c r="Z894" s="1"/>
      <c r="AA894" s="1"/>
      <c r="AB894" s="1"/>
      <c r="AC894" s="1"/>
      <c r="AE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D895" s="9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Y895" s="1"/>
      <c r="Z895" s="1"/>
      <c r="AA895" s="1"/>
      <c r="AB895" s="1"/>
      <c r="AC895" s="1"/>
      <c r="AE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D896" s="9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Y896" s="1"/>
      <c r="Z896" s="1"/>
      <c r="AA896" s="1"/>
      <c r="AB896" s="1"/>
      <c r="AC896" s="1"/>
      <c r="AE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D897" s="9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Y897" s="1"/>
      <c r="Z897" s="1"/>
      <c r="AA897" s="1"/>
      <c r="AB897" s="1"/>
      <c r="AC897" s="1"/>
      <c r="AE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D898" s="9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Y898" s="1"/>
      <c r="Z898" s="1"/>
      <c r="AA898" s="1"/>
      <c r="AB898" s="1"/>
      <c r="AC898" s="1"/>
      <c r="AE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D899" s="9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Y899" s="1"/>
      <c r="Z899" s="1"/>
      <c r="AA899" s="1"/>
      <c r="AB899" s="1"/>
      <c r="AC899" s="1"/>
      <c r="AE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D900" s="9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Y900" s="1"/>
      <c r="Z900" s="1"/>
      <c r="AA900" s="1"/>
      <c r="AB900" s="1"/>
      <c r="AC900" s="1"/>
      <c r="AE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D901" s="9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Y901" s="1"/>
      <c r="Z901" s="1"/>
      <c r="AA901" s="1"/>
      <c r="AB901" s="1"/>
      <c r="AC901" s="1"/>
      <c r="AE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D902" s="9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Y902" s="1"/>
      <c r="Z902" s="1"/>
      <c r="AA902" s="1"/>
      <c r="AB902" s="1"/>
      <c r="AC902" s="1"/>
      <c r="AE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D903" s="9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Y903" s="1"/>
      <c r="Z903" s="1"/>
      <c r="AA903" s="1"/>
      <c r="AB903" s="1"/>
      <c r="AC903" s="1"/>
      <c r="AE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D904" s="9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Y904" s="1"/>
      <c r="Z904" s="1"/>
      <c r="AA904" s="1"/>
      <c r="AB904" s="1"/>
      <c r="AC904" s="1"/>
      <c r="AE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D905" s="9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Y905" s="1"/>
      <c r="Z905" s="1"/>
      <c r="AA905" s="1"/>
      <c r="AB905" s="1"/>
      <c r="AC905" s="1"/>
      <c r="AE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D906" s="9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Y906" s="1"/>
      <c r="Z906" s="1"/>
      <c r="AA906" s="1"/>
      <c r="AB906" s="1"/>
      <c r="AC906" s="1"/>
      <c r="AE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D907" s="9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Y907" s="1"/>
      <c r="Z907" s="1"/>
      <c r="AA907" s="1"/>
      <c r="AB907" s="1"/>
      <c r="AC907" s="1"/>
      <c r="AE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D908" s="9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Y908" s="1"/>
      <c r="Z908" s="1"/>
      <c r="AA908" s="1"/>
      <c r="AB908" s="1"/>
      <c r="AC908" s="1"/>
      <c r="AE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D909" s="9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Y909" s="1"/>
      <c r="Z909" s="1"/>
      <c r="AA909" s="1"/>
      <c r="AB909" s="1"/>
      <c r="AC909" s="1"/>
      <c r="AE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D910" s="9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Y910" s="1"/>
      <c r="Z910" s="1"/>
      <c r="AA910" s="1"/>
      <c r="AB910" s="1"/>
      <c r="AC910" s="1"/>
      <c r="AE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D911" s="9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Y911" s="1"/>
      <c r="Z911" s="1"/>
      <c r="AA911" s="1"/>
      <c r="AB911" s="1"/>
      <c r="AC911" s="1"/>
      <c r="AE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D912" s="9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Y912" s="1"/>
      <c r="Z912" s="1"/>
      <c r="AA912" s="1"/>
      <c r="AB912" s="1"/>
      <c r="AC912" s="1"/>
      <c r="AE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D913" s="9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Y913" s="1"/>
      <c r="Z913" s="1"/>
      <c r="AA913" s="1"/>
      <c r="AB913" s="1"/>
      <c r="AC913" s="1"/>
      <c r="AE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D914" s="9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Y914" s="1"/>
      <c r="Z914" s="1"/>
      <c r="AA914" s="1"/>
      <c r="AB914" s="1"/>
      <c r="AC914" s="1"/>
      <c r="AE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D915" s="9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Y915" s="1"/>
      <c r="Z915" s="1"/>
      <c r="AA915" s="1"/>
      <c r="AB915" s="1"/>
      <c r="AC915" s="1"/>
      <c r="AE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D916" s="9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Y916" s="1"/>
      <c r="Z916" s="1"/>
      <c r="AA916" s="1"/>
      <c r="AB916" s="1"/>
      <c r="AC916" s="1"/>
      <c r="AE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D917" s="9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Y917" s="1"/>
      <c r="Z917" s="1"/>
      <c r="AA917" s="1"/>
      <c r="AB917" s="1"/>
      <c r="AC917" s="1"/>
      <c r="AE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D918" s="9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Y918" s="1"/>
      <c r="Z918" s="1"/>
      <c r="AA918" s="1"/>
      <c r="AB918" s="1"/>
      <c r="AC918" s="1"/>
      <c r="AE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D919" s="9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Y919" s="1"/>
      <c r="Z919" s="1"/>
      <c r="AA919" s="1"/>
      <c r="AB919" s="1"/>
      <c r="AC919" s="1"/>
      <c r="AE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D920" s="9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Y920" s="1"/>
      <c r="Z920" s="1"/>
      <c r="AA920" s="1"/>
      <c r="AB920" s="1"/>
      <c r="AC920" s="1"/>
      <c r="AE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D921" s="9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Y921" s="1"/>
      <c r="Z921" s="1"/>
      <c r="AA921" s="1"/>
      <c r="AB921" s="1"/>
      <c r="AC921" s="1"/>
      <c r="AE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D922" s="9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Y922" s="1"/>
      <c r="Z922" s="1"/>
      <c r="AA922" s="1"/>
      <c r="AB922" s="1"/>
      <c r="AC922" s="1"/>
      <c r="AE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D923" s="9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Y923" s="1"/>
      <c r="Z923" s="1"/>
      <c r="AA923" s="1"/>
      <c r="AB923" s="1"/>
      <c r="AC923" s="1"/>
      <c r="AE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D924" s="9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Y924" s="1"/>
      <c r="Z924" s="1"/>
      <c r="AA924" s="1"/>
      <c r="AB924" s="1"/>
      <c r="AC924" s="1"/>
      <c r="AE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D925" s="9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Y925" s="1"/>
      <c r="Z925" s="1"/>
      <c r="AA925" s="1"/>
      <c r="AB925" s="1"/>
      <c r="AC925" s="1"/>
      <c r="AE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D926" s="9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Y926" s="1"/>
      <c r="Z926" s="1"/>
      <c r="AA926" s="1"/>
      <c r="AB926" s="1"/>
      <c r="AC926" s="1"/>
      <c r="AE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D927" s="9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Y927" s="1"/>
      <c r="Z927" s="1"/>
      <c r="AA927" s="1"/>
      <c r="AB927" s="1"/>
      <c r="AC927" s="1"/>
      <c r="AE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D928" s="9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Y928" s="1"/>
      <c r="Z928" s="1"/>
      <c r="AA928" s="1"/>
      <c r="AB928" s="1"/>
      <c r="AC928" s="1"/>
      <c r="AE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D929" s="9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Y929" s="1"/>
      <c r="Z929" s="1"/>
      <c r="AA929" s="1"/>
      <c r="AB929" s="1"/>
      <c r="AC929" s="1"/>
      <c r="AE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D930" s="9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Y930" s="1"/>
      <c r="Z930" s="1"/>
      <c r="AA930" s="1"/>
      <c r="AB930" s="1"/>
      <c r="AC930" s="1"/>
      <c r="AE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D931" s="9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Y931" s="1"/>
      <c r="Z931" s="1"/>
      <c r="AA931" s="1"/>
      <c r="AB931" s="1"/>
      <c r="AC931" s="1"/>
      <c r="AE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D932" s="9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Y932" s="1"/>
      <c r="Z932" s="1"/>
      <c r="AA932" s="1"/>
      <c r="AB932" s="1"/>
      <c r="AC932" s="1"/>
      <c r="AE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D933" s="9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Y933" s="1"/>
      <c r="Z933" s="1"/>
      <c r="AA933" s="1"/>
      <c r="AB933" s="1"/>
      <c r="AC933" s="1"/>
      <c r="AE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D934" s="9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Y934" s="1"/>
      <c r="Z934" s="1"/>
      <c r="AA934" s="1"/>
      <c r="AB934" s="1"/>
      <c r="AC934" s="1"/>
      <c r="AE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D935" s="9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Y935" s="1"/>
      <c r="Z935" s="1"/>
      <c r="AA935" s="1"/>
      <c r="AB935" s="1"/>
      <c r="AC935" s="1"/>
      <c r="AE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D936" s="9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Y936" s="1"/>
      <c r="Z936" s="1"/>
      <c r="AA936" s="1"/>
      <c r="AB936" s="1"/>
      <c r="AC936" s="1"/>
      <c r="AE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D937" s="9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Y937" s="1"/>
      <c r="Z937" s="1"/>
      <c r="AA937" s="1"/>
      <c r="AB937" s="1"/>
      <c r="AC937" s="1"/>
      <c r="AE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D938" s="9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Y938" s="1"/>
      <c r="Z938" s="1"/>
      <c r="AA938" s="1"/>
      <c r="AB938" s="1"/>
      <c r="AC938" s="1"/>
      <c r="AE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D939" s="9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Y939" s="1"/>
      <c r="Z939" s="1"/>
      <c r="AA939" s="1"/>
      <c r="AB939" s="1"/>
      <c r="AC939" s="1"/>
      <c r="AE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D940" s="9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Y940" s="1"/>
      <c r="Z940" s="1"/>
      <c r="AA940" s="1"/>
      <c r="AB940" s="1"/>
      <c r="AC940" s="1"/>
      <c r="AE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D941" s="9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Y941" s="1"/>
      <c r="Z941" s="1"/>
      <c r="AA941" s="1"/>
      <c r="AB941" s="1"/>
      <c r="AC941" s="1"/>
      <c r="AE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D942" s="9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Y942" s="1"/>
      <c r="Z942" s="1"/>
      <c r="AA942" s="1"/>
      <c r="AB942" s="1"/>
      <c r="AC942" s="1"/>
      <c r="AE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D943" s="9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Y943" s="1"/>
      <c r="Z943" s="1"/>
      <c r="AA943" s="1"/>
      <c r="AB943" s="1"/>
      <c r="AC943" s="1"/>
      <c r="AE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D944" s="9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Y944" s="1"/>
      <c r="Z944" s="1"/>
      <c r="AA944" s="1"/>
      <c r="AB944" s="1"/>
      <c r="AC944" s="1"/>
      <c r="AE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D945" s="9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Y945" s="1"/>
      <c r="Z945" s="1"/>
      <c r="AA945" s="1"/>
      <c r="AB945" s="1"/>
      <c r="AC945" s="1"/>
      <c r="AE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D946" s="9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Y946" s="1"/>
      <c r="Z946" s="1"/>
      <c r="AA946" s="1"/>
      <c r="AB946" s="1"/>
      <c r="AC946" s="1"/>
      <c r="AE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D947" s="9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Y947" s="1"/>
      <c r="Z947" s="1"/>
      <c r="AA947" s="1"/>
      <c r="AB947" s="1"/>
      <c r="AC947" s="1"/>
      <c r="AE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D948" s="9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Y948" s="1"/>
      <c r="Z948" s="1"/>
      <c r="AA948" s="1"/>
      <c r="AB948" s="1"/>
      <c r="AC948" s="1"/>
      <c r="AE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D949" s="9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Y949" s="1"/>
      <c r="Z949" s="1"/>
      <c r="AA949" s="1"/>
      <c r="AB949" s="1"/>
      <c r="AC949" s="1"/>
      <c r="AE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D950" s="9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Y950" s="1"/>
      <c r="Z950" s="1"/>
      <c r="AA950" s="1"/>
      <c r="AB950" s="1"/>
      <c r="AC950" s="1"/>
      <c r="AE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D951" s="9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Y951" s="1"/>
      <c r="Z951" s="1"/>
      <c r="AA951" s="1"/>
      <c r="AB951" s="1"/>
      <c r="AC951" s="1"/>
      <c r="AE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D952" s="9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Y952" s="1"/>
      <c r="Z952" s="1"/>
      <c r="AA952" s="1"/>
      <c r="AB952" s="1"/>
      <c r="AC952" s="1"/>
      <c r="AE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D953" s="9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Y953" s="1"/>
      <c r="Z953" s="1"/>
      <c r="AA953" s="1"/>
      <c r="AB953" s="1"/>
      <c r="AC953" s="1"/>
      <c r="AE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D954" s="9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Y954" s="1"/>
      <c r="Z954" s="1"/>
      <c r="AA954" s="1"/>
      <c r="AB954" s="1"/>
      <c r="AC954" s="1"/>
      <c r="AE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D955" s="9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Y955" s="1"/>
      <c r="Z955" s="1"/>
      <c r="AA955" s="1"/>
      <c r="AB955" s="1"/>
      <c r="AC955" s="1"/>
      <c r="AE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D956" s="9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Y956" s="1"/>
      <c r="Z956" s="1"/>
      <c r="AA956" s="1"/>
      <c r="AB956" s="1"/>
      <c r="AC956" s="1"/>
      <c r="AE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D957" s="9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Y957" s="1"/>
      <c r="Z957" s="1"/>
      <c r="AA957" s="1"/>
      <c r="AB957" s="1"/>
      <c r="AC957" s="1"/>
      <c r="AE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D958" s="9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Y958" s="1"/>
      <c r="Z958" s="1"/>
      <c r="AA958" s="1"/>
      <c r="AB958" s="1"/>
      <c r="AC958" s="1"/>
      <c r="AE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D959" s="9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Y959" s="1"/>
      <c r="Z959" s="1"/>
      <c r="AA959" s="1"/>
      <c r="AB959" s="1"/>
      <c r="AC959" s="1"/>
      <c r="AE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D960" s="9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Y960" s="1"/>
      <c r="Z960" s="1"/>
      <c r="AA960" s="1"/>
      <c r="AB960" s="1"/>
      <c r="AC960" s="1"/>
      <c r="AE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D961" s="9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Y961" s="1"/>
      <c r="Z961" s="1"/>
      <c r="AA961" s="1"/>
      <c r="AB961" s="1"/>
      <c r="AC961" s="1"/>
      <c r="AE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D962" s="9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Y962" s="1"/>
      <c r="Z962" s="1"/>
      <c r="AA962" s="1"/>
      <c r="AB962" s="1"/>
      <c r="AC962" s="1"/>
      <c r="AE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D963" s="9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Y963" s="1"/>
      <c r="Z963" s="1"/>
      <c r="AA963" s="1"/>
      <c r="AB963" s="1"/>
      <c r="AC963" s="1"/>
      <c r="AE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D964" s="9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Y964" s="1"/>
      <c r="Z964" s="1"/>
      <c r="AA964" s="1"/>
      <c r="AB964" s="1"/>
      <c r="AC964" s="1"/>
      <c r="AE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D965" s="9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Y965" s="1"/>
      <c r="Z965" s="1"/>
      <c r="AA965" s="1"/>
      <c r="AB965" s="1"/>
      <c r="AC965" s="1"/>
      <c r="AE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D966" s="9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Y966" s="1"/>
      <c r="Z966" s="1"/>
      <c r="AA966" s="1"/>
      <c r="AB966" s="1"/>
      <c r="AC966" s="1"/>
      <c r="AE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D967" s="9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Y967" s="1"/>
      <c r="Z967" s="1"/>
      <c r="AA967" s="1"/>
      <c r="AB967" s="1"/>
      <c r="AC967" s="1"/>
      <c r="AE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D968" s="9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Y968" s="1"/>
      <c r="Z968" s="1"/>
      <c r="AA968" s="1"/>
      <c r="AB968" s="1"/>
      <c r="AC968" s="1"/>
      <c r="AE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D969" s="9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Y969" s="1"/>
      <c r="Z969" s="1"/>
      <c r="AA969" s="1"/>
      <c r="AB969" s="1"/>
      <c r="AC969" s="1"/>
      <c r="AE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D970" s="9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Y970" s="1"/>
      <c r="Z970" s="1"/>
      <c r="AA970" s="1"/>
      <c r="AB970" s="1"/>
      <c r="AC970" s="1"/>
      <c r="AE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D971" s="9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Y971" s="1"/>
      <c r="Z971" s="1"/>
      <c r="AA971" s="1"/>
      <c r="AB971" s="1"/>
      <c r="AC971" s="1"/>
      <c r="AE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D972" s="9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Y972" s="1"/>
      <c r="Z972" s="1"/>
      <c r="AA972" s="1"/>
      <c r="AB972" s="1"/>
      <c r="AC972" s="1"/>
      <c r="AE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D973" s="9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Y973" s="1"/>
      <c r="Z973" s="1"/>
      <c r="AA973" s="1"/>
      <c r="AB973" s="1"/>
      <c r="AC973" s="1"/>
      <c r="AE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D974" s="9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Y974" s="1"/>
      <c r="Z974" s="1"/>
      <c r="AA974" s="1"/>
      <c r="AB974" s="1"/>
      <c r="AC974" s="1"/>
      <c r="AE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D975" s="9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Y975" s="1"/>
      <c r="Z975" s="1"/>
      <c r="AA975" s="1"/>
      <c r="AB975" s="1"/>
      <c r="AC975" s="1"/>
      <c r="AE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D976" s="9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Y976" s="1"/>
      <c r="Z976" s="1"/>
      <c r="AA976" s="1"/>
      <c r="AB976" s="1"/>
      <c r="AC976" s="1"/>
      <c r="AE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D977" s="9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Y977" s="1"/>
      <c r="Z977" s="1"/>
      <c r="AA977" s="1"/>
      <c r="AB977" s="1"/>
      <c r="AC977" s="1"/>
      <c r="AE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D978" s="9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Y978" s="1"/>
      <c r="Z978" s="1"/>
      <c r="AA978" s="1"/>
      <c r="AB978" s="1"/>
      <c r="AC978" s="1"/>
      <c r="AE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D979" s="9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Y979" s="1"/>
      <c r="Z979" s="1"/>
      <c r="AA979" s="1"/>
      <c r="AB979" s="1"/>
      <c r="AC979" s="1"/>
      <c r="AE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D980" s="9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Y980" s="1"/>
      <c r="Z980" s="1"/>
      <c r="AA980" s="1"/>
      <c r="AB980" s="1"/>
      <c r="AC980" s="1"/>
      <c r="AE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D981" s="9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Y981" s="1"/>
      <c r="Z981" s="1"/>
      <c r="AA981" s="1"/>
      <c r="AB981" s="1"/>
      <c r="AC981" s="1"/>
      <c r="AE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D982" s="9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Y982" s="1"/>
      <c r="Z982" s="1"/>
      <c r="AA982" s="1"/>
      <c r="AB982" s="1"/>
      <c r="AC982" s="1"/>
      <c r="AE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D983" s="9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Y983" s="1"/>
      <c r="Z983" s="1"/>
      <c r="AA983" s="1"/>
      <c r="AB983" s="1"/>
      <c r="AC983" s="1"/>
      <c r="AE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D984" s="9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Y984" s="1"/>
      <c r="Z984" s="1"/>
      <c r="AA984" s="1"/>
      <c r="AB984" s="1"/>
      <c r="AC984" s="1"/>
      <c r="AE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D985" s="9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Y985" s="1"/>
      <c r="Z985" s="1"/>
      <c r="AA985" s="1"/>
      <c r="AB985" s="1"/>
      <c r="AC985" s="1"/>
      <c r="AE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D986" s="9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Y986" s="1"/>
      <c r="Z986" s="1"/>
      <c r="AA986" s="1"/>
      <c r="AB986" s="1"/>
      <c r="AC986" s="1"/>
      <c r="AE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D987" s="9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Y987" s="1"/>
      <c r="Z987" s="1"/>
      <c r="AA987" s="1"/>
      <c r="AB987" s="1"/>
      <c r="AC987" s="1"/>
      <c r="AE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D988" s="9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Y988" s="1"/>
      <c r="Z988" s="1"/>
      <c r="AA988" s="1"/>
      <c r="AB988" s="1"/>
      <c r="AC988" s="1"/>
      <c r="AE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D989" s="9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Y989" s="1"/>
      <c r="Z989" s="1"/>
      <c r="AA989" s="1"/>
      <c r="AB989" s="1"/>
      <c r="AC989" s="1"/>
      <c r="AE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D990" s="9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Y990" s="1"/>
      <c r="Z990" s="1"/>
      <c r="AA990" s="1"/>
      <c r="AB990" s="1"/>
      <c r="AC990" s="1"/>
      <c r="AE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D991" s="9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Y991" s="1"/>
      <c r="Z991" s="1"/>
      <c r="AA991" s="1"/>
      <c r="AB991" s="1"/>
      <c r="AC991" s="1"/>
      <c r="AE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D992" s="9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Y992" s="1"/>
      <c r="Z992" s="1"/>
      <c r="AA992" s="1"/>
      <c r="AB992" s="1"/>
      <c r="AC992" s="1"/>
      <c r="AE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D993" s="9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Y993" s="1"/>
      <c r="Z993" s="1"/>
      <c r="AA993" s="1"/>
      <c r="AB993" s="1"/>
      <c r="AC993" s="1"/>
      <c r="AE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D994" s="9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Y994" s="1"/>
      <c r="Z994" s="1"/>
      <c r="AA994" s="1"/>
      <c r="AB994" s="1"/>
      <c r="AC994" s="1"/>
      <c r="AE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D995" s="9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Y995" s="1"/>
      <c r="Z995" s="1"/>
      <c r="AA995" s="1"/>
      <c r="AB995" s="1"/>
      <c r="AC995" s="1"/>
      <c r="AE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D996" s="9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Y996" s="1"/>
      <c r="Z996" s="1"/>
      <c r="AA996" s="1"/>
      <c r="AB996" s="1"/>
      <c r="AC996" s="1"/>
      <c r="AE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D997" s="9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Y997" s="1"/>
      <c r="Z997" s="1"/>
      <c r="AA997" s="1"/>
      <c r="AB997" s="1"/>
      <c r="AC997" s="1"/>
      <c r="AE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D998" s="9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Y998" s="1"/>
      <c r="Z998" s="1"/>
      <c r="AA998" s="1"/>
      <c r="AB998" s="1"/>
      <c r="AC998" s="1"/>
      <c r="AE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D999" s="9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Y999" s="1"/>
      <c r="Z999" s="1"/>
      <c r="AA999" s="1"/>
      <c r="AB999" s="1"/>
      <c r="AC999" s="1"/>
      <c r="AE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D1000" s="9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Y1000" s="1"/>
      <c r="Z1000" s="1"/>
      <c r="AA1000" s="1"/>
      <c r="AB1000" s="1"/>
      <c r="AC1000" s="1"/>
      <c r="AE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>
      <c r="D1001" s="9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Y1001" s="1"/>
      <c r="Z1001" s="1"/>
      <c r="AA1001" s="1"/>
      <c r="AB1001" s="1"/>
      <c r="AC1001" s="1"/>
      <c r="AE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>
      <c r="D1002" s="9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Y1002" s="1"/>
      <c r="Z1002" s="1"/>
      <c r="AA1002" s="1"/>
      <c r="AB1002" s="1"/>
      <c r="AC1002" s="1"/>
      <c r="AE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</sheetData>
  <mergeCells count="51">
    <mergeCell ref="G2:G3"/>
    <mergeCell ref="I2:I3"/>
    <mergeCell ref="K2:K3"/>
    <mergeCell ref="L2:L3"/>
    <mergeCell ref="N2:N3"/>
    <mergeCell ref="O2:O3"/>
    <mergeCell ref="P2:P3"/>
    <mergeCell ref="Q2:Q3"/>
    <mergeCell ref="S2:S3"/>
    <mergeCell ref="T2:T3"/>
    <mergeCell ref="X2:X3"/>
    <mergeCell ref="Y2:Y3"/>
    <mergeCell ref="A37:D37"/>
    <mergeCell ref="A38:D38"/>
    <mergeCell ref="A39:D39"/>
    <mergeCell ref="A40:D40"/>
    <mergeCell ref="A41:D41"/>
    <mergeCell ref="A42:D42"/>
    <mergeCell ref="A43:D43"/>
    <mergeCell ref="D2:D3"/>
    <mergeCell ref="E2:E3"/>
    <mergeCell ref="B4:D4"/>
    <mergeCell ref="A5:A32"/>
    <mergeCell ref="A34:D34"/>
    <mergeCell ref="A35:D35"/>
    <mergeCell ref="A36:D36"/>
    <mergeCell ref="AE2:AE3"/>
    <mergeCell ref="AG2:AG3"/>
    <mergeCell ref="AP2:AP3"/>
    <mergeCell ref="AQ2:AQ3"/>
    <mergeCell ref="B1:B3"/>
    <mergeCell ref="C1:C3"/>
    <mergeCell ref="K1:L1"/>
    <mergeCell ref="N1:Q1"/>
    <mergeCell ref="S1:U1"/>
    <mergeCell ref="Y1:AC1"/>
    <mergeCell ref="AG1:AQ1"/>
    <mergeCell ref="U2:U3"/>
    <mergeCell ref="W2:W3"/>
    <mergeCell ref="Z2:Z3"/>
    <mergeCell ref="AA2:AA3"/>
    <mergeCell ref="AB2:AB3"/>
    <mergeCell ref="AC2:AC3"/>
    <mergeCell ref="AH2:AH3"/>
    <mergeCell ref="AI2:AI3"/>
    <mergeCell ref="AJ2:AJ3"/>
    <mergeCell ref="AK2:AK3"/>
    <mergeCell ref="AL2:AL3"/>
    <mergeCell ref="AM2:AM3"/>
    <mergeCell ref="AN2:AN3"/>
    <mergeCell ref="AO2:A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7" max="7" width="9.14"/>
    <col customWidth="1" min="13" max="13" width="9.0"/>
    <col customWidth="1" min="17" max="17" width="8.86"/>
    <col customWidth="1" min="22" max="22" width="7.29"/>
    <col customWidth="1" min="24" max="24" width="7.71"/>
    <col customWidth="1" min="30" max="30" width="8.43"/>
  </cols>
  <sheetData>
    <row r="1">
      <c r="A1" s="42"/>
      <c r="B1" s="43" t="s">
        <v>0</v>
      </c>
      <c r="C1" s="43" t="s">
        <v>1</v>
      </c>
      <c r="D1" s="44" t="s">
        <v>2</v>
      </c>
      <c r="E1" s="4">
        <v>43998.0</v>
      </c>
      <c r="G1" s="46"/>
      <c r="H1" s="4">
        <v>43999.0</v>
      </c>
      <c r="M1" s="46"/>
      <c r="N1" s="4">
        <v>44000.0</v>
      </c>
      <c r="Q1" s="46"/>
      <c r="R1" s="4">
        <v>44004.0</v>
      </c>
      <c r="V1" s="48"/>
      <c r="W1" s="47">
        <v>44008.0</v>
      </c>
      <c r="X1" s="48"/>
      <c r="Y1" s="4">
        <v>44012.0</v>
      </c>
      <c r="AD1" s="48"/>
      <c r="AE1" s="49"/>
      <c r="AF1" s="49"/>
      <c r="AG1" s="49"/>
      <c r="AH1" s="49"/>
      <c r="AI1" s="49"/>
      <c r="AJ1" s="49"/>
      <c r="AK1" s="49"/>
    </row>
    <row r="2" ht="26.25" customHeight="1">
      <c r="A2" s="1"/>
      <c r="B2" s="7"/>
      <c r="C2" s="7"/>
      <c r="D2" s="2" t="s">
        <v>3</v>
      </c>
      <c r="E2" s="8" t="s">
        <v>92</v>
      </c>
      <c r="F2" s="55" t="s">
        <v>93</v>
      </c>
      <c r="G2" s="54"/>
      <c r="H2" s="55">
        <v>8.9273837333E10</v>
      </c>
      <c r="I2" s="55">
        <v>8.9308811808E10</v>
      </c>
      <c r="J2" s="55">
        <v>8.9850192985E10</v>
      </c>
      <c r="K2" s="55">
        <v>8.9271057521E10</v>
      </c>
      <c r="L2" s="55">
        <v>8.4232429253E10</v>
      </c>
      <c r="M2" s="54"/>
      <c r="N2" s="55">
        <v>8.9033372E10</v>
      </c>
      <c r="O2" s="55" t="s">
        <v>94</v>
      </c>
      <c r="P2" s="130">
        <v>8.9233451034E10</v>
      </c>
      <c r="Q2" s="67"/>
      <c r="R2" s="55">
        <v>8.9139889365E10</v>
      </c>
      <c r="S2" s="55">
        <v>8.939736926E10</v>
      </c>
      <c r="T2" s="55">
        <v>8.9003122563E10</v>
      </c>
      <c r="U2" s="55">
        <v>8.9308874002E10</v>
      </c>
      <c r="V2" s="56"/>
      <c r="W2" s="55">
        <v>8.9063991387E10</v>
      </c>
      <c r="X2" s="56"/>
      <c r="Y2" s="55">
        <v>8.4997237498E10</v>
      </c>
      <c r="Z2" s="55">
        <v>8.913703899E10</v>
      </c>
      <c r="AA2" s="55">
        <v>8.9227539929E10</v>
      </c>
      <c r="AB2" s="55">
        <v>8.9222555785E10</v>
      </c>
      <c r="AC2" s="55">
        <v>8.9265191402E10</v>
      </c>
      <c r="AD2" s="56"/>
    </row>
    <row r="3" ht="26.25" customHeight="1">
      <c r="A3" s="1"/>
      <c r="B3" s="11"/>
      <c r="C3" s="11"/>
      <c r="D3" s="11"/>
      <c r="E3" s="11"/>
      <c r="F3" s="11"/>
      <c r="G3" s="54"/>
      <c r="H3" s="11"/>
      <c r="I3" s="11"/>
      <c r="J3" s="11"/>
      <c r="K3" s="11"/>
      <c r="L3" s="11"/>
      <c r="M3" s="54"/>
      <c r="N3" s="11"/>
      <c r="O3" s="11"/>
      <c r="P3" s="57"/>
      <c r="R3" s="11"/>
      <c r="S3" s="11"/>
      <c r="T3" s="11"/>
      <c r="U3" s="11"/>
      <c r="V3" s="56"/>
      <c r="W3" s="11"/>
      <c r="X3" s="56"/>
      <c r="Y3" s="11"/>
      <c r="Z3" s="11"/>
      <c r="AA3" s="11"/>
      <c r="AB3" s="11"/>
      <c r="AC3" s="11"/>
      <c r="AD3" s="56"/>
    </row>
    <row r="4">
      <c r="A4" s="12"/>
      <c r="B4" s="13" t="s">
        <v>4</v>
      </c>
      <c r="C4" s="14"/>
      <c r="D4" s="15"/>
      <c r="E4" s="62">
        <v>0.0025925925925925925</v>
      </c>
      <c r="F4" s="62">
        <v>0.002013888888888889</v>
      </c>
      <c r="G4" s="60"/>
      <c r="H4" s="62">
        <v>5.671296296296297E-4</v>
      </c>
      <c r="I4" s="62">
        <v>8.564814814814815E-4</v>
      </c>
      <c r="J4" s="62">
        <v>0.013599537037037037</v>
      </c>
      <c r="K4" s="16">
        <v>0.0024537037037037036</v>
      </c>
      <c r="L4" s="16">
        <v>0.0012847222222222223</v>
      </c>
      <c r="M4" s="60"/>
      <c r="N4" s="63">
        <v>7.060185185185185E-4</v>
      </c>
      <c r="O4" s="63">
        <v>8.796296296296296E-4</v>
      </c>
      <c r="P4" s="131">
        <v>9.375E-4</v>
      </c>
      <c r="Q4" s="54"/>
      <c r="R4" s="63">
        <v>0.0019675925925925924</v>
      </c>
      <c r="S4" s="63">
        <v>0.0012847222222222223</v>
      </c>
      <c r="T4" s="63">
        <v>5.208333333333333E-4</v>
      </c>
      <c r="U4" s="63">
        <v>0.0015393518518518519</v>
      </c>
      <c r="V4" s="56"/>
      <c r="W4" s="63">
        <v>6.018518518518519E-4</v>
      </c>
      <c r="X4" s="56"/>
      <c r="Y4" s="63">
        <v>7.986111111111112E-4</v>
      </c>
      <c r="Z4" s="63">
        <v>0.0011921296296296296</v>
      </c>
      <c r="AA4" s="63">
        <v>0.0020486111111111113</v>
      </c>
      <c r="AB4" s="63">
        <v>0.002037037037037037</v>
      </c>
      <c r="AC4" s="63">
        <v>5.902777777777778E-4</v>
      </c>
      <c r="AD4" s="56"/>
    </row>
    <row r="5">
      <c r="A5" s="132" t="s">
        <v>95</v>
      </c>
      <c r="B5" s="20">
        <v>1.0</v>
      </c>
      <c r="C5" s="21">
        <v>1.0</v>
      </c>
      <c r="D5" s="22" t="s">
        <v>6</v>
      </c>
      <c r="E5" s="23">
        <v>1.0</v>
      </c>
      <c r="F5" s="23">
        <v>1.0</v>
      </c>
      <c r="G5" s="54"/>
      <c r="H5" s="23">
        <v>1.0</v>
      </c>
      <c r="I5" s="23">
        <v>1.0</v>
      </c>
      <c r="J5" s="23">
        <v>1.0</v>
      </c>
      <c r="K5" s="23">
        <v>1.0</v>
      </c>
      <c r="L5" s="23">
        <v>1.0</v>
      </c>
      <c r="M5" s="54"/>
      <c r="N5" s="23">
        <v>1.0</v>
      </c>
      <c r="O5" s="23">
        <v>1.0</v>
      </c>
      <c r="P5" s="66">
        <v>1.0</v>
      </c>
      <c r="Q5" s="54"/>
      <c r="R5" s="23">
        <v>1.0</v>
      </c>
      <c r="S5" s="23">
        <v>1.0</v>
      </c>
      <c r="T5" s="23">
        <v>1.0</v>
      </c>
      <c r="U5" s="23">
        <v>1.0</v>
      </c>
      <c r="V5" s="56"/>
      <c r="W5" s="23">
        <v>1.0</v>
      </c>
      <c r="X5" s="56"/>
      <c r="Y5" s="23">
        <v>1.0</v>
      </c>
      <c r="Z5" s="23">
        <v>1.0</v>
      </c>
      <c r="AA5" s="23">
        <v>1.0</v>
      </c>
      <c r="AB5" s="23">
        <v>1.0</v>
      </c>
      <c r="AC5" s="23">
        <v>1.0</v>
      </c>
      <c r="AD5" s="56"/>
    </row>
    <row r="6">
      <c r="A6" s="7"/>
      <c r="B6" s="20">
        <v>1.0</v>
      </c>
      <c r="C6" s="21">
        <v>2.0</v>
      </c>
      <c r="D6" s="22" t="s">
        <v>7</v>
      </c>
      <c r="E6" s="23">
        <v>1.0</v>
      </c>
      <c r="F6" s="23">
        <v>1.0</v>
      </c>
      <c r="G6" s="54"/>
      <c r="H6" s="23">
        <v>1.0</v>
      </c>
      <c r="I6" s="23">
        <v>1.0</v>
      </c>
      <c r="J6" s="23">
        <v>1.0</v>
      </c>
      <c r="K6" s="23">
        <v>1.0</v>
      </c>
      <c r="L6" s="23">
        <v>1.0</v>
      </c>
      <c r="M6" s="54"/>
      <c r="N6" s="23">
        <v>1.0</v>
      </c>
      <c r="O6" s="23">
        <v>1.0</v>
      </c>
      <c r="P6" s="66">
        <v>1.0</v>
      </c>
      <c r="Q6" s="54"/>
      <c r="R6" s="23">
        <v>1.0</v>
      </c>
      <c r="S6" s="23">
        <v>1.0</v>
      </c>
      <c r="T6" s="23">
        <v>1.0</v>
      </c>
      <c r="U6" s="23">
        <v>1.0</v>
      </c>
      <c r="V6" s="56"/>
      <c r="W6" s="23">
        <v>1.0</v>
      </c>
      <c r="X6" s="56"/>
      <c r="Y6" s="23">
        <v>1.0</v>
      </c>
      <c r="Z6" s="23">
        <v>1.0</v>
      </c>
      <c r="AA6" s="23">
        <v>1.0</v>
      </c>
      <c r="AB6" s="23">
        <v>1.0</v>
      </c>
      <c r="AC6" s="23">
        <v>1.0</v>
      </c>
      <c r="AD6" s="56"/>
    </row>
    <row r="7">
      <c r="A7" s="7"/>
      <c r="B7" s="20">
        <v>1.0</v>
      </c>
      <c r="C7" s="21">
        <v>3.0</v>
      </c>
      <c r="D7" s="22" t="s">
        <v>8</v>
      </c>
      <c r="E7" s="23">
        <v>1.0</v>
      </c>
      <c r="F7" s="23">
        <v>1.0</v>
      </c>
      <c r="G7" s="54"/>
      <c r="H7" s="23">
        <v>1.0</v>
      </c>
      <c r="I7" s="23">
        <v>1.0</v>
      </c>
      <c r="J7" s="23">
        <v>1.0</v>
      </c>
      <c r="K7" s="23">
        <v>1.0</v>
      </c>
      <c r="L7" s="23">
        <v>1.0</v>
      </c>
      <c r="M7" s="54"/>
      <c r="N7" s="23">
        <v>1.0</v>
      </c>
      <c r="O7" s="23">
        <v>1.0</v>
      </c>
      <c r="P7" s="66">
        <v>1.0</v>
      </c>
      <c r="Q7" s="54"/>
      <c r="R7" s="23">
        <v>1.0</v>
      </c>
      <c r="S7" s="23">
        <v>1.0</v>
      </c>
      <c r="T7" s="23">
        <v>1.0</v>
      </c>
      <c r="U7" s="23">
        <v>1.0</v>
      </c>
      <c r="V7" s="56"/>
      <c r="W7" s="23">
        <v>1.0</v>
      </c>
      <c r="X7" s="56"/>
      <c r="Y7" s="26">
        <v>0.0</v>
      </c>
      <c r="Z7" s="23">
        <v>1.0</v>
      </c>
      <c r="AA7" s="23">
        <v>1.0</v>
      </c>
      <c r="AB7" s="23">
        <v>1.0</v>
      </c>
      <c r="AC7" s="23">
        <v>1.0</v>
      </c>
      <c r="AD7" s="56"/>
    </row>
    <row r="8">
      <c r="A8" s="7"/>
      <c r="B8" s="20">
        <v>1.0</v>
      </c>
      <c r="C8" s="21">
        <v>4.0</v>
      </c>
      <c r="D8" s="22" t="s">
        <v>9</v>
      </c>
      <c r="E8" s="23">
        <v>1.0</v>
      </c>
      <c r="F8" s="23">
        <v>1.0</v>
      </c>
      <c r="G8" s="54"/>
      <c r="H8" s="23">
        <v>1.0</v>
      </c>
      <c r="I8" s="23">
        <v>1.0</v>
      </c>
      <c r="J8" s="23">
        <v>1.0</v>
      </c>
      <c r="K8" s="23">
        <v>1.0</v>
      </c>
      <c r="L8" s="23">
        <v>1.0</v>
      </c>
      <c r="M8" s="54"/>
      <c r="N8" s="23">
        <v>1.0</v>
      </c>
      <c r="O8" s="23">
        <v>1.0</v>
      </c>
      <c r="P8" s="66">
        <v>1.0</v>
      </c>
      <c r="Q8" s="54"/>
      <c r="R8" s="23">
        <v>1.0</v>
      </c>
      <c r="S8" s="23">
        <v>1.0</v>
      </c>
      <c r="T8" s="23">
        <v>1.0</v>
      </c>
      <c r="U8" s="23">
        <v>1.0</v>
      </c>
      <c r="V8" s="56"/>
      <c r="W8" s="23">
        <v>1.0</v>
      </c>
      <c r="X8" s="56"/>
      <c r="Y8" s="23">
        <v>1.0</v>
      </c>
      <c r="Z8" s="23">
        <v>1.0</v>
      </c>
      <c r="AA8" s="23">
        <v>1.0</v>
      </c>
      <c r="AB8" s="23">
        <v>1.0</v>
      </c>
      <c r="AC8" s="23">
        <v>1.0</v>
      </c>
      <c r="AD8" s="56"/>
    </row>
    <row r="9">
      <c r="A9" s="7"/>
      <c r="B9" s="20">
        <v>1.0</v>
      </c>
      <c r="C9" s="21">
        <v>5.0</v>
      </c>
      <c r="D9" s="22" t="s">
        <v>40</v>
      </c>
      <c r="E9" s="26">
        <v>0.0</v>
      </c>
      <c r="F9" s="26">
        <v>0.0</v>
      </c>
      <c r="G9" s="54"/>
      <c r="H9" s="26">
        <v>0.0</v>
      </c>
      <c r="I9" s="26">
        <v>0.0</v>
      </c>
      <c r="J9" s="23">
        <v>1.0</v>
      </c>
      <c r="K9" s="26">
        <v>0.0</v>
      </c>
      <c r="L9" s="26">
        <v>0.0</v>
      </c>
      <c r="M9" s="54"/>
      <c r="N9" s="26">
        <v>0.0</v>
      </c>
      <c r="O9" s="26">
        <v>0.0</v>
      </c>
      <c r="P9" s="71">
        <v>0.0</v>
      </c>
      <c r="Q9" s="54"/>
      <c r="R9" s="26">
        <v>0.0</v>
      </c>
      <c r="S9" s="26">
        <v>0.0</v>
      </c>
      <c r="T9" s="26">
        <v>0.0</v>
      </c>
      <c r="U9" s="26">
        <v>0.0</v>
      </c>
      <c r="V9" s="56"/>
      <c r="W9" s="26">
        <v>0.0</v>
      </c>
      <c r="X9" s="56"/>
      <c r="Y9" s="26">
        <v>0.0</v>
      </c>
      <c r="Z9" s="26">
        <v>0.0</v>
      </c>
      <c r="AA9" s="26">
        <v>0.0</v>
      </c>
      <c r="AB9" s="26">
        <v>0.0</v>
      </c>
      <c r="AC9" s="26">
        <v>0.0</v>
      </c>
      <c r="AD9" s="56"/>
    </row>
    <row r="10">
      <c r="A10" s="7"/>
      <c r="B10" s="20">
        <v>1.0</v>
      </c>
      <c r="C10" s="21">
        <v>6.0</v>
      </c>
      <c r="D10" s="22" t="s">
        <v>11</v>
      </c>
      <c r="E10" s="23">
        <v>1.0</v>
      </c>
      <c r="F10" s="23">
        <v>1.0</v>
      </c>
      <c r="G10" s="54"/>
      <c r="H10" s="23">
        <v>1.0</v>
      </c>
      <c r="I10" s="23">
        <v>1.0</v>
      </c>
      <c r="J10" s="23">
        <v>1.0</v>
      </c>
      <c r="K10" s="23">
        <v>1.0</v>
      </c>
      <c r="L10" s="23">
        <v>1.0</v>
      </c>
      <c r="M10" s="54"/>
      <c r="N10" s="23">
        <v>1.0</v>
      </c>
      <c r="O10" s="23">
        <v>1.0</v>
      </c>
      <c r="P10" s="66">
        <v>1.0</v>
      </c>
      <c r="Q10" s="54"/>
      <c r="R10" s="23">
        <v>1.0</v>
      </c>
      <c r="S10" s="23">
        <v>1.0</v>
      </c>
      <c r="T10" s="23">
        <v>1.0</v>
      </c>
      <c r="U10" s="23">
        <v>1.0</v>
      </c>
      <c r="V10" s="56"/>
      <c r="W10" s="23">
        <v>1.0</v>
      </c>
      <c r="X10" s="56"/>
      <c r="Y10" s="23">
        <v>1.0</v>
      </c>
      <c r="Z10" s="23">
        <v>1.0</v>
      </c>
      <c r="AA10" s="23">
        <v>1.0</v>
      </c>
      <c r="AB10" s="23">
        <v>1.0</v>
      </c>
      <c r="AC10" s="23">
        <v>1.0</v>
      </c>
      <c r="AD10" s="56"/>
    </row>
    <row r="11">
      <c r="A11" s="7"/>
      <c r="B11" s="20">
        <v>1.0</v>
      </c>
      <c r="C11" s="21">
        <v>7.0</v>
      </c>
      <c r="D11" s="3" t="s">
        <v>96</v>
      </c>
      <c r="E11" s="23">
        <v>1.0</v>
      </c>
      <c r="F11" s="23">
        <v>1.0</v>
      </c>
      <c r="G11" s="54"/>
      <c r="H11" s="23">
        <v>1.0</v>
      </c>
      <c r="I11" s="23">
        <v>1.0</v>
      </c>
      <c r="J11" s="23">
        <v>1.0</v>
      </c>
      <c r="K11" s="23">
        <v>1.0</v>
      </c>
      <c r="L11" s="23">
        <v>1.0</v>
      </c>
      <c r="M11" s="54"/>
      <c r="N11" s="23">
        <v>1.0</v>
      </c>
      <c r="O11" s="23">
        <v>1.0</v>
      </c>
      <c r="P11" s="71">
        <v>0.0</v>
      </c>
      <c r="Q11" s="54"/>
      <c r="R11" s="23">
        <v>1.0</v>
      </c>
      <c r="S11" s="26">
        <v>0.0</v>
      </c>
      <c r="T11" s="26">
        <v>0.0</v>
      </c>
      <c r="U11" s="26">
        <v>0.0</v>
      </c>
      <c r="V11" s="56"/>
      <c r="W11" s="23">
        <v>1.0</v>
      </c>
      <c r="X11" s="56"/>
      <c r="Y11" s="23">
        <v>1.0</v>
      </c>
      <c r="Z11" s="23">
        <v>1.0</v>
      </c>
      <c r="AA11" s="26">
        <v>0.0</v>
      </c>
      <c r="AB11" s="26">
        <v>0.0</v>
      </c>
      <c r="AC11" s="26">
        <v>0.0</v>
      </c>
      <c r="AD11" s="56"/>
    </row>
    <row r="12">
      <c r="A12" s="7"/>
      <c r="B12" s="133">
        <v>1.0</v>
      </c>
      <c r="C12" s="21">
        <v>8.0</v>
      </c>
      <c r="D12" s="134" t="s">
        <v>45</v>
      </c>
      <c r="E12" s="23">
        <v>9.0</v>
      </c>
      <c r="F12" s="23">
        <v>9.0</v>
      </c>
      <c r="G12" s="54"/>
      <c r="H12" s="23">
        <v>1.0</v>
      </c>
      <c r="I12" s="23">
        <v>9.0</v>
      </c>
      <c r="J12" s="23">
        <v>9.0</v>
      </c>
      <c r="K12" s="23">
        <v>9.0</v>
      </c>
      <c r="L12" s="23">
        <v>9.0</v>
      </c>
      <c r="M12" s="54"/>
      <c r="N12" s="23">
        <v>9.0</v>
      </c>
      <c r="O12" s="23">
        <v>9.0</v>
      </c>
      <c r="P12" s="66">
        <v>9.0</v>
      </c>
      <c r="Q12" s="54"/>
      <c r="R12" s="23">
        <v>9.0</v>
      </c>
      <c r="S12" s="23">
        <v>1.0</v>
      </c>
      <c r="T12" s="23">
        <v>9.0</v>
      </c>
      <c r="U12" s="23">
        <v>9.0</v>
      </c>
      <c r="V12" s="56"/>
      <c r="W12" s="23">
        <v>9.0</v>
      </c>
      <c r="X12" s="56"/>
      <c r="Y12" s="23">
        <v>9.0</v>
      </c>
      <c r="Z12" s="23">
        <v>9.0</v>
      </c>
      <c r="AA12" s="23">
        <v>9.0</v>
      </c>
      <c r="AB12" s="23">
        <v>9.0</v>
      </c>
      <c r="AC12" s="23">
        <v>9.0</v>
      </c>
      <c r="AD12" s="56"/>
    </row>
    <row r="13">
      <c r="A13" s="7"/>
      <c r="B13" s="20">
        <v>1.0</v>
      </c>
      <c r="C13" s="21">
        <v>9.0</v>
      </c>
      <c r="D13" s="135" t="s">
        <v>46</v>
      </c>
      <c r="E13" s="23">
        <v>0.0</v>
      </c>
      <c r="F13" s="23">
        <v>0.0</v>
      </c>
      <c r="G13" s="54"/>
      <c r="H13" s="23">
        <v>1.0</v>
      </c>
      <c r="I13" s="23">
        <v>0.0</v>
      </c>
      <c r="J13" s="23">
        <v>0.0</v>
      </c>
      <c r="K13" s="23">
        <v>0.0</v>
      </c>
      <c r="L13" s="23">
        <v>0.0</v>
      </c>
      <c r="M13" s="54"/>
      <c r="N13" s="23">
        <v>0.0</v>
      </c>
      <c r="O13" s="23">
        <v>0.0</v>
      </c>
      <c r="P13" s="66">
        <v>0.0</v>
      </c>
      <c r="Q13" s="54"/>
      <c r="R13" s="23">
        <v>0.0</v>
      </c>
      <c r="S13" s="23">
        <v>1.0</v>
      </c>
      <c r="T13" s="23">
        <v>0.0</v>
      </c>
      <c r="U13" s="23">
        <v>0.0</v>
      </c>
      <c r="V13" s="56"/>
      <c r="W13" s="23">
        <v>0.0</v>
      </c>
      <c r="X13" s="56"/>
      <c r="Y13" s="23">
        <v>0.0</v>
      </c>
      <c r="Z13" s="23">
        <v>0.0</v>
      </c>
      <c r="AA13" s="23">
        <v>0.0</v>
      </c>
      <c r="AB13" s="23">
        <v>0.0</v>
      </c>
      <c r="AC13" s="23">
        <v>0.0</v>
      </c>
      <c r="AD13" s="56"/>
    </row>
    <row r="14">
      <c r="A14" s="7"/>
      <c r="B14" s="20">
        <v>1.0</v>
      </c>
      <c r="C14" s="21">
        <v>10.0</v>
      </c>
      <c r="D14" s="135" t="s">
        <v>47</v>
      </c>
      <c r="E14" s="23">
        <v>0.0</v>
      </c>
      <c r="F14" s="23">
        <v>0.0</v>
      </c>
      <c r="G14" s="54"/>
      <c r="H14" s="26">
        <v>0.0</v>
      </c>
      <c r="I14" s="23">
        <v>0.0</v>
      </c>
      <c r="J14" s="23">
        <v>0.0</v>
      </c>
      <c r="K14" s="23">
        <v>0.0</v>
      </c>
      <c r="L14" s="23">
        <v>0.0</v>
      </c>
      <c r="M14" s="54"/>
      <c r="N14" s="23">
        <v>0.0</v>
      </c>
      <c r="O14" s="23">
        <v>0.0</v>
      </c>
      <c r="P14" s="78">
        <v>0.0</v>
      </c>
      <c r="Q14" s="54"/>
      <c r="R14" s="23">
        <v>0.0</v>
      </c>
      <c r="S14" s="23">
        <v>1.0</v>
      </c>
      <c r="T14" s="23">
        <v>0.0</v>
      </c>
      <c r="U14" s="23">
        <v>0.0</v>
      </c>
      <c r="V14" s="56"/>
      <c r="W14" s="23">
        <v>0.0</v>
      </c>
      <c r="X14" s="56"/>
      <c r="Y14" s="23">
        <v>0.0</v>
      </c>
      <c r="Z14" s="23">
        <v>0.0</v>
      </c>
      <c r="AA14" s="23">
        <v>0.0</v>
      </c>
      <c r="AB14" s="23">
        <v>0.0</v>
      </c>
      <c r="AC14" s="23">
        <v>0.0</v>
      </c>
      <c r="AD14" s="56"/>
    </row>
    <row r="15">
      <c r="A15" s="7"/>
      <c r="B15" s="20">
        <v>1.0</v>
      </c>
      <c r="C15" s="21">
        <v>11.0</v>
      </c>
      <c r="D15" s="135" t="s">
        <v>48</v>
      </c>
      <c r="E15" s="23">
        <v>0.0</v>
      </c>
      <c r="F15" s="23">
        <v>0.0</v>
      </c>
      <c r="G15" s="54"/>
      <c r="H15" s="26">
        <v>0.0</v>
      </c>
      <c r="I15" s="23">
        <v>0.0</v>
      </c>
      <c r="J15" s="23">
        <v>0.0</v>
      </c>
      <c r="K15" s="23">
        <v>0.0</v>
      </c>
      <c r="L15" s="23">
        <v>0.0</v>
      </c>
      <c r="M15" s="54"/>
      <c r="N15" s="23">
        <v>0.0</v>
      </c>
      <c r="O15" s="23">
        <v>0.0</v>
      </c>
      <c r="P15" s="78">
        <v>0.0</v>
      </c>
      <c r="Q15" s="54"/>
      <c r="R15" s="23">
        <v>0.0</v>
      </c>
      <c r="S15" s="23">
        <v>1.0</v>
      </c>
      <c r="T15" s="25">
        <v>0.0</v>
      </c>
      <c r="U15" s="23">
        <v>0.0</v>
      </c>
      <c r="V15" s="56"/>
      <c r="W15" s="23">
        <v>0.0</v>
      </c>
      <c r="X15" s="56"/>
      <c r="Y15" s="23">
        <v>0.0</v>
      </c>
      <c r="Z15" s="23">
        <v>0.0</v>
      </c>
      <c r="AA15" s="23">
        <v>0.0</v>
      </c>
      <c r="AB15" s="23">
        <v>0.0</v>
      </c>
      <c r="AC15" s="23">
        <v>0.0</v>
      </c>
      <c r="AD15" s="56"/>
    </row>
    <row r="16">
      <c r="A16" s="7"/>
      <c r="B16" s="77">
        <v>3.0</v>
      </c>
      <c r="C16" s="21">
        <v>12.0</v>
      </c>
      <c r="D16" s="135" t="s">
        <v>49</v>
      </c>
      <c r="E16" s="23">
        <v>0.0</v>
      </c>
      <c r="F16" s="23">
        <v>0.0</v>
      </c>
      <c r="G16" s="54"/>
      <c r="H16" s="23">
        <v>1.0</v>
      </c>
      <c r="I16" s="23">
        <v>0.0</v>
      </c>
      <c r="J16" s="23">
        <v>0.0</v>
      </c>
      <c r="K16" s="23">
        <v>0.0</v>
      </c>
      <c r="L16" s="23">
        <v>0.0</v>
      </c>
      <c r="M16" s="54"/>
      <c r="N16" s="23">
        <v>0.0</v>
      </c>
      <c r="O16" s="23">
        <v>0.0</v>
      </c>
      <c r="P16" s="78">
        <v>0.0</v>
      </c>
      <c r="Q16" s="54"/>
      <c r="R16" s="23">
        <v>0.0</v>
      </c>
      <c r="S16" s="23">
        <v>1.0</v>
      </c>
      <c r="T16" s="25">
        <v>0.0</v>
      </c>
      <c r="U16" s="23">
        <v>0.0</v>
      </c>
      <c r="V16" s="56"/>
      <c r="W16" s="23">
        <v>0.0</v>
      </c>
      <c r="X16" s="56"/>
      <c r="Y16" s="23">
        <v>0.0</v>
      </c>
      <c r="Z16" s="23">
        <v>0.0</v>
      </c>
      <c r="AA16" s="23">
        <v>0.0</v>
      </c>
      <c r="AB16" s="23">
        <v>0.0</v>
      </c>
      <c r="AC16" s="23">
        <v>0.0</v>
      </c>
      <c r="AD16" s="56"/>
    </row>
    <row r="17">
      <c r="A17" s="7"/>
      <c r="B17" s="20">
        <v>1.0</v>
      </c>
      <c r="C17" s="21">
        <v>13.0</v>
      </c>
      <c r="D17" s="135" t="s">
        <v>50</v>
      </c>
      <c r="E17" s="23">
        <v>0.0</v>
      </c>
      <c r="F17" s="23">
        <v>0.0</v>
      </c>
      <c r="G17" s="54"/>
      <c r="H17" s="26">
        <v>0.0</v>
      </c>
      <c r="I17" s="23">
        <v>0.0</v>
      </c>
      <c r="J17" s="23">
        <v>0.0</v>
      </c>
      <c r="K17" s="23">
        <v>0.0</v>
      </c>
      <c r="L17" s="23">
        <v>0.0</v>
      </c>
      <c r="M17" s="54"/>
      <c r="N17" s="23">
        <v>0.0</v>
      </c>
      <c r="O17" s="23">
        <v>0.0</v>
      </c>
      <c r="P17" s="78">
        <v>0.0</v>
      </c>
      <c r="Q17" s="54"/>
      <c r="R17" s="23">
        <v>0.0</v>
      </c>
      <c r="S17" s="23">
        <v>1.0</v>
      </c>
      <c r="T17" s="25">
        <v>0.0</v>
      </c>
      <c r="U17" s="23">
        <v>0.0</v>
      </c>
      <c r="V17" s="56"/>
      <c r="W17" s="23">
        <v>0.0</v>
      </c>
      <c r="X17" s="56"/>
      <c r="Y17" s="23">
        <v>0.0</v>
      </c>
      <c r="Z17" s="23">
        <v>0.0</v>
      </c>
      <c r="AA17" s="23">
        <v>0.0</v>
      </c>
      <c r="AB17" s="23">
        <v>0.0</v>
      </c>
      <c r="AC17" s="23">
        <v>0.0</v>
      </c>
      <c r="AD17" s="56"/>
    </row>
    <row r="18">
      <c r="A18" s="7"/>
      <c r="B18" s="20">
        <v>1.0</v>
      </c>
      <c r="C18" s="21">
        <v>14.0</v>
      </c>
      <c r="D18" s="136" t="s">
        <v>97</v>
      </c>
      <c r="E18" s="23">
        <v>0.0</v>
      </c>
      <c r="F18" s="23">
        <v>0.0</v>
      </c>
      <c r="G18" s="54"/>
      <c r="H18" s="26">
        <v>0.0</v>
      </c>
      <c r="I18" s="23">
        <v>0.0</v>
      </c>
      <c r="J18" s="23">
        <v>0.0</v>
      </c>
      <c r="K18" s="23">
        <v>0.0</v>
      </c>
      <c r="L18" s="23">
        <v>0.0</v>
      </c>
      <c r="M18" s="54"/>
      <c r="N18" s="23">
        <v>0.0</v>
      </c>
      <c r="O18" s="23">
        <v>0.0</v>
      </c>
      <c r="P18" s="78">
        <v>0.0</v>
      </c>
      <c r="Q18" s="54"/>
      <c r="R18" s="23">
        <v>0.0</v>
      </c>
      <c r="S18" s="23">
        <v>1.0</v>
      </c>
      <c r="T18" s="25">
        <v>0.0</v>
      </c>
      <c r="U18" s="23">
        <v>0.0</v>
      </c>
      <c r="V18" s="56"/>
      <c r="W18" s="23">
        <v>0.0</v>
      </c>
      <c r="X18" s="56"/>
      <c r="Y18" s="12"/>
      <c r="Z18" s="23">
        <v>0.0</v>
      </c>
      <c r="AA18" s="23">
        <v>0.0</v>
      </c>
      <c r="AB18" s="23">
        <v>0.0</v>
      </c>
      <c r="AC18" s="23">
        <v>0.0</v>
      </c>
      <c r="AD18" s="56"/>
    </row>
    <row r="19">
      <c r="A19" s="7"/>
      <c r="B19" s="20">
        <v>1.0</v>
      </c>
      <c r="C19" s="21">
        <v>15.0</v>
      </c>
      <c r="D19" s="23" t="s">
        <v>98</v>
      </c>
      <c r="E19" s="23">
        <v>1.0</v>
      </c>
      <c r="F19" s="25">
        <v>1.0</v>
      </c>
      <c r="G19" s="54"/>
      <c r="H19" s="25">
        <v>1.0</v>
      </c>
      <c r="I19" s="25">
        <v>1.0</v>
      </c>
      <c r="J19" s="25">
        <v>1.0</v>
      </c>
      <c r="K19" s="23">
        <v>1.0</v>
      </c>
      <c r="L19" s="26">
        <v>0.0</v>
      </c>
      <c r="M19" s="54"/>
      <c r="N19" s="23">
        <v>1.0</v>
      </c>
      <c r="O19" s="23">
        <v>1.0</v>
      </c>
      <c r="P19" s="78">
        <v>1.0</v>
      </c>
      <c r="Q19" s="54"/>
      <c r="R19" s="23">
        <v>1.0</v>
      </c>
      <c r="S19" s="23">
        <v>1.0</v>
      </c>
      <c r="T19" s="25">
        <v>1.0</v>
      </c>
      <c r="U19" s="23">
        <v>0.0</v>
      </c>
      <c r="V19" s="56"/>
      <c r="W19" s="23">
        <v>0.0</v>
      </c>
      <c r="X19" s="56"/>
      <c r="Y19" s="26">
        <v>0.0</v>
      </c>
      <c r="Z19" s="26">
        <v>0.0</v>
      </c>
      <c r="AA19" s="26">
        <v>0.0</v>
      </c>
      <c r="AB19" s="26">
        <v>0.0</v>
      </c>
      <c r="AC19" s="26">
        <v>0.0</v>
      </c>
      <c r="AD19" s="56"/>
    </row>
    <row r="20">
      <c r="A20" s="7"/>
      <c r="B20" s="20">
        <v>1.0</v>
      </c>
      <c r="C20" s="21">
        <v>16.0</v>
      </c>
      <c r="D20" s="22" t="s">
        <v>56</v>
      </c>
      <c r="E20" s="23">
        <v>1.0</v>
      </c>
      <c r="F20" s="23">
        <v>1.0</v>
      </c>
      <c r="G20" s="54"/>
      <c r="H20" s="26">
        <v>0.0</v>
      </c>
      <c r="I20" s="26">
        <v>0.0</v>
      </c>
      <c r="J20" s="26">
        <v>0.0</v>
      </c>
      <c r="K20" s="23">
        <v>1.0</v>
      </c>
      <c r="L20" s="23">
        <v>1.0</v>
      </c>
      <c r="M20" s="54"/>
      <c r="N20" s="23">
        <v>1.0</v>
      </c>
      <c r="O20" s="23">
        <v>1.0</v>
      </c>
      <c r="P20" s="66">
        <v>1.0</v>
      </c>
      <c r="Q20" s="54"/>
      <c r="R20" s="23">
        <v>1.0</v>
      </c>
      <c r="S20" s="23">
        <v>1.0</v>
      </c>
      <c r="T20" s="23">
        <v>1.0</v>
      </c>
      <c r="U20" s="23">
        <v>1.0</v>
      </c>
      <c r="V20" s="56"/>
      <c r="W20" s="23">
        <v>1.0</v>
      </c>
      <c r="X20" s="56"/>
      <c r="Y20" s="23">
        <v>1.0</v>
      </c>
      <c r="Z20" s="23">
        <v>1.0</v>
      </c>
      <c r="AA20" s="23">
        <v>1.0</v>
      </c>
      <c r="AB20" s="23">
        <v>1.0</v>
      </c>
      <c r="AC20" s="23">
        <v>1.0</v>
      </c>
      <c r="AD20" s="56"/>
    </row>
    <row r="21">
      <c r="A21" s="7"/>
      <c r="B21" s="20">
        <v>1.0</v>
      </c>
      <c r="C21" s="21">
        <v>17.0</v>
      </c>
      <c r="D21" s="3" t="s">
        <v>99</v>
      </c>
      <c r="E21" s="23">
        <v>1.0</v>
      </c>
      <c r="F21" s="23">
        <v>1.0</v>
      </c>
      <c r="G21" s="54"/>
      <c r="H21" s="23">
        <v>1.0</v>
      </c>
      <c r="I21" s="23">
        <v>1.0</v>
      </c>
      <c r="J21" s="23">
        <v>1.0</v>
      </c>
      <c r="K21" s="23">
        <v>1.0</v>
      </c>
      <c r="L21" s="23">
        <v>1.0</v>
      </c>
      <c r="M21" s="54"/>
      <c r="N21" s="23">
        <v>1.0</v>
      </c>
      <c r="O21" s="23">
        <v>1.0</v>
      </c>
      <c r="P21" s="66">
        <v>1.0</v>
      </c>
      <c r="Q21" s="54"/>
      <c r="R21" s="23">
        <v>1.0</v>
      </c>
      <c r="S21" s="23">
        <v>1.0</v>
      </c>
      <c r="T21" s="23">
        <v>1.0</v>
      </c>
      <c r="U21" s="23">
        <v>1.0</v>
      </c>
      <c r="V21" s="56"/>
      <c r="W21" s="23">
        <v>1.0</v>
      </c>
      <c r="X21" s="56"/>
      <c r="Y21" s="26">
        <v>0.0</v>
      </c>
      <c r="Z21" s="23">
        <v>1.0</v>
      </c>
      <c r="AA21" s="23">
        <v>1.0</v>
      </c>
      <c r="AB21" s="26">
        <v>0.0</v>
      </c>
      <c r="AC21" s="23">
        <v>1.0</v>
      </c>
      <c r="AD21" s="56"/>
    </row>
    <row r="22">
      <c r="A22" s="7"/>
      <c r="B22" s="20">
        <v>1.0</v>
      </c>
      <c r="C22" s="21">
        <v>18.0</v>
      </c>
      <c r="D22" s="21" t="s">
        <v>14</v>
      </c>
      <c r="E22" s="23">
        <v>1.0</v>
      </c>
      <c r="F22" s="23">
        <v>1.0</v>
      </c>
      <c r="G22" s="54"/>
      <c r="H22" s="23">
        <v>1.0</v>
      </c>
      <c r="I22" s="25">
        <v>1.0</v>
      </c>
      <c r="J22" s="26">
        <v>0.0</v>
      </c>
      <c r="K22" s="26">
        <v>0.0</v>
      </c>
      <c r="L22" s="26">
        <v>0.0</v>
      </c>
      <c r="M22" s="54"/>
      <c r="N22" s="25">
        <v>1.0</v>
      </c>
      <c r="O22" s="25">
        <v>1.0</v>
      </c>
      <c r="P22" s="78">
        <v>1.0</v>
      </c>
      <c r="Q22" s="54"/>
      <c r="R22" s="23">
        <v>1.0</v>
      </c>
      <c r="S22" s="26">
        <v>0.0</v>
      </c>
      <c r="T22" s="25">
        <v>1.0</v>
      </c>
      <c r="U22" s="26">
        <v>0.0</v>
      </c>
      <c r="V22" s="56"/>
      <c r="W22" s="26">
        <v>0.0</v>
      </c>
      <c r="X22" s="56"/>
      <c r="Y22" s="25">
        <v>1.0</v>
      </c>
      <c r="Z22" s="25">
        <v>1.0</v>
      </c>
      <c r="AA22" s="26">
        <v>0.0</v>
      </c>
      <c r="AB22" s="26">
        <v>0.0</v>
      </c>
      <c r="AC22" s="25">
        <v>1.0</v>
      </c>
      <c r="AD22" s="56"/>
    </row>
    <row r="23">
      <c r="A23" s="7"/>
      <c r="B23" s="20">
        <v>1.0</v>
      </c>
      <c r="C23" s="21">
        <v>19.0</v>
      </c>
      <c r="D23" s="21" t="s">
        <v>15</v>
      </c>
      <c r="E23" s="23">
        <v>1.0</v>
      </c>
      <c r="F23" s="23">
        <v>1.0</v>
      </c>
      <c r="G23" s="54"/>
      <c r="H23" s="23">
        <v>1.0</v>
      </c>
      <c r="I23" s="23">
        <v>1.0</v>
      </c>
      <c r="J23" s="23">
        <v>1.0</v>
      </c>
      <c r="K23" s="23">
        <v>1.0</v>
      </c>
      <c r="L23" s="23">
        <v>1.0</v>
      </c>
      <c r="M23" s="54"/>
      <c r="N23" s="23">
        <v>1.0</v>
      </c>
      <c r="O23" s="26">
        <v>0.0</v>
      </c>
      <c r="P23" s="78">
        <v>1.0</v>
      </c>
      <c r="Q23" s="54"/>
      <c r="R23" s="23">
        <v>1.0</v>
      </c>
      <c r="S23" s="23">
        <v>1.0</v>
      </c>
      <c r="T23" s="23">
        <v>1.0</v>
      </c>
      <c r="U23" s="23">
        <v>1.0</v>
      </c>
      <c r="V23" s="56"/>
      <c r="W23" s="23">
        <v>1.0</v>
      </c>
      <c r="X23" s="56"/>
      <c r="Y23" s="26">
        <v>0.0</v>
      </c>
      <c r="Z23" s="23">
        <v>1.0</v>
      </c>
      <c r="AA23" s="23">
        <v>1.0</v>
      </c>
      <c r="AB23" s="23">
        <v>1.0</v>
      </c>
      <c r="AC23" s="23">
        <v>1.0</v>
      </c>
      <c r="AD23" s="56"/>
    </row>
    <row r="24">
      <c r="A24" s="7"/>
      <c r="B24" s="24">
        <v>1.0</v>
      </c>
      <c r="C24" s="21">
        <v>20.0</v>
      </c>
      <c r="D24" s="21" t="s">
        <v>16</v>
      </c>
      <c r="E24" s="23">
        <v>1.0</v>
      </c>
      <c r="F24" s="23">
        <v>1.0</v>
      </c>
      <c r="G24" s="54"/>
      <c r="H24" s="23">
        <v>1.0</v>
      </c>
      <c r="I24" s="23">
        <v>1.0</v>
      </c>
      <c r="J24" s="23">
        <v>1.0</v>
      </c>
      <c r="K24" s="23">
        <v>1.0</v>
      </c>
      <c r="L24" s="23">
        <v>1.0</v>
      </c>
      <c r="M24" s="54"/>
      <c r="N24" s="23">
        <v>1.0</v>
      </c>
      <c r="O24" s="23">
        <v>1.0</v>
      </c>
      <c r="P24" s="78">
        <v>1.0</v>
      </c>
      <c r="Q24" s="54"/>
      <c r="R24" s="23">
        <v>1.0</v>
      </c>
      <c r="S24" s="23">
        <v>1.0</v>
      </c>
      <c r="T24" s="23">
        <v>1.0</v>
      </c>
      <c r="U24" s="23">
        <v>1.0</v>
      </c>
      <c r="V24" s="56"/>
      <c r="W24" s="23">
        <v>1.0</v>
      </c>
      <c r="X24" s="56"/>
      <c r="Y24" s="23">
        <v>1.0</v>
      </c>
      <c r="Z24" s="23">
        <v>1.0</v>
      </c>
      <c r="AA24" s="23">
        <v>1.0</v>
      </c>
      <c r="AB24" s="23">
        <v>1.0</v>
      </c>
      <c r="AC24" s="23">
        <v>1.0</v>
      </c>
      <c r="AD24" s="56"/>
    </row>
    <row r="25">
      <c r="A25" s="11"/>
      <c r="B25" s="24">
        <v>5.0</v>
      </c>
      <c r="C25" s="21">
        <v>21.0</v>
      </c>
      <c r="D25" s="27" t="s">
        <v>100</v>
      </c>
      <c r="E25" s="23">
        <v>5.0</v>
      </c>
      <c r="F25" s="23">
        <v>5.0</v>
      </c>
      <c r="G25" s="54"/>
      <c r="H25" s="23">
        <v>5.0</v>
      </c>
      <c r="I25" s="23">
        <v>5.0</v>
      </c>
      <c r="J25" s="23">
        <v>5.0</v>
      </c>
      <c r="K25" s="23">
        <v>5.0</v>
      </c>
      <c r="L25" s="23">
        <v>5.0</v>
      </c>
      <c r="M25" s="54"/>
      <c r="N25" s="23">
        <v>5.0</v>
      </c>
      <c r="O25" s="23">
        <v>5.0</v>
      </c>
      <c r="P25" s="66">
        <v>5.0</v>
      </c>
      <c r="Q25" s="54"/>
      <c r="R25" s="23">
        <v>5.0</v>
      </c>
      <c r="S25" s="23">
        <v>5.0</v>
      </c>
      <c r="T25" s="23">
        <v>5.0</v>
      </c>
      <c r="U25" s="23">
        <v>5.0</v>
      </c>
      <c r="V25" s="56"/>
      <c r="W25" s="23">
        <v>5.0</v>
      </c>
      <c r="X25" s="56"/>
      <c r="Y25" s="23">
        <v>5.0</v>
      </c>
      <c r="Z25" s="23">
        <v>5.0</v>
      </c>
      <c r="AA25" s="23">
        <v>5.0</v>
      </c>
      <c r="AB25" s="23">
        <v>5.0</v>
      </c>
      <c r="AC25" s="23">
        <v>5.0</v>
      </c>
      <c r="AD25" s="56"/>
    </row>
    <row r="26">
      <c r="A26" s="12"/>
      <c r="B26" s="28">
        <f>SUM(B5:B25)</f>
        <v>27</v>
      </c>
      <c r="C26" s="29"/>
      <c r="D26" s="29" t="s">
        <v>18</v>
      </c>
      <c r="E26" s="12">
        <f t="shared" ref="E26:F26" si="1">SUM(E5:E25)</f>
        <v>26</v>
      </c>
      <c r="F26" s="23">
        <f t="shared" si="1"/>
        <v>26</v>
      </c>
      <c r="G26" s="54"/>
      <c r="H26" s="23">
        <f t="shared" ref="H26:L26" si="2">SUM(H5:H25)</f>
        <v>19</v>
      </c>
      <c r="I26" s="23">
        <f t="shared" si="2"/>
        <v>25</v>
      </c>
      <c r="J26" s="12">
        <f t="shared" si="2"/>
        <v>25</v>
      </c>
      <c r="K26" s="12">
        <f t="shared" si="2"/>
        <v>25</v>
      </c>
      <c r="L26" s="12">
        <f t="shared" si="2"/>
        <v>24</v>
      </c>
      <c r="M26" s="54"/>
      <c r="N26" s="12">
        <f t="shared" ref="N26:P26" si="3">SUM(N5:N25)</f>
        <v>26</v>
      </c>
      <c r="O26" s="12">
        <f t="shared" si="3"/>
        <v>25</v>
      </c>
      <c r="P26" s="87">
        <f t="shared" si="3"/>
        <v>25</v>
      </c>
      <c r="Q26" s="54"/>
      <c r="R26" s="12">
        <f t="shared" ref="R26:U26" si="4">SUM(R5:R25)</f>
        <v>26</v>
      </c>
      <c r="S26" s="12">
        <f t="shared" si="4"/>
        <v>22</v>
      </c>
      <c r="T26" s="12">
        <f t="shared" si="4"/>
        <v>25</v>
      </c>
      <c r="U26" s="12">
        <f t="shared" si="4"/>
        <v>23</v>
      </c>
      <c r="V26" s="56"/>
      <c r="W26" s="12">
        <f>SUM(W5:W25)</f>
        <v>24</v>
      </c>
      <c r="X26" s="56"/>
      <c r="Y26" s="12">
        <f t="shared" ref="Y26:AC26" si="5">SUM(Y5:Y25)</f>
        <v>22</v>
      </c>
      <c r="Z26" s="12">
        <f t="shared" si="5"/>
        <v>25</v>
      </c>
      <c r="AA26" s="12">
        <f t="shared" si="5"/>
        <v>23</v>
      </c>
      <c r="AB26" s="12">
        <f t="shared" si="5"/>
        <v>22</v>
      </c>
      <c r="AC26" s="12">
        <f t="shared" si="5"/>
        <v>24</v>
      </c>
      <c r="AD26" s="56"/>
    </row>
    <row r="27">
      <c r="A27" s="30" t="s">
        <v>19</v>
      </c>
      <c r="B27" s="14"/>
      <c r="C27" s="14"/>
      <c r="D27" s="15"/>
      <c r="E27" s="23">
        <v>27.0</v>
      </c>
      <c r="F27" s="23">
        <v>27.0</v>
      </c>
      <c r="G27" s="54"/>
      <c r="H27" s="23">
        <v>27.0</v>
      </c>
      <c r="I27" s="23">
        <v>27.0</v>
      </c>
      <c r="J27" s="23">
        <v>27.0</v>
      </c>
      <c r="K27" s="23">
        <v>27.0</v>
      </c>
      <c r="L27" s="23">
        <v>27.0</v>
      </c>
      <c r="M27" s="54"/>
      <c r="N27" s="23">
        <v>27.0</v>
      </c>
      <c r="O27" s="23">
        <v>27.0</v>
      </c>
      <c r="P27" s="23">
        <v>27.0</v>
      </c>
      <c r="Q27" s="54"/>
      <c r="R27" s="23">
        <v>27.0</v>
      </c>
      <c r="S27" s="23">
        <v>27.0</v>
      </c>
      <c r="T27" s="23">
        <v>27.0</v>
      </c>
      <c r="U27" s="23">
        <v>27.0</v>
      </c>
      <c r="V27" s="56"/>
      <c r="W27" s="23">
        <v>27.0</v>
      </c>
      <c r="X27" s="56"/>
      <c r="Y27" s="23">
        <v>27.0</v>
      </c>
      <c r="Z27" s="23">
        <v>27.0</v>
      </c>
      <c r="AA27" s="23">
        <v>27.0</v>
      </c>
      <c r="AB27" s="23">
        <v>27.0</v>
      </c>
      <c r="AC27" s="23">
        <v>27.0</v>
      </c>
      <c r="AD27" s="56"/>
    </row>
    <row r="28">
      <c r="A28" s="30" t="s">
        <v>20</v>
      </c>
      <c r="B28" s="14"/>
      <c r="C28" s="14"/>
      <c r="D28" s="15"/>
      <c r="E28" s="31">
        <f t="shared" ref="E28:F28" si="6">E26/E27</f>
        <v>0.962962963</v>
      </c>
      <c r="F28" s="31">
        <f t="shared" si="6"/>
        <v>0.962962963</v>
      </c>
      <c r="G28" s="54"/>
      <c r="H28" s="31">
        <f t="shared" ref="H28:L28" si="7">H26/H27</f>
        <v>0.7037037037</v>
      </c>
      <c r="I28" s="31">
        <f t="shared" si="7"/>
        <v>0.9259259259</v>
      </c>
      <c r="J28" s="31">
        <f t="shared" si="7"/>
        <v>0.9259259259</v>
      </c>
      <c r="K28" s="31">
        <f t="shared" si="7"/>
        <v>0.9259259259</v>
      </c>
      <c r="L28" s="31">
        <f t="shared" si="7"/>
        <v>0.8888888889</v>
      </c>
      <c r="M28" s="54"/>
      <c r="N28" s="31">
        <f t="shared" ref="N28:P28" si="8">N26/N27</f>
        <v>0.962962963</v>
      </c>
      <c r="O28" s="31">
        <f t="shared" si="8"/>
        <v>0.9259259259</v>
      </c>
      <c r="P28" s="89">
        <f t="shared" si="8"/>
        <v>0.9259259259</v>
      </c>
      <c r="Q28" s="54"/>
      <c r="R28" s="31">
        <f t="shared" ref="R28:U28" si="9">R26/R27</f>
        <v>0.962962963</v>
      </c>
      <c r="S28" s="31">
        <f t="shared" si="9"/>
        <v>0.8148148148</v>
      </c>
      <c r="T28" s="31">
        <f t="shared" si="9"/>
        <v>0.9259259259</v>
      </c>
      <c r="U28" s="31">
        <f t="shared" si="9"/>
        <v>0.8518518519</v>
      </c>
      <c r="V28" s="56"/>
      <c r="W28" s="31">
        <f>W26/W27</f>
        <v>0.8888888889</v>
      </c>
      <c r="X28" s="56"/>
      <c r="Y28" s="31">
        <f t="shared" ref="Y28:AC28" si="10">Y26/Y27</f>
        <v>0.8148148148</v>
      </c>
      <c r="Z28" s="31">
        <f t="shared" si="10"/>
        <v>0.9259259259</v>
      </c>
      <c r="AA28" s="31">
        <f t="shared" si="10"/>
        <v>0.8518518519</v>
      </c>
      <c r="AB28" s="31">
        <f t="shared" si="10"/>
        <v>0.8148148148</v>
      </c>
      <c r="AC28" s="31">
        <f t="shared" si="10"/>
        <v>0.8888888889</v>
      </c>
      <c r="AD28" s="56"/>
    </row>
    <row r="29">
      <c r="A29" s="30" t="s">
        <v>21</v>
      </c>
      <c r="B29" s="14"/>
      <c r="C29" s="14"/>
      <c r="D29" s="15"/>
      <c r="E29" s="23">
        <f t="shared" ref="E29:F29" si="11">E27-E26</f>
        <v>1</v>
      </c>
      <c r="F29" s="12">
        <f t="shared" si="11"/>
        <v>1</v>
      </c>
      <c r="G29" s="54"/>
      <c r="H29" s="100">
        <f t="shared" ref="H29:L29" si="12">H27-H26</f>
        <v>8</v>
      </c>
      <c r="I29" s="100">
        <f t="shared" si="12"/>
        <v>2</v>
      </c>
      <c r="J29" s="100">
        <f t="shared" si="12"/>
        <v>2</v>
      </c>
      <c r="K29" s="12">
        <f t="shared" si="12"/>
        <v>2</v>
      </c>
      <c r="L29" s="12">
        <f t="shared" si="12"/>
        <v>3</v>
      </c>
      <c r="M29" s="54"/>
      <c r="N29" s="12">
        <f t="shared" ref="N29:P29" si="13">N27-N26</f>
        <v>1</v>
      </c>
      <c r="O29" s="12">
        <f t="shared" si="13"/>
        <v>2</v>
      </c>
      <c r="P29" s="137">
        <f t="shared" si="13"/>
        <v>2</v>
      </c>
      <c r="Q29" s="54"/>
      <c r="R29" s="12">
        <f t="shared" ref="R29:U29" si="14">R27-R26</f>
        <v>1</v>
      </c>
      <c r="S29" s="12">
        <f t="shared" si="14"/>
        <v>5</v>
      </c>
      <c r="T29" s="12">
        <f t="shared" si="14"/>
        <v>2</v>
      </c>
      <c r="U29" s="12">
        <f t="shared" si="14"/>
        <v>4</v>
      </c>
      <c r="V29" s="56"/>
      <c r="W29" s="12">
        <f>W27-W26</f>
        <v>3</v>
      </c>
      <c r="X29" s="56"/>
      <c r="Y29" s="12">
        <f t="shared" ref="Y29:AC29" si="15">Y27-Y26</f>
        <v>5</v>
      </c>
      <c r="Z29" s="12">
        <f t="shared" si="15"/>
        <v>2</v>
      </c>
      <c r="AA29" s="12">
        <f t="shared" si="15"/>
        <v>4</v>
      </c>
      <c r="AB29" s="12">
        <f t="shared" si="15"/>
        <v>5</v>
      </c>
      <c r="AC29" s="12">
        <f t="shared" si="15"/>
        <v>3</v>
      </c>
      <c r="AD29" s="56"/>
    </row>
    <row r="30" ht="52.5" customHeight="1">
      <c r="A30" s="30" t="s">
        <v>22</v>
      </c>
      <c r="B30" s="14"/>
      <c r="C30" s="14"/>
      <c r="D30" s="15"/>
      <c r="E30" s="23" t="s">
        <v>101</v>
      </c>
      <c r="F30" s="103" t="s">
        <v>102</v>
      </c>
      <c r="G30" s="67" t="s">
        <v>103</v>
      </c>
      <c r="H30" s="23" t="s">
        <v>104</v>
      </c>
      <c r="I30" s="99" t="s">
        <v>105</v>
      </c>
      <c r="J30" s="138" t="s">
        <v>106</v>
      </c>
      <c r="K30" s="23" t="s">
        <v>107</v>
      </c>
      <c r="L30" s="23" t="s">
        <v>108</v>
      </c>
      <c r="M30" s="67" t="s">
        <v>103</v>
      </c>
      <c r="N30" s="23" t="s">
        <v>109</v>
      </c>
      <c r="O30" s="23" t="s">
        <v>110</v>
      </c>
      <c r="P30" s="66" t="s">
        <v>111</v>
      </c>
      <c r="Q30" s="54"/>
      <c r="R30" s="23" t="s">
        <v>112</v>
      </c>
      <c r="S30" s="23" t="s">
        <v>113</v>
      </c>
      <c r="T30" s="23" t="s">
        <v>114</v>
      </c>
      <c r="U30" s="23" t="s">
        <v>115</v>
      </c>
      <c r="V30" s="56"/>
      <c r="W30" s="23" t="s">
        <v>116</v>
      </c>
      <c r="X30" s="56"/>
      <c r="Y30" s="23" t="s">
        <v>117</v>
      </c>
      <c r="Z30" s="23" t="s">
        <v>118</v>
      </c>
      <c r="AA30" s="23" t="s">
        <v>119</v>
      </c>
      <c r="AB30" s="23" t="s">
        <v>120</v>
      </c>
      <c r="AC30" s="23" t="s">
        <v>121</v>
      </c>
      <c r="AD30" s="56"/>
    </row>
    <row r="31">
      <c r="A31" s="30" t="s">
        <v>24</v>
      </c>
      <c r="B31" s="14"/>
      <c r="C31" s="14"/>
      <c r="D31" s="15"/>
      <c r="E31" s="25" t="s">
        <v>25</v>
      </c>
      <c r="F31" s="25" t="s">
        <v>25</v>
      </c>
      <c r="G31" s="54"/>
      <c r="H31" s="23" t="s">
        <v>88</v>
      </c>
      <c r="I31" s="23" t="s">
        <v>25</v>
      </c>
      <c r="J31" s="23" t="s">
        <v>25</v>
      </c>
      <c r="K31" s="23" t="s">
        <v>25</v>
      </c>
      <c r="L31" s="23" t="s">
        <v>25</v>
      </c>
      <c r="M31" s="54"/>
      <c r="N31" s="23" t="s">
        <v>25</v>
      </c>
      <c r="O31" s="23" t="s">
        <v>25</v>
      </c>
      <c r="P31" s="66" t="s">
        <v>25</v>
      </c>
      <c r="Q31" s="54"/>
      <c r="R31" s="23" t="s">
        <v>25</v>
      </c>
      <c r="S31" s="23" t="s">
        <v>88</v>
      </c>
      <c r="T31" s="23" t="s">
        <v>88</v>
      </c>
      <c r="U31" s="23" t="s">
        <v>25</v>
      </c>
      <c r="V31" s="56"/>
      <c r="W31" s="23" t="s">
        <v>25</v>
      </c>
      <c r="X31" s="56"/>
      <c r="Y31" s="23" t="s">
        <v>25</v>
      </c>
      <c r="Z31" s="23" t="s">
        <v>25</v>
      </c>
      <c r="AA31" s="23" t="s">
        <v>25</v>
      </c>
      <c r="AB31" s="23" t="s">
        <v>25</v>
      </c>
      <c r="AC31" s="23" t="s">
        <v>25</v>
      </c>
      <c r="AD31" s="56"/>
    </row>
    <row r="32">
      <c r="A32" s="30" t="s">
        <v>26</v>
      </c>
      <c r="B32" s="14"/>
      <c r="C32" s="14"/>
      <c r="D32" s="15"/>
      <c r="E32" s="25"/>
      <c r="F32" s="25"/>
      <c r="G32" s="54"/>
      <c r="H32" s="23" t="s">
        <v>122</v>
      </c>
      <c r="I32" s="23"/>
      <c r="J32" s="23"/>
      <c r="K32" s="23"/>
      <c r="L32" s="23"/>
      <c r="M32" s="54"/>
      <c r="N32" s="23"/>
      <c r="O32" s="23"/>
      <c r="P32" s="66"/>
      <c r="Q32" s="54"/>
      <c r="R32" s="12"/>
      <c r="S32" s="23" t="s">
        <v>123</v>
      </c>
      <c r="T32" s="12"/>
      <c r="U32" s="12"/>
      <c r="V32" s="56"/>
      <c r="W32" s="12"/>
      <c r="X32" s="56"/>
      <c r="Y32" s="12"/>
      <c r="Z32" s="12"/>
      <c r="AA32" s="12"/>
      <c r="AB32" s="12"/>
      <c r="AC32" s="12"/>
      <c r="AD32" s="56"/>
    </row>
    <row r="33">
      <c r="A33" s="30" t="s">
        <v>27</v>
      </c>
      <c r="B33" s="14"/>
      <c r="C33" s="14"/>
      <c r="D33" s="15"/>
      <c r="E33" s="34"/>
      <c r="F33" s="139"/>
      <c r="G33" s="54"/>
      <c r="H33" s="23" t="s">
        <v>124</v>
      </c>
      <c r="I33" s="12"/>
      <c r="J33" s="12"/>
      <c r="K33" s="12"/>
      <c r="L33" s="12"/>
      <c r="M33" s="54"/>
      <c r="N33" s="12"/>
      <c r="O33" s="12"/>
      <c r="P33" s="87"/>
      <c r="Q33" s="54"/>
      <c r="R33" s="12"/>
      <c r="S33" s="140" t="s">
        <v>88</v>
      </c>
      <c r="T33" s="12"/>
      <c r="U33" s="12"/>
      <c r="V33" s="56"/>
      <c r="W33" s="12"/>
      <c r="X33" s="56"/>
      <c r="Y33" s="12"/>
      <c r="Z33" s="12"/>
      <c r="AA33" s="12"/>
      <c r="AB33" s="12"/>
      <c r="AC33" s="12"/>
      <c r="AD33" s="56"/>
    </row>
    <row r="34" ht="36.75" customHeight="1">
      <c r="A34" s="30" t="s">
        <v>28</v>
      </c>
      <c r="B34" s="14"/>
      <c r="C34" s="14"/>
      <c r="D34" s="15"/>
      <c r="E34" s="34"/>
      <c r="F34" s="139"/>
      <c r="G34" s="54"/>
      <c r="H34" s="12"/>
      <c r="I34" s="12"/>
      <c r="J34" s="12"/>
      <c r="K34" s="12"/>
      <c r="L34" s="12"/>
      <c r="M34" s="54"/>
      <c r="N34" s="12"/>
      <c r="O34" s="12"/>
      <c r="P34" s="87"/>
      <c r="Q34" s="54"/>
      <c r="R34" s="12"/>
      <c r="S34" s="23" t="s">
        <v>125</v>
      </c>
      <c r="T34" s="23" t="s">
        <v>126</v>
      </c>
      <c r="U34" s="12"/>
      <c r="V34" s="56"/>
      <c r="W34" s="12"/>
      <c r="X34" s="56"/>
      <c r="Y34" s="12"/>
      <c r="Z34" s="12"/>
      <c r="AA34" s="12"/>
      <c r="AB34" s="12"/>
      <c r="AC34" s="12"/>
      <c r="AD34" s="56"/>
    </row>
    <row r="35">
      <c r="A35" s="35" t="s">
        <v>127</v>
      </c>
      <c r="B35" s="14"/>
      <c r="C35" s="14"/>
      <c r="D35" s="15"/>
      <c r="E35" s="25" t="s">
        <v>30</v>
      </c>
      <c r="F35" s="25" t="s">
        <v>30</v>
      </c>
      <c r="G35" s="54"/>
      <c r="H35" s="108" t="s">
        <v>91</v>
      </c>
      <c r="I35" s="107" t="s">
        <v>128</v>
      </c>
      <c r="J35" s="23" t="s">
        <v>30</v>
      </c>
      <c r="K35" s="23" t="s">
        <v>30</v>
      </c>
      <c r="L35" s="23" t="s">
        <v>30</v>
      </c>
      <c r="M35" s="54"/>
      <c r="N35" s="23" t="s">
        <v>30</v>
      </c>
      <c r="O35" s="23" t="s">
        <v>30</v>
      </c>
      <c r="P35" s="141" t="s">
        <v>91</v>
      </c>
      <c r="Q35" s="54"/>
      <c r="R35" s="23" t="s">
        <v>30</v>
      </c>
      <c r="S35" s="23" t="s">
        <v>30</v>
      </c>
      <c r="T35" s="23" t="s">
        <v>30</v>
      </c>
      <c r="U35" s="23" t="s">
        <v>30</v>
      </c>
      <c r="V35" s="56"/>
      <c r="W35" s="23" t="s">
        <v>30</v>
      </c>
      <c r="X35" s="56"/>
      <c r="Y35" s="23" t="s">
        <v>30</v>
      </c>
      <c r="Z35" s="23" t="s">
        <v>30</v>
      </c>
      <c r="AA35" s="23" t="s">
        <v>30</v>
      </c>
      <c r="AB35" s="23" t="s">
        <v>30</v>
      </c>
      <c r="AC35" s="23" t="s">
        <v>30</v>
      </c>
      <c r="AD35" s="56"/>
    </row>
    <row r="36">
      <c r="A36" s="30" t="s">
        <v>31</v>
      </c>
      <c r="B36" s="14"/>
      <c r="C36" s="14"/>
      <c r="D36" s="15"/>
      <c r="E36" s="12"/>
      <c r="F36" s="12"/>
      <c r="G36" s="54"/>
      <c r="H36" s="12"/>
      <c r="I36" s="12"/>
      <c r="J36" s="12"/>
      <c r="K36" s="12"/>
      <c r="L36" s="12"/>
      <c r="M36" s="54"/>
      <c r="N36" s="12"/>
      <c r="O36" s="12"/>
      <c r="P36" s="87"/>
      <c r="Q36" s="54"/>
      <c r="R36" s="12"/>
      <c r="S36" s="12"/>
      <c r="T36" s="12"/>
      <c r="U36" s="12"/>
      <c r="V36" s="56"/>
      <c r="W36" s="12"/>
      <c r="X36" s="56"/>
      <c r="Y36" s="12"/>
      <c r="Z36" s="12"/>
      <c r="AA36" s="12"/>
      <c r="AB36" s="12"/>
      <c r="AC36" s="12"/>
      <c r="AD36" s="56"/>
    </row>
    <row r="37" ht="16.5" customHeight="1">
      <c r="A37" s="142"/>
      <c r="B37" s="142"/>
      <c r="C37" s="142"/>
      <c r="D37" s="142"/>
      <c r="E37" s="143"/>
      <c r="F37" s="110" t="s">
        <v>32</v>
      </c>
      <c r="G37" s="144">
        <f>AVERAGE(E28:F28)</f>
        <v>0.962962963</v>
      </c>
      <c r="H37" s="145"/>
      <c r="I37" s="145"/>
      <c r="J37" s="145"/>
      <c r="K37" s="145"/>
      <c r="L37" s="110" t="s">
        <v>32</v>
      </c>
      <c r="M37" s="144">
        <f>AVERAGE(H28:L28)</f>
        <v>0.8740740741</v>
      </c>
      <c r="P37" s="110" t="s">
        <v>32</v>
      </c>
      <c r="Q37" s="144">
        <f>AVERAGE(N28:P28)</f>
        <v>0.9382716049</v>
      </c>
      <c r="R37" s="145"/>
      <c r="S37" s="145"/>
      <c r="T37" s="145"/>
      <c r="U37" s="110" t="s">
        <v>32</v>
      </c>
      <c r="V37" s="144">
        <f>AVERAGE(R28:U28)</f>
        <v>0.8888888889</v>
      </c>
      <c r="W37" s="110" t="s">
        <v>32</v>
      </c>
      <c r="X37" s="144">
        <f>W28</f>
        <v>0.8888888889</v>
      </c>
      <c r="Y37" s="145"/>
      <c r="Z37" s="145"/>
      <c r="AA37" s="145"/>
      <c r="AB37" s="145"/>
      <c r="AC37" s="110" t="s">
        <v>32</v>
      </c>
      <c r="AD37" s="37">
        <f>AVERAGE(Y28:AC28)</f>
        <v>0.8592592593</v>
      </c>
      <c r="AE37" s="143"/>
      <c r="AF37" s="143"/>
      <c r="AG37" s="143"/>
      <c r="AH37" s="143"/>
      <c r="AI37" s="143"/>
      <c r="AJ37" s="143"/>
      <c r="AK37" s="143"/>
    </row>
    <row r="38" ht="16.5" customHeight="1">
      <c r="A38" s="142"/>
      <c r="B38" s="142"/>
      <c r="C38" s="142"/>
      <c r="D38" s="142"/>
      <c r="E38" s="143"/>
      <c r="F38" s="28" t="s">
        <v>33</v>
      </c>
      <c r="G38" s="28">
        <f>COUNTA(E2:F3)</f>
        <v>2</v>
      </c>
      <c r="H38" s="145"/>
      <c r="I38" s="145"/>
      <c r="J38" s="145"/>
      <c r="K38" s="145"/>
      <c r="L38" s="28" t="s">
        <v>33</v>
      </c>
      <c r="M38" s="28">
        <f>COUNTA(H2:L3)</f>
        <v>5</v>
      </c>
      <c r="P38" s="28" t="s">
        <v>33</v>
      </c>
      <c r="Q38" s="28">
        <f>COUNTA(N2:P3)</f>
        <v>3</v>
      </c>
      <c r="R38" s="145"/>
      <c r="S38" s="145"/>
      <c r="T38" s="145"/>
      <c r="U38" s="28" t="s">
        <v>33</v>
      </c>
      <c r="V38" s="146">
        <f>COUNTA(R2:U3)</f>
        <v>4</v>
      </c>
      <c r="W38" s="28" t="s">
        <v>33</v>
      </c>
      <c r="X38" s="146">
        <f>COUNTA(W2)</f>
        <v>1</v>
      </c>
      <c r="Y38" s="145"/>
      <c r="Z38" s="145"/>
      <c r="AA38" s="145"/>
      <c r="AB38" s="145"/>
      <c r="AC38" s="28" t="s">
        <v>33</v>
      </c>
      <c r="AD38" s="39">
        <f>COUNT(Y2:AC3)</f>
        <v>5</v>
      </c>
      <c r="AE38" s="143"/>
      <c r="AF38" s="143"/>
      <c r="AG38" s="143"/>
      <c r="AH38" s="143"/>
      <c r="AI38" s="143"/>
      <c r="AJ38" s="143"/>
      <c r="AK38" s="143"/>
    </row>
    <row r="39" ht="16.5" customHeight="1">
      <c r="A39" s="142"/>
      <c r="B39" s="142"/>
      <c r="C39" s="142"/>
      <c r="D39" s="142"/>
      <c r="E39" s="143"/>
      <c r="F39" s="123" t="s">
        <v>34</v>
      </c>
      <c r="G39" s="147">
        <f>SUM(E4:F4)</f>
        <v>0.004606481481</v>
      </c>
      <c r="H39" s="145"/>
      <c r="I39" s="145"/>
      <c r="J39" s="145"/>
      <c r="K39" s="145"/>
      <c r="L39" s="123" t="s">
        <v>34</v>
      </c>
      <c r="M39" s="147">
        <f>SUM(H4:L4)</f>
        <v>0.01876157407</v>
      </c>
      <c r="P39" s="123" t="s">
        <v>34</v>
      </c>
      <c r="Q39" s="147">
        <f>SUM(N4:P4)</f>
        <v>0.002523148148</v>
      </c>
      <c r="R39" s="145"/>
      <c r="S39" s="145"/>
      <c r="T39" s="145"/>
      <c r="U39" s="123" t="s">
        <v>34</v>
      </c>
      <c r="V39" s="147">
        <f>SUM(R4:U4)</f>
        <v>0.0053125</v>
      </c>
      <c r="W39" s="123" t="s">
        <v>34</v>
      </c>
      <c r="X39" s="147">
        <f>W4</f>
        <v>0.0006018518519</v>
      </c>
      <c r="Y39" s="145"/>
      <c r="Z39" s="145"/>
      <c r="AA39" s="145"/>
      <c r="AB39" s="145"/>
      <c r="AC39" s="123" t="s">
        <v>34</v>
      </c>
      <c r="AD39" s="41">
        <f>SUM(Y4:AC4)</f>
        <v>0.006666666667</v>
      </c>
      <c r="AE39" s="143"/>
      <c r="AF39" s="143"/>
      <c r="AG39" s="143"/>
      <c r="AH39" s="143"/>
      <c r="AI39" s="143"/>
      <c r="AJ39" s="143"/>
      <c r="AK39" s="143"/>
    </row>
    <row r="40">
      <c r="A40" s="143"/>
      <c r="B40" s="143"/>
      <c r="C40" s="143"/>
      <c r="D40" s="143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3"/>
      <c r="W40" s="145"/>
      <c r="X40" s="143"/>
      <c r="Y40" s="145"/>
      <c r="Z40" s="145"/>
      <c r="AA40" s="145"/>
      <c r="AB40" s="145"/>
      <c r="AC40" s="145"/>
      <c r="AD40" s="143"/>
      <c r="AE40" s="143"/>
      <c r="AF40" s="143"/>
      <c r="AG40" s="143"/>
      <c r="AH40" s="143"/>
      <c r="AI40" s="143"/>
      <c r="AJ40" s="143"/>
      <c r="AK40" s="143"/>
    </row>
    <row r="41">
      <c r="A41" s="143"/>
      <c r="B41" s="143"/>
      <c r="C41" s="143"/>
      <c r="D41" s="143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3"/>
      <c r="W41" s="145"/>
      <c r="X41" s="143"/>
      <c r="Y41" s="145"/>
      <c r="Z41" s="145"/>
      <c r="AA41" s="145"/>
      <c r="AB41" s="145"/>
      <c r="AC41" s="145"/>
      <c r="AD41" s="143"/>
      <c r="AE41" s="143"/>
      <c r="AF41" s="143"/>
      <c r="AG41" s="143"/>
      <c r="AH41" s="143"/>
      <c r="AI41" s="143"/>
      <c r="AJ41" s="143"/>
      <c r="AK41" s="143"/>
    </row>
    <row r="4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Y42" s="1"/>
      <c r="Z42" s="1"/>
      <c r="AA42" s="1"/>
      <c r="AB42" s="1"/>
      <c r="AC42" s="1"/>
    </row>
    <row r="4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Y43" s="1"/>
      <c r="Z43" s="1"/>
      <c r="AA43" s="1"/>
      <c r="AB43" s="1"/>
      <c r="AC43" s="1"/>
    </row>
    <row r="44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Y44" s="1"/>
      <c r="Z44" s="1"/>
      <c r="AA44" s="1"/>
      <c r="AB44" s="1"/>
      <c r="AC44" s="1"/>
    </row>
    <row r="4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Y45" s="1"/>
      <c r="Z45" s="1"/>
      <c r="AA45" s="1"/>
      <c r="AB45" s="1"/>
      <c r="AC45" s="1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Y46" s="1"/>
      <c r="Z46" s="1"/>
      <c r="AA46" s="1"/>
      <c r="AB46" s="1"/>
      <c r="AC46" s="1"/>
    </row>
    <row r="4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Y47" s="1"/>
      <c r="Z47" s="1"/>
      <c r="AA47" s="1"/>
      <c r="AB47" s="1"/>
      <c r="AC47" s="1"/>
    </row>
    <row r="48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Y48" s="1"/>
      <c r="Z48" s="1"/>
      <c r="AA48" s="1"/>
      <c r="AB48" s="1"/>
      <c r="AC48" s="1"/>
    </row>
    <row r="49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Y49" s="1"/>
      <c r="Z49" s="1"/>
      <c r="AA49" s="1"/>
      <c r="AB49" s="1"/>
      <c r="AC49" s="1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Y50" s="1"/>
      <c r="Z50" s="1"/>
      <c r="AA50" s="1"/>
      <c r="AB50" s="1"/>
      <c r="AC50" s="1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Y51" s="1"/>
      <c r="Z51" s="1"/>
      <c r="AA51" s="1"/>
      <c r="AB51" s="1"/>
      <c r="AC51" s="1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Y52" s="1"/>
      <c r="Z52" s="1"/>
      <c r="AA52" s="1"/>
      <c r="AB52" s="1"/>
      <c r="AC52" s="1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Y53" s="1"/>
      <c r="Z53" s="1"/>
      <c r="AA53" s="1"/>
      <c r="AB53" s="1"/>
      <c r="AC53" s="1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Y54" s="1"/>
      <c r="Z54" s="1"/>
      <c r="AA54" s="1"/>
      <c r="AB54" s="1"/>
      <c r="AC54" s="1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Y55" s="1"/>
      <c r="Z55" s="1"/>
      <c r="AA55" s="1"/>
      <c r="AB55" s="1"/>
      <c r="AC55" s="1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Y56" s="1"/>
      <c r="Z56" s="1"/>
      <c r="AA56" s="1"/>
      <c r="AB56" s="1"/>
      <c r="AC56" s="1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Y57" s="1"/>
      <c r="Z57" s="1"/>
      <c r="AA57" s="1"/>
      <c r="AB57" s="1"/>
      <c r="AC57" s="1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Y58" s="1"/>
      <c r="Z58" s="1"/>
      <c r="AA58" s="1"/>
      <c r="AB58" s="1"/>
      <c r="AC58" s="1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Y59" s="1"/>
      <c r="Z59" s="1"/>
      <c r="AA59" s="1"/>
      <c r="AB59" s="1"/>
      <c r="AC59" s="1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Y60" s="1"/>
      <c r="Z60" s="1"/>
      <c r="AA60" s="1"/>
      <c r="AB60" s="1"/>
      <c r="AC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Y61" s="1"/>
      <c r="Z61" s="1"/>
      <c r="AA61" s="1"/>
      <c r="AB61" s="1"/>
      <c r="AC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Y62" s="1"/>
      <c r="Z62" s="1"/>
      <c r="AA62" s="1"/>
      <c r="AB62" s="1"/>
      <c r="AC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Y63" s="1"/>
      <c r="Z63" s="1"/>
      <c r="AA63" s="1"/>
      <c r="AB63" s="1"/>
      <c r="AC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Y64" s="1"/>
      <c r="Z64" s="1"/>
      <c r="AA64" s="1"/>
      <c r="AB64" s="1"/>
      <c r="AC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Y65" s="1"/>
      <c r="Z65" s="1"/>
      <c r="AA65" s="1"/>
      <c r="AB65" s="1"/>
      <c r="AC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Y66" s="1"/>
      <c r="Z66" s="1"/>
      <c r="AA66" s="1"/>
      <c r="AB66" s="1"/>
      <c r="AC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Y67" s="1"/>
      <c r="Z67" s="1"/>
      <c r="AA67" s="1"/>
      <c r="AB67" s="1"/>
      <c r="AC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Y68" s="1"/>
      <c r="Z68" s="1"/>
      <c r="AA68" s="1"/>
      <c r="AB68" s="1"/>
      <c r="AC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Y69" s="1"/>
      <c r="Z69" s="1"/>
      <c r="AA69" s="1"/>
      <c r="AB69" s="1"/>
      <c r="AC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Y70" s="1"/>
      <c r="Z70" s="1"/>
      <c r="AA70" s="1"/>
      <c r="AB70" s="1"/>
      <c r="AC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Y71" s="1"/>
      <c r="Z71" s="1"/>
      <c r="AA71" s="1"/>
      <c r="AB71" s="1"/>
      <c r="AC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Y72" s="1"/>
      <c r="Z72" s="1"/>
      <c r="AA72" s="1"/>
      <c r="AB72" s="1"/>
      <c r="AC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Y73" s="1"/>
      <c r="Z73" s="1"/>
      <c r="AA73" s="1"/>
      <c r="AB73" s="1"/>
      <c r="AC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Y74" s="1"/>
      <c r="Z74" s="1"/>
      <c r="AA74" s="1"/>
      <c r="AB74" s="1"/>
      <c r="AC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Y75" s="1"/>
      <c r="Z75" s="1"/>
      <c r="AA75" s="1"/>
      <c r="AB75" s="1"/>
      <c r="AC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Y76" s="1"/>
      <c r="Z76" s="1"/>
      <c r="AA76" s="1"/>
      <c r="AB76" s="1"/>
      <c r="AC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Y77" s="1"/>
      <c r="Z77" s="1"/>
      <c r="AA77" s="1"/>
      <c r="AB77" s="1"/>
      <c r="AC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Y78" s="1"/>
      <c r="Z78" s="1"/>
      <c r="AA78" s="1"/>
      <c r="AB78" s="1"/>
      <c r="AC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Y79" s="1"/>
      <c r="Z79" s="1"/>
      <c r="AA79" s="1"/>
      <c r="AB79" s="1"/>
      <c r="AC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Y80" s="1"/>
      <c r="Z80" s="1"/>
      <c r="AA80" s="1"/>
      <c r="AB80" s="1"/>
      <c r="AC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Y81" s="1"/>
      <c r="Z81" s="1"/>
      <c r="AA81" s="1"/>
      <c r="AB81" s="1"/>
      <c r="AC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Y82" s="1"/>
      <c r="Z82" s="1"/>
      <c r="AA82" s="1"/>
      <c r="AB82" s="1"/>
      <c r="AC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Y83" s="1"/>
      <c r="Z83" s="1"/>
      <c r="AA83" s="1"/>
      <c r="AB83" s="1"/>
      <c r="AC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Y84" s="1"/>
      <c r="Z84" s="1"/>
      <c r="AA84" s="1"/>
      <c r="AB84" s="1"/>
      <c r="AC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Y85" s="1"/>
      <c r="Z85" s="1"/>
      <c r="AA85" s="1"/>
      <c r="AB85" s="1"/>
      <c r="AC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Y86" s="1"/>
      <c r="Z86" s="1"/>
      <c r="AA86" s="1"/>
      <c r="AB86" s="1"/>
      <c r="AC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Y87" s="1"/>
      <c r="Z87" s="1"/>
      <c r="AA87" s="1"/>
      <c r="AB87" s="1"/>
      <c r="AC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Y88" s="1"/>
      <c r="Z88" s="1"/>
      <c r="AA88" s="1"/>
      <c r="AB88" s="1"/>
      <c r="AC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Y89" s="1"/>
      <c r="Z89" s="1"/>
      <c r="AA89" s="1"/>
      <c r="AB89" s="1"/>
      <c r="AC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Y90" s="1"/>
      <c r="Z90" s="1"/>
      <c r="AA90" s="1"/>
      <c r="AB90" s="1"/>
      <c r="AC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  <c r="Y91" s="1"/>
      <c r="Z91" s="1"/>
      <c r="AA91" s="1"/>
      <c r="AB91" s="1"/>
      <c r="AC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Y92" s="1"/>
      <c r="Z92" s="1"/>
      <c r="AA92" s="1"/>
      <c r="AB92" s="1"/>
      <c r="AC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  <c r="Y93" s="1"/>
      <c r="Z93" s="1"/>
      <c r="AA93" s="1"/>
      <c r="AB93" s="1"/>
      <c r="AC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Y94" s="1"/>
      <c r="Z94" s="1"/>
      <c r="AA94" s="1"/>
      <c r="AB94" s="1"/>
      <c r="AC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  <c r="Y95" s="1"/>
      <c r="Z95" s="1"/>
      <c r="AA95" s="1"/>
      <c r="AB95" s="1"/>
      <c r="AC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Y96" s="1"/>
      <c r="Z96" s="1"/>
      <c r="AA96" s="1"/>
      <c r="AB96" s="1"/>
      <c r="AC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  <c r="Y97" s="1"/>
      <c r="Z97" s="1"/>
      <c r="AA97" s="1"/>
      <c r="AB97" s="1"/>
      <c r="AC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Y98" s="1"/>
      <c r="Z98" s="1"/>
      <c r="AA98" s="1"/>
      <c r="AB98" s="1"/>
      <c r="AC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  <c r="Y99" s="1"/>
      <c r="Z99" s="1"/>
      <c r="AA99" s="1"/>
      <c r="AB99" s="1"/>
      <c r="AC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Y100" s="1"/>
      <c r="Z100" s="1"/>
      <c r="AA100" s="1"/>
      <c r="AB100" s="1"/>
      <c r="AC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  <c r="Y101" s="1"/>
      <c r="Z101" s="1"/>
      <c r="AA101" s="1"/>
      <c r="AB101" s="1"/>
      <c r="AC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Y102" s="1"/>
      <c r="Z102" s="1"/>
      <c r="AA102" s="1"/>
      <c r="AB102" s="1"/>
      <c r="AC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  <c r="Y103" s="1"/>
      <c r="Z103" s="1"/>
      <c r="AA103" s="1"/>
      <c r="AB103" s="1"/>
      <c r="AC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Y104" s="1"/>
      <c r="Z104" s="1"/>
      <c r="AA104" s="1"/>
      <c r="AB104" s="1"/>
      <c r="AC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  <c r="Y105" s="1"/>
      <c r="Z105" s="1"/>
      <c r="AA105" s="1"/>
      <c r="AB105" s="1"/>
      <c r="AC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Y106" s="1"/>
      <c r="Z106" s="1"/>
      <c r="AA106" s="1"/>
      <c r="AB106" s="1"/>
      <c r="AC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  <c r="Y107" s="1"/>
      <c r="Z107" s="1"/>
      <c r="AA107" s="1"/>
      <c r="AB107" s="1"/>
      <c r="AC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Y108" s="1"/>
      <c r="Z108" s="1"/>
      <c r="AA108" s="1"/>
      <c r="AB108" s="1"/>
      <c r="AC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  <c r="Y109" s="1"/>
      <c r="Z109" s="1"/>
      <c r="AA109" s="1"/>
      <c r="AB109" s="1"/>
      <c r="AC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Y110" s="1"/>
      <c r="Z110" s="1"/>
      <c r="AA110" s="1"/>
      <c r="AB110" s="1"/>
      <c r="AC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  <c r="Y111" s="1"/>
      <c r="Z111" s="1"/>
      <c r="AA111" s="1"/>
      <c r="AB111" s="1"/>
      <c r="AC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Y112" s="1"/>
      <c r="Z112" s="1"/>
      <c r="AA112" s="1"/>
      <c r="AB112" s="1"/>
      <c r="AC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  <c r="Y113" s="1"/>
      <c r="Z113" s="1"/>
      <c r="AA113" s="1"/>
      <c r="AB113" s="1"/>
      <c r="AC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Y114" s="1"/>
      <c r="Z114" s="1"/>
      <c r="AA114" s="1"/>
      <c r="AB114" s="1"/>
      <c r="AC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  <c r="Y115" s="1"/>
      <c r="Z115" s="1"/>
      <c r="AA115" s="1"/>
      <c r="AB115" s="1"/>
      <c r="AC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Y116" s="1"/>
      <c r="Z116" s="1"/>
      <c r="AA116" s="1"/>
      <c r="AB116" s="1"/>
      <c r="AC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  <c r="Y117" s="1"/>
      <c r="Z117" s="1"/>
      <c r="AA117" s="1"/>
      <c r="AB117" s="1"/>
      <c r="AC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Y118" s="1"/>
      <c r="Z118" s="1"/>
      <c r="AA118" s="1"/>
      <c r="AB118" s="1"/>
      <c r="AC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  <c r="Y119" s="1"/>
      <c r="Z119" s="1"/>
      <c r="AA119" s="1"/>
      <c r="AB119" s="1"/>
      <c r="AC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Y120" s="1"/>
      <c r="Z120" s="1"/>
      <c r="AA120" s="1"/>
      <c r="AB120" s="1"/>
      <c r="AC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  <c r="Y121" s="1"/>
      <c r="Z121" s="1"/>
      <c r="AA121" s="1"/>
      <c r="AB121" s="1"/>
      <c r="AC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Y122" s="1"/>
      <c r="Z122" s="1"/>
      <c r="AA122" s="1"/>
      <c r="AB122" s="1"/>
      <c r="AC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  <c r="Y123" s="1"/>
      <c r="Z123" s="1"/>
      <c r="AA123" s="1"/>
      <c r="AB123" s="1"/>
      <c r="AC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Y124" s="1"/>
      <c r="Z124" s="1"/>
      <c r="AA124" s="1"/>
      <c r="AB124" s="1"/>
      <c r="AC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  <c r="Y125" s="1"/>
      <c r="Z125" s="1"/>
      <c r="AA125" s="1"/>
      <c r="AB125" s="1"/>
      <c r="AC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Y126" s="1"/>
      <c r="Z126" s="1"/>
      <c r="AA126" s="1"/>
      <c r="AB126" s="1"/>
      <c r="AC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  <c r="Y127" s="1"/>
      <c r="Z127" s="1"/>
      <c r="AA127" s="1"/>
      <c r="AB127" s="1"/>
      <c r="AC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Y128" s="1"/>
      <c r="Z128" s="1"/>
      <c r="AA128" s="1"/>
      <c r="AB128" s="1"/>
      <c r="AC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  <c r="Y129" s="1"/>
      <c r="Z129" s="1"/>
      <c r="AA129" s="1"/>
      <c r="AB129" s="1"/>
      <c r="AC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Y130" s="1"/>
      <c r="Z130" s="1"/>
      <c r="AA130" s="1"/>
      <c r="AB130" s="1"/>
      <c r="AC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  <c r="Y131" s="1"/>
      <c r="Z131" s="1"/>
      <c r="AA131" s="1"/>
      <c r="AB131" s="1"/>
      <c r="AC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Y132" s="1"/>
      <c r="Z132" s="1"/>
      <c r="AA132" s="1"/>
      <c r="AB132" s="1"/>
      <c r="AC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  <c r="Y133" s="1"/>
      <c r="Z133" s="1"/>
      <c r="AA133" s="1"/>
      <c r="AB133" s="1"/>
      <c r="AC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Y134" s="1"/>
      <c r="Z134" s="1"/>
      <c r="AA134" s="1"/>
      <c r="AB134" s="1"/>
      <c r="AC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  <c r="Y135" s="1"/>
      <c r="Z135" s="1"/>
      <c r="AA135" s="1"/>
      <c r="AB135" s="1"/>
      <c r="AC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Y136" s="1"/>
      <c r="Z136" s="1"/>
      <c r="AA136" s="1"/>
      <c r="AB136" s="1"/>
      <c r="AC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  <c r="Y137" s="1"/>
      <c r="Z137" s="1"/>
      <c r="AA137" s="1"/>
      <c r="AB137" s="1"/>
      <c r="AC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Y138" s="1"/>
      <c r="Z138" s="1"/>
      <c r="AA138" s="1"/>
      <c r="AB138" s="1"/>
      <c r="AC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  <c r="Y139" s="1"/>
      <c r="Z139" s="1"/>
      <c r="AA139" s="1"/>
      <c r="AB139" s="1"/>
      <c r="AC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Y140" s="1"/>
      <c r="Z140" s="1"/>
      <c r="AA140" s="1"/>
      <c r="AB140" s="1"/>
      <c r="AC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  <c r="Y141" s="1"/>
      <c r="Z141" s="1"/>
      <c r="AA141" s="1"/>
      <c r="AB141" s="1"/>
      <c r="AC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Y142" s="1"/>
      <c r="Z142" s="1"/>
      <c r="AA142" s="1"/>
      <c r="AB142" s="1"/>
      <c r="AC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  <c r="Y143" s="1"/>
      <c r="Z143" s="1"/>
      <c r="AA143" s="1"/>
      <c r="AB143" s="1"/>
      <c r="AC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Y144" s="1"/>
      <c r="Z144" s="1"/>
      <c r="AA144" s="1"/>
      <c r="AB144" s="1"/>
      <c r="AC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  <c r="Y145" s="1"/>
      <c r="Z145" s="1"/>
      <c r="AA145" s="1"/>
      <c r="AB145" s="1"/>
      <c r="AC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Y146" s="1"/>
      <c r="Z146" s="1"/>
      <c r="AA146" s="1"/>
      <c r="AB146" s="1"/>
      <c r="AC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  <c r="Y147" s="1"/>
      <c r="Z147" s="1"/>
      <c r="AA147" s="1"/>
      <c r="AB147" s="1"/>
      <c r="AC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Y148" s="1"/>
      <c r="Z148" s="1"/>
      <c r="AA148" s="1"/>
      <c r="AB148" s="1"/>
      <c r="AC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  <c r="Y149" s="1"/>
      <c r="Z149" s="1"/>
      <c r="AA149" s="1"/>
      <c r="AB149" s="1"/>
      <c r="AC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Y150" s="1"/>
      <c r="Z150" s="1"/>
      <c r="AA150" s="1"/>
      <c r="AB150" s="1"/>
      <c r="AC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  <c r="Y151" s="1"/>
      <c r="Z151" s="1"/>
      <c r="AA151" s="1"/>
      <c r="AB151" s="1"/>
      <c r="AC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Y152" s="1"/>
      <c r="Z152" s="1"/>
      <c r="AA152" s="1"/>
      <c r="AB152" s="1"/>
      <c r="AC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  <c r="Y153" s="1"/>
      <c r="Z153" s="1"/>
      <c r="AA153" s="1"/>
      <c r="AB153" s="1"/>
      <c r="AC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Y154" s="1"/>
      <c r="Z154" s="1"/>
      <c r="AA154" s="1"/>
      <c r="AB154" s="1"/>
      <c r="AC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  <c r="Y155" s="1"/>
      <c r="Z155" s="1"/>
      <c r="AA155" s="1"/>
      <c r="AB155" s="1"/>
      <c r="AC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Y156" s="1"/>
      <c r="Z156" s="1"/>
      <c r="AA156" s="1"/>
      <c r="AB156" s="1"/>
      <c r="AC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  <c r="Y157" s="1"/>
      <c r="Z157" s="1"/>
      <c r="AA157" s="1"/>
      <c r="AB157" s="1"/>
      <c r="AC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Y158" s="1"/>
      <c r="Z158" s="1"/>
      <c r="AA158" s="1"/>
      <c r="AB158" s="1"/>
      <c r="AC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  <c r="Y159" s="1"/>
      <c r="Z159" s="1"/>
      <c r="AA159" s="1"/>
      <c r="AB159" s="1"/>
      <c r="AC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Y160" s="1"/>
      <c r="Z160" s="1"/>
      <c r="AA160" s="1"/>
      <c r="AB160" s="1"/>
      <c r="AC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  <c r="Y161" s="1"/>
      <c r="Z161" s="1"/>
      <c r="AA161" s="1"/>
      <c r="AB161" s="1"/>
      <c r="AC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Y162" s="1"/>
      <c r="Z162" s="1"/>
      <c r="AA162" s="1"/>
      <c r="AB162" s="1"/>
      <c r="AC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  <c r="Y163" s="1"/>
      <c r="Z163" s="1"/>
      <c r="AA163" s="1"/>
      <c r="AB163" s="1"/>
      <c r="AC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Y164" s="1"/>
      <c r="Z164" s="1"/>
      <c r="AA164" s="1"/>
      <c r="AB164" s="1"/>
      <c r="AC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  <c r="Y165" s="1"/>
      <c r="Z165" s="1"/>
      <c r="AA165" s="1"/>
      <c r="AB165" s="1"/>
      <c r="AC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Y166" s="1"/>
      <c r="Z166" s="1"/>
      <c r="AA166" s="1"/>
      <c r="AB166" s="1"/>
      <c r="AC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  <c r="Y167" s="1"/>
      <c r="Z167" s="1"/>
      <c r="AA167" s="1"/>
      <c r="AB167" s="1"/>
      <c r="AC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Y168" s="1"/>
      <c r="Z168" s="1"/>
      <c r="AA168" s="1"/>
      <c r="AB168" s="1"/>
      <c r="AC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  <c r="Y169" s="1"/>
      <c r="Z169" s="1"/>
      <c r="AA169" s="1"/>
      <c r="AB169" s="1"/>
      <c r="AC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Y170" s="1"/>
      <c r="Z170" s="1"/>
      <c r="AA170" s="1"/>
      <c r="AB170" s="1"/>
      <c r="AC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  <c r="Y171" s="1"/>
      <c r="Z171" s="1"/>
      <c r="AA171" s="1"/>
      <c r="AB171" s="1"/>
      <c r="AC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Y172" s="1"/>
      <c r="Z172" s="1"/>
      <c r="AA172" s="1"/>
      <c r="AB172" s="1"/>
      <c r="AC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  <c r="Y173" s="1"/>
      <c r="Z173" s="1"/>
      <c r="AA173" s="1"/>
      <c r="AB173" s="1"/>
      <c r="AC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Y174" s="1"/>
      <c r="Z174" s="1"/>
      <c r="AA174" s="1"/>
      <c r="AB174" s="1"/>
      <c r="AC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  <c r="Y175" s="1"/>
      <c r="Z175" s="1"/>
      <c r="AA175" s="1"/>
      <c r="AB175" s="1"/>
      <c r="AC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Y176" s="1"/>
      <c r="Z176" s="1"/>
      <c r="AA176" s="1"/>
      <c r="AB176" s="1"/>
      <c r="AC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  <c r="Y177" s="1"/>
      <c r="Z177" s="1"/>
      <c r="AA177" s="1"/>
      <c r="AB177" s="1"/>
      <c r="AC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Y178" s="1"/>
      <c r="Z178" s="1"/>
      <c r="AA178" s="1"/>
      <c r="AB178" s="1"/>
      <c r="AC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  <c r="Y179" s="1"/>
      <c r="Z179" s="1"/>
      <c r="AA179" s="1"/>
      <c r="AB179" s="1"/>
      <c r="AC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Y180" s="1"/>
      <c r="Z180" s="1"/>
      <c r="AA180" s="1"/>
      <c r="AB180" s="1"/>
      <c r="AC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  <c r="Y181" s="1"/>
      <c r="Z181" s="1"/>
      <c r="AA181" s="1"/>
      <c r="AB181" s="1"/>
      <c r="AC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Y182" s="1"/>
      <c r="Z182" s="1"/>
      <c r="AA182" s="1"/>
      <c r="AB182" s="1"/>
      <c r="AC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  <c r="Y183" s="1"/>
      <c r="Z183" s="1"/>
      <c r="AA183" s="1"/>
      <c r="AB183" s="1"/>
      <c r="AC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Y184" s="1"/>
      <c r="Z184" s="1"/>
      <c r="AA184" s="1"/>
      <c r="AB184" s="1"/>
      <c r="AC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  <c r="Y185" s="1"/>
      <c r="Z185" s="1"/>
      <c r="AA185" s="1"/>
      <c r="AB185" s="1"/>
      <c r="AC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Y186" s="1"/>
      <c r="Z186" s="1"/>
      <c r="AA186" s="1"/>
      <c r="AB186" s="1"/>
      <c r="AC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  <c r="Y187" s="1"/>
      <c r="Z187" s="1"/>
      <c r="AA187" s="1"/>
      <c r="AB187" s="1"/>
      <c r="AC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Y188" s="1"/>
      <c r="Z188" s="1"/>
      <c r="AA188" s="1"/>
      <c r="AB188" s="1"/>
      <c r="AC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  <c r="Y189" s="1"/>
      <c r="Z189" s="1"/>
      <c r="AA189" s="1"/>
      <c r="AB189" s="1"/>
      <c r="AC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Y190" s="1"/>
      <c r="Z190" s="1"/>
      <c r="AA190" s="1"/>
      <c r="AB190" s="1"/>
      <c r="AC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  <c r="Y191" s="1"/>
      <c r="Z191" s="1"/>
      <c r="AA191" s="1"/>
      <c r="AB191" s="1"/>
      <c r="AC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Y192" s="1"/>
      <c r="Z192" s="1"/>
      <c r="AA192" s="1"/>
      <c r="AB192" s="1"/>
      <c r="AC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  <c r="Y193" s="1"/>
      <c r="Z193" s="1"/>
      <c r="AA193" s="1"/>
      <c r="AB193" s="1"/>
      <c r="AC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Y194" s="1"/>
      <c r="Z194" s="1"/>
      <c r="AA194" s="1"/>
      <c r="AB194" s="1"/>
      <c r="AC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  <c r="Y195" s="1"/>
      <c r="Z195" s="1"/>
      <c r="AA195" s="1"/>
      <c r="AB195" s="1"/>
      <c r="AC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Y196" s="1"/>
      <c r="Z196" s="1"/>
      <c r="AA196" s="1"/>
      <c r="AB196" s="1"/>
      <c r="AC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  <c r="Y197" s="1"/>
      <c r="Z197" s="1"/>
      <c r="AA197" s="1"/>
      <c r="AB197" s="1"/>
      <c r="AC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Y198" s="1"/>
      <c r="Z198" s="1"/>
      <c r="AA198" s="1"/>
      <c r="AB198" s="1"/>
      <c r="AC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  <c r="Y199" s="1"/>
      <c r="Z199" s="1"/>
      <c r="AA199" s="1"/>
      <c r="AB199" s="1"/>
      <c r="AC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Y200" s="1"/>
      <c r="Z200" s="1"/>
      <c r="AA200" s="1"/>
      <c r="AB200" s="1"/>
      <c r="AC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  <c r="Y201" s="1"/>
      <c r="Z201" s="1"/>
      <c r="AA201" s="1"/>
      <c r="AB201" s="1"/>
      <c r="AC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Y202" s="1"/>
      <c r="Z202" s="1"/>
      <c r="AA202" s="1"/>
      <c r="AB202" s="1"/>
      <c r="AC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  <c r="Y203" s="1"/>
      <c r="Z203" s="1"/>
      <c r="AA203" s="1"/>
      <c r="AB203" s="1"/>
      <c r="AC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Y204" s="1"/>
      <c r="Z204" s="1"/>
      <c r="AA204" s="1"/>
      <c r="AB204" s="1"/>
      <c r="AC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  <c r="Y205" s="1"/>
      <c r="Z205" s="1"/>
      <c r="AA205" s="1"/>
      <c r="AB205" s="1"/>
      <c r="AC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Y206" s="1"/>
      <c r="Z206" s="1"/>
      <c r="AA206" s="1"/>
      <c r="AB206" s="1"/>
      <c r="AC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  <c r="Y207" s="1"/>
      <c r="Z207" s="1"/>
      <c r="AA207" s="1"/>
      <c r="AB207" s="1"/>
      <c r="AC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Y208" s="1"/>
      <c r="Z208" s="1"/>
      <c r="AA208" s="1"/>
      <c r="AB208" s="1"/>
      <c r="AC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  <c r="Y209" s="1"/>
      <c r="Z209" s="1"/>
      <c r="AA209" s="1"/>
      <c r="AB209" s="1"/>
      <c r="AC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Y210" s="1"/>
      <c r="Z210" s="1"/>
      <c r="AA210" s="1"/>
      <c r="AB210" s="1"/>
      <c r="AC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  <c r="Y211" s="1"/>
      <c r="Z211" s="1"/>
      <c r="AA211" s="1"/>
      <c r="AB211" s="1"/>
      <c r="AC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Y212" s="1"/>
      <c r="Z212" s="1"/>
      <c r="AA212" s="1"/>
      <c r="AB212" s="1"/>
      <c r="AC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  <c r="Y213" s="1"/>
      <c r="Z213" s="1"/>
      <c r="AA213" s="1"/>
      <c r="AB213" s="1"/>
      <c r="AC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Y214" s="1"/>
      <c r="Z214" s="1"/>
      <c r="AA214" s="1"/>
      <c r="AB214" s="1"/>
      <c r="AC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  <c r="Y215" s="1"/>
      <c r="Z215" s="1"/>
      <c r="AA215" s="1"/>
      <c r="AB215" s="1"/>
      <c r="AC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Y216" s="1"/>
      <c r="Z216" s="1"/>
      <c r="AA216" s="1"/>
      <c r="AB216" s="1"/>
      <c r="AC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  <c r="Y217" s="1"/>
      <c r="Z217" s="1"/>
      <c r="AA217" s="1"/>
      <c r="AB217" s="1"/>
      <c r="AC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Y218" s="1"/>
      <c r="Z218" s="1"/>
      <c r="AA218" s="1"/>
      <c r="AB218" s="1"/>
      <c r="AC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  <c r="Y219" s="1"/>
      <c r="Z219" s="1"/>
      <c r="AA219" s="1"/>
      <c r="AB219" s="1"/>
      <c r="AC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Y220" s="1"/>
      <c r="Z220" s="1"/>
      <c r="AA220" s="1"/>
      <c r="AB220" s="1"/>
      <c r="AC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  <c r="Y221" s="1"/>
      <c r="Z221" s="1"/>
      <c r="AA221" s="1"/>
      <c r="AB221" s="1"/>
      <c r="AC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Y222" s="1"/>
      <c r="Z222" s="1"/>
      <c r="AA222" s="1"/>
      <c r="AB222" s="1"/>
      <c r="AC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  <c r="Y223" s="1"/>
      <c r="Z223" s="1"/>
      <c r="AA223" s="1"/>
      <c r="AB223" s="1"/>
      <c r="AC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Y224" s="1"/>
      <c r="Z224" s="1"/>
      <c r="AA224" s="1"/>
      <c r="AB224" s="1"/>
      <c r="AC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  <c r="Y225" s="1"/>
      <c r="Z225" s="1"/>
      <c r="AA225" s="1"/>
      <c r="AB225" s="1"/>
      <c r="AC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Y226" s="1"/>
      <c r="Z226" s="1"/>
      <c r="AA226" s="1"/>
      <c r="AB226" s="1"/>
      <c r="AC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  <c r="Y227" s="1"/>
      <c r="Z227" s="1"/>
      <c r="AA227" s="1"/>
      <c r="AB227" s="1"/>
      <c r="AC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Y228" s="1"/>
      <c r="Z228" s="1"/>
      <c r="AA228" s="1"/>
      <c r="AB228" s="1"/>
      <c r="AC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  <c r="Y229" s="1"/>
      <c r="Z229" s="1"/>
      <c r="AA229" s="1"/>
      <c r="AB229" s="1"/>
      <c r="AC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Y230" s="1"/>
      <c r="Z230" s="1"/>
      <c r="AA230" s="1"/>
      <c r="AB230" s="1"/>
      <c r="AC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  <c r="Y231" s="1"/>
      <c r="Z231" s="1"/>
      <c r="AA231" s="1"/>
      <c r="AB231" s="1"/>
      <c r="AC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Y232" s="1"/>
      <c r="Z232" s="1"/>
      <c r="AA232" s="1"/>
      <c r="AB232" s="1"/>
      <c r="AC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  <c r="Y233" s="1"/>
      <c r="Z233" s="1"/>
      <c r="AA233" s="1"/>
      <c r="AB233" s="1"/>
      <c r="AC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Y234" s="1"/>
      <c r="Z234" s="1"/>
      <c r="AA234" s="1"/>
      <c r="AB234" s="1"/>
      <c r="AC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  <c r="Y235" s="1"/>
      <c r="Z235" s="1"/>
      <c r="AA235" s="1"/>
      <c r="AB235" s="1"/>
      <c r="AC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Y236" s="1"/>
      <c r="Z236" s="1"/>
      <c r="AA236" s="1"/>
      <c r="AB236" s="1"/>
      <c r="AC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  <c r="Y237" s="1"/>
      <c r="Z237" s="1"/>
      <c r="AA237" s="1"/>
      <c r="AB237" s="1"/>
      <c r="AC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Y238" s="1"/>
      <c r="Z238" s="1"/>
      <c r="AA238" s="1"/>
      <c r="AB238" s="1"/>
      <c r="AC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  <c r="Y239" s="1"/>
      <c r="Z239" s="1"/>
      <c r="AA239" s="1"/>
      <c r="AB239" s="1"/>
      <c r="AC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Y240" s="1"/>
      <c r="Z240" s="1"/>
      <c r="AA240" s="1"/>
      <c r="AB240" s="1"/>
      <c r="AC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  <c r="Y241" s="1"/>
      <c r="Z241" s="1"/>
      <c r="AA241" s="1"/>
      <c r="AB241" s="1"/>
      <c r="AC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Y242" s="1"/>
      <c r="Z242" s="1"/>
      <c r="AA242" s="1"/>
      <c r="AB242" s="1"/>
      <c r="AC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  <c r="Y243" s="1"/>
      <c r="Z243" s="1"/>
      <c r="AA243" s="1"/>
      <c r="AB243" s="1"/>
      <c r="AC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Y244" s="1"/>
      <c r="Z244" s="1"/>
      <c r="AA244" s="1"/>
      <c r="AB244" s="1"/>
      <c r="AC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  <c r="Y245" s="1"/>
      <c r="Z245" s="1"/>
      <c r="AA245" s="1"/>
      <c r="AB245" s="1"/>
      <c r="AC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Y246" s="1"/>
      <c r="Z246" s="1"/>
      <c r="AA246" s="1"/>
      <c r="AB246" s="1"/>
      <c r="AC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  <c r="Y247" s="1"/>
      <c r="Z247" s="1"/>
      <c r="AA247" s="1"/>
      <c r="AB247" s="1"/>
      <c r="AC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Y248" s="1"/>
      <c r="Z248" s="1"/>
      <c r="AA248" s="1"/>
      <c r="AB248" s="1"/>
      <c r="AC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  <c r="Y249" s="1"/>
      <c r="Z249" s="1"/>
      <c r="AA249" s="1"/>
      <c r="AB249" s="1"/>
      <c r="AC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Y250" s="1"/>
      <c r="Z250" s="1"/>
      <c r="AA250" s="1"/>
      <c r="AB250" s="1"/>
      <c r="AC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  <c r="Y251" s="1"/>
      <c r="Z251" s="1"/>
      <c r="AA251" s="1"/>
      <c r="AB251" s="1"/>
      <c r="AC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Y252" s="1"/>
      <c r="Z252" s="1"/>
      <c r="AA252" s="1"/>
      <c r="AB252" s="1"/>
      <c r="AC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  <c r="Y253" s="1"/>
      <c r="Z253" s="1"/>
      <c r="AA253" s="1"/>
      <c r="AB253" s="1"/>
      <c r="AC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Y254" s="1"/>
      <c r="Z254" s="1"/>
      <c r="AA254" s="1"/>
      <c r="AB254" s="1"/>
      <c r="AC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  <c r="Y255" s="1"/>
      <c r="Z255" s="1"/>
      <c r="AA255" s="1"/>
      <c r="AB255" s="1"/>
      <c r="AC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Y256" s="1"/>
      <c r="Z256" s="1"/>
      <c r="AA256" s="1"/>
      <c r="AB256" s="1"/>
      <c r="AC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  <c r="Y257" s="1"/>
      <c r="Z257" s="1"/>
      <c r="AA257" s="1"/>
      <c r="AB257" s="1"/>
      <c r="AC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Y258" s="1"/>
      <c r="Z258" s="1"/>
      <c r="AA258" s="1"/>
      <c r="AB258" s="1"/>
      <c r="AC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  <c r="Y259" s="1"/>
      <c r="Z259" s="1"/>
      <c r="AA259" s="1"/>
      <c r="AB259" s="1"/>
      <c r="AC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Y260" s="1"/>
      <c r="Z260" s="1"/>
      <c r="AA260" s="1"/>
      <c r="AB260" s="1"/>
      <c r="AC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  <c r="Y261" s="1"/>
      <c r="Z261" s="1"/>
      <c r="AA261" s="1"/>
      <c r="AB261" s="1"/>
      <c r="AC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Y262" s="1"/>
      <c r="Z262" s="1"/>
      <c r="AA262" s="1"/>
      <c r="AB262" s="1"/>
      <c r="AC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  <c r="Y263" s="1"/>
      <c r="Z263" s="1"/>
      <c r="AA263" s="1"/>
      <c r="AB263" s="1"/>
      <c r="AC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Y264" s="1"/>
      <c r="Z264" s="1"/>
      <c r="AA264" s="1"/>
      <c r="AB264" s="1"/>
      <c r="AC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  <c r="Y265" s="1"/>
      <c r="Z265" s="1"/>
      <c r="AA265" s="1"/>
      <c r="AB265" s="1"/>
      <c r="AC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Y266" s="1"/>
      <c r="Z266" s="1"/>
      <c r="AA266" s="1"/>
      <c r="AB266" s="1"/>
      <c r="AC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  <c r="Y267" s="1"/>
      <c r="Z267" s="1"/>
      <c r="AA267" s="1"/>
      <c r="AB267" s="1"/>
      <c r="AC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Y268" s="1"/>
      <c r="Z268" s="1"/>
      <c r="AA268" s="1"/>
      <c r="AB268" s="1"/>
      <c r="AC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  <c r="Y269" s="1"/>
      <c r="Z269" s="1"/>
      <c r="AA269" s="1"/>
      <c r="AB269" s="1"/>
      <c r="AC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Y270" s="1"/>
      <c r="Z270" s="1"/>
      <c r="AA270" s="1"/>
      <c r="AB270" s="1"/>
      <c r="AC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  <c r="Y271" s="1"/>
      <c r="Z271" s="1"/>
      <c r="AA271" s="1"/>
      <c r="AB271" s="1"/>
      <c r="AC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Y272" s="1"/>
      <c r="Z272" s="1"/>
      <c r="AA272" s="1"/>
      <c r="AB272" s="1"/>
      <c r="AC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  <c r="Y273" s="1"/>
      <c r="Z273" s="1"/>
      <c r="AA273" s="1"/>
      <c r="AB273" s="1"/>
      <c r="AC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Y274" s="1"/>
      <c r="Z274" s="1"/>
      <c r="AA274" s="1"/>
      <c r="AB274" s="1"/>
      <c r="AC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  <c r="Y275" s="1"/>
      <c r="Z275" s="1"/>
      <c r="AA275" s="1"/>
      <c r="AB275" s="1"/>
      <c r="AC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Y276" s="1"/>
      <c r="Z276" s="1"/>
      <c r="AA276" s="1"/>
      <c r="AB276" s="1"/>
      <c r="AC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  <c r="Y277" s="1"/>
      <c r="Z277" s="1"/>
      <c r="AA277" s="1"/>
      <c r="AB277" s="1"/>
      <c r="AC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Y278" s="1"/>
      <c r="Z278" s="1"/>
      <c r="AA278" s="1"/>
      <c r="AB278" s="1"/>
      <c r="AC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  <c r="Y279" s="1"/>
      <c r="Z279" s="1"/>
      <c r="AA279" s="1"/>
      <c r="AB279" s="1"/>
      <c r="AC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Y280" s="1"/>
      <c r="Z280" s="1"/>
      <c r="AA280" s="1"/>
      <c r="AB280" s="1"/>
      <c r="AC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  <c r="Y281" s="1"/>
      <c r="Z281" s="1"/>
      <c r="AA281" s="1"/>
      <c r="AB281" s="1"/>
      <c r="AC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Y282" s="1"/>
      <c r="Z282" s="1"/>
      <c r="AA282" s="1"/>
      <c r="AB282" s="1"/>
      <c r="AC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  <c r="Y283" s="1"/>
      <c r="Z283" s="1"/>
      <c r="AA283" s="1"/>
      <c r="AB283" s="1"/>
      <c r="AC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Y284" s="1"/>
      <c r="Z284" s="1"/>
      <c r="AA284" s="1"/>
      <c r="AB284" s="1"/>
      <c r="AC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  <c r="Y285" s="1"/>
      <c r="Z285" s="1"/>
      <c r="AA285" s="1"/>
      <c r="AB285" s="1"/>
      <c r="AC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Y286" s="1"/>
      <c r="Z286" s="1"/>
      <c r="AA286" s="1"/>
      <c r="AB286" s="1"/>
      <c r="AC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  <c r="Y287" s="1"/>
      <c r="Z287" s="1"/>
      <c r="AA287" s="1"/>
      <c r="AB287" s="1"/>
      <c r="AC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Y288" s="1"/>
      <c r="Z288" s="1"/>
      <c r="AA288" s="1"/>
      <c r="AB288" s="1"/>
      <c r="AC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  <c r="Y289" s="1"/>
      <c r="Z289" s="1"/>
      <c r="AA289" s="1"/>
      <c r="AB289" s="1"/>
      <c r="AC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Y290" s="1"/>
      <c r="Z290" s="1"/>
      <c r="AA290" s="1"/>
      <c r="AB290" s="1"/>
      <c r="AC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  <c r="Y291" s="1"/>
      <c r="Z291" s="1"/>
      <c r="AA291" s="1"/>
      <c r="AB291" s="1"/>
      <c r="AC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Y292" s="1"/>
      <c r="Z292" s="1"/>
      <c r="AA292" s="1"/>
      <c r="AB292" s="1"/>
      <c r="AC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  <c r="Y293" s="1"/>
      <c r="Z293" s="1"/>
      <c r="AA293" s="1"/>
      <c r="AB293" s="1"/>
      <c r="AC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Y294" s="1"/>
      <c r="Z294" s="1"/>
      <c r="AA294" s="1"/>
      <c r="AB294" s="1"/>
      <c r="AC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  <c r="Y295" s="1"/>
      <c r="Z295" s="1"/>
      <c r="AA295" s="1"/>
      <c r="AB295" s="1"/>
      <c r="AC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Y296" s="1"/>
      <c r="Z296" s="1"/>
      <c r="AA296" s="1"/>
      <c r="AB296" s="1"/>
      <c r="AC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  <c r="Y297" s="1"/>
      <c r="Z297" s="1"/>
      <c r="AA297" s="1"/>
      <c r="AB297" s="1"/>
      <c r="AC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Y298" s="1"/>
      <c r="Z298" s="1"/>
      <c r="AA298" s="1"/>
      <c r="AB298" s="1"/>
      <c r="AC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  <c r="Y299" s="1"/>
      <c r="Z299" s="1"/>
      <c r="AA299" s="1"/>
      <c r="AB299" s="1"/>
      <c r="AC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Y300" s="1"/>
      <c r="Z300" s="1"/>
      <c r="AA300" s="1"/>
      <c r="AB300" s="1"/>
      <c r="AC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  <c r="Y301" s="1"/>
      <c r="Z301" s="1"/>
      <c r="AA301" s="1"/>
      <c r="AB301" s="1"/>
      <c r="AC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Y302" s="1"/>
      <c r="Z302" s="1"/>
      <c r="AA302" s="1"/>
      <c r="AB302" s="1"/>
      <c r="AC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  <c r="Y303" s="1"/>
      <c r="Z303" s="1"/>
      <c r="AA303" s="1"/>
      <c r="AB303" s="1"/>
      <c r="AC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Y304" s="1"/>
      <c r="Z304" s="1"/>
      <c r="AA304" s="1"/>
      <c r="AB304" s="1"/>
      <c r="AC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  <c r="Y305" s="1"/>
      <c r="Z305" s="1"/>
      <c r="AA305" s="1"/>
      <c r="AB305" s="1"/>
      <c r="AC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Y306" s="1"/>
      <c r="Z306" s="1"/>
      <c r="AA306" s="1"/>
      <c r="AB306" s="1"/>
      <c r="AC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  <c r="Y307" s="1"/>
      <c r="Z307" s="1"/>
      <c r="AA307" s="1"/>
      <c r="AB307" s="1"/>
      <c r="AC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Y308" s="1"/>
      <c r="Z308" s="1"/>
      <c r="AA308" s="1"/>
      <c r="AB308" s="1"/>
      <c r="AC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  <c r="Y309" s="1"/>
      <c r="Z309" s="1"/>
      <c r="AA309" s="1"/>
      <c r="AB309" s="1"/>
      <c r="AC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Y310" s="1"/>
      <c r="Z310" s="1"/>
      <c r="AA310" s="1"/>
      <c r="AB310" s="1"/>
      <c r="AC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  <c r="Y311" s="1"/>
      <c r="Z311" s="1"/>
      <c r="AA311" s="1"/>
      <c r="AB311" s="1"/>
      <c r="AC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Y312" s="1"/>
      <c r="Z312" s="1"/>
      <c r="AA312" s="1"/>
      <c r="AB312" s="1"/>
      <c r="AC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  <c r="Y313" s="1"/>
      <c r="Z313" s="1"/>
      <c r="AA313" s="1"/>
      <c r="AB313" s="1"/>
      <c r="AC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Y314" s="1"/>
      <c r="Z314" s="1"/>
      <c r="AA314" s="1"/>
      <c r="AB314" s="1"/>
      <c r="AC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  <c r="Y315" s="1"/>
      <c r="Z315" s="1"/>
      <c r="AA315" s="1"/>
      <c r="AB315" s="1"/>
      <c r="AC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Y316" s="1"/>
      <c r="Z316" s="1"/>
      <c r="AA316" s="1"/>
      <c r="AB316" s="1"/>
      <c r="AC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  <c r="Y317" s="1"/>
      <c r="Z317" s="1"/>
      <c r="AA317" s="1"/>
      <c r="AB317" s="1"/>
      <c r="AC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Y318" s="1"/>
      <c r="Z318" s="1"/>
      <c r="AA318" s="1"/>
      <c r="AB318" s="1"/>
      <c r="AC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  <c r="Y319" s="1"/>
      <c r="Z319" s="1"/>
      <c r="AA319" s="1"/>
      <c r="AB319" s="1"/>
      <c r="AC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Y320" s="1"/>
      <c r="Z320" s="1"/>
      <c r="AA320" s="1"/>
      <c r="AB320" s="1"/>
      <c r="AC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  <c r="Y321" s="1"/>
      <c r="Z321" s="1"/>
      <c r="AA321" s="1"/>
      <c r="AB321" s="1"/>
      <c r="AC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Y322" s="1"/>
      <c r="Z322" s="1"/>
      <c r="AA322" s="1"/>
      <c r="AB322" s="1"/>
      <c r="AC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  <c r="Y323" s="1"/>
      <c r="Z323" s="1"/>
      <c r="AA323" s="1"/>
      <c r="AB323" s="1"/>
      <c r="AC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Y324" s="1"/>
      <c r="Z324" s="1"/>
      <c r="AA324" s="1"/>
      <c r="AB324" s="1"/>
      <c r="AC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  <c r="Y325" s="1"/>
      <c r="Z325" s="1"/>
      <c r="AA325" s="1"/>
      <c r="AB325" s="1"/>
      <c r="AC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Y326" s="1"/>
      <c r="Z326" s="1"/>
      <c r="AA326" s="1"/>
      <c r="AB326" s="1"/>
      <c r="AC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  <c r="Y327" s="1"/>
      <c r="Z327" s="1"/>
      <c r="AA327" s="1"/>
      <c r="AB327" s="1"/>
      <c r="AC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Y328" s="1"/>
      <c r="Z328" s="1"/>
      <c r="AA328" s="1"/>
      <c r="AB328" s="1"/>
      <c r="AC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  <c r="Y329" s="1"/>
      <c r="Z329" s="1"/>
      <c r="AA329" s="1"/>
      <c r="AB329" s="1"/>
      <c r="AC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Y330" s="1"/>
      <c r="Z330" s="1"/>
      <c r="AA330" s="1"/>
      <c r="AB330" s="1"/>
      <c r="AC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  <c r="Y331" s="1"/>
      <c r="Z331" s="1"/>
      <c r="AA331" s="1"/>
      <c r="AB331" s="1"/>
      <c r="AC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Y332" s="1"/>
      <c r="Z332" s="1"/>
      <c r="AA332" s="1"/>
      <c r="AB332" s="1"/>
      <c r="AC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  <c r="Y333" s="1"/>
      <c r="Z333" s="1"/>
      <c r="AA333" s="1"/>
      <c r="AB333" s="1"/>
      <c r="AC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Y334" s="1"/>
      <c r="Z334" s="1"/>
      <c r="AA334" s="1"/>
      <c r="AB334" s="1"/>
      <c r="AC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  <c r="Y335" s="1"/>
      <c r="Z335" s="1"/>
      <c r="AA335" s="1"/>
      <c r="AB335" s="1"/>
      <c r="AC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Y336" s="1"/>
      <c r="Z336" s="1"/>
      <c r="AA336" s="1"/>
      <c r="AB336" s="1"/>
      <c r="AC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  <c r="Y337" s="1"/>
      <c r="Z337" s="1"/>
      <c r="AA337" s="1"/>
      <c r="AB337" s="1"/>
      <c r="AC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Y338" s="1"/>
      <c r="Z338" s="1"/>
      <c r="AA338" s="1"/>
      <c r="AB338" s="1"/>
      <c r="AC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  <c r="Y339" s="1"/>
      <c r="Z339" s="1"/>
      <c r="AA339" s="1"/>
      <c r="AB339" s="1"/>
      <c r="AC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Y340" s="1"/>
      <c r="Z340" s="1"/>
      <c r="AA340" s="1"/>
      <c r="AB340" s="1"/>
      <c r="AC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  <c r="Y341" s="1"/>
      <c r="Z341" s="1"/>
      <c r="AA341" s="1"/>
      <c r="AB341" s="1"/>
      <c r="AC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Y342" s="1"/>
      <c r="Z342" s="1"/>
      <c r="AA342" s="1"/>
      <c r="AB342" s="1"/>
      <c r="AC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  <c r="Y343" s="1"/>
      <c r="Z343" s="1"/>
      <c r="AA343" s="1"/>
      <c r="AB343" s="1"/>
      <c r="AC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Y344" s="1"/>
      <c r="Z344" s="1"/>
      <c r="AA344" s="1"/>
      <c r="AB344" s="1"/>
      <c r="AC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  <c r="Y345" s="1"/>
      <c r="Z345" s="1"/>
      <c r="AA345" s="1"/>
      <c r="AB345" s="1"/>
      <c r="AC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Y346" s="1"/>
      <c r="Z346" s="1"/>
      <c r="AA346" s="1"/>
      <c r="AB346" s="1"/>
      <c r="AC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  <c r="Y347" s="1"/>
      <c r="Z347" s="1"/>
      <c r="AA347" s="1"/>
      <c r="AB347" s="1"/>
      <c r="AC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Y348" s="1"/>
      <c r="Z348" s="1"/>
      <c r="AA348" s="1"/>
      <c r="AB348" s="1"/>
      <c r="AC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  <c r="Y349" s="1"/>
      <c r="Z349" s="1"/>
      <c r="AA349" s="1"/>
      <c r="AB349" s="1"/>
      <c r="AC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Y350" s="1"/>
      <c r="Z350" s="1"/>
      <c r="AA350" s="1"/>
      <c r="AB350" s="1"/>
      <c r="AC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  <c r="Y351" s="1"/>
      <c r="Z351" s="1"/>
      <c r="AA351" s="1"/>
      <c r="AB351" s="1"/>
      <c r="AC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Y352" s="1"/>
      <c r="Z352" s="1"/>
      <c r="AA352" s="1"/>
      <c r="AB352" s="1"/>
      <c r="AC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  <c r="Y353" s="1"/>
      <c r="Z353" s="1"/>
      <c r="AA353" s="1"/>
      <c r="AB353" s="1"/>
      <c r="AC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Y354" s="1"/>
      <c r="Z354" s="1"/>
      <c r="AA354" s="1"/>
      <c r="AB354" s="1"/>
      <c r="AC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  <c r="Y355" s="1"/>
      <c r="Z355" s="1"/>
      <c r="AA355" s="1"/>
      <c r="AB355" s="1"/>
      <c r="AC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Y356" s="1"/>
      <c r="Z356" s="1"/>
      <c r="AA356" s="1"/>
      <c r="AB356" s="1"/>
      <c r="AC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  <c r="Y357" s="1"/>
      <c r="Z357" s="1"/>
      <c r="AA357" s="1"/>
      <c r="AB357" s="1"/>
      <c r="AC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Y358" s="1"/>
      <c r="Z358" s="1"/>
      <c r="AA358" s="1"/>
      <c r="AB358" s="1"/>
      <c r="AC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Y359" s="1"/>
      <c r="Z359" s="1"/>
      <c r="AA359" s="1"/>
      <c r="AB359" s="1"/>
      <c r="AC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Y360" s="1"/>
      <c r="Z360" s="1"/>
      <c r="AA360" s="1"/>
      <c r="AB360" s="1"/>
      <c r="AC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  <c r="Y361" s="1"/>
      <c r="Z361" s="1"/>
      <c r="AA361" s="1"/>
      <c r="AB361" s="1"/>
      <c r="AC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Y362" s="1"/>
      <c r="Z362" s="1"/>
      <c r="AA362" s="1"/>
      <c r="AB362" s="1"/>
      <c r="AC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  <c r="Y363" s="1"/>
      <c r="Z363" s="1"/>
      <c r="AA363" s="1"/>
      <c r="AB363" s="1"/>
      <c r="AC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  <c r="Y364" s="1"/>
      <c r="Z364" s="1"/>
      <c r="AA364" s="1"/>
      <c r="AB364" s="1"/>
      <c r="AC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  <c r="Y365" s="1"/>
      <c r="Z365" s="1"/>
      <c r="AA365" s="1"/>
      <c r="AB365" s="1"/>
      <c r="AC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  <c r="Y366" s="1"/>
      <c r="Z366" s="1"/>
      <c r="AA366" s="1"/>
      <c r="AB366" s="1"/>
      <c r="AC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  <c r="Y367" s="1"/>
      <c r="Z367" s="1"/>
      <c r="AA367" s="1"/>
      <c r="AB367" s="1"/>
      <c r="AC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  <c r="Y368" s="1"/>
      <c r="Z368" s="1"/>
      <c r="AA368" s="1"/>
      <c r="AB368" s="1"/>
      <c r="AC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  <c r="Y369" s="1"/>
      <c r="Z369" s="1"/>
      <c r="AA369" s="1"/>
      <c r="AB369" s="1"/>
      <c r="AC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  <c r="Y370" s="1"/>
      <c r="Z370" s="1"/>
      <c r="AA370" s="1"/>
      <c r="AB370" s="1"/>
      <c r="AC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  <c r="Y371" s="1"/>
      <c r="Z371" s="1"/>
      <c r="AA371" s="1"/>
      <c r="AB371" s="1"/>
      <c r="AC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  <c r="Y372" s="1"/>
      <c r="Z372" s="1"/>
      <c r="AA372" s="1"/>
      <c r="AB372" s="1"/>
      <c r="AC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  <c r="Y373" s="1"/>
      <c r="Z373" s="1"/>
      <c r="AA373" s="1"/>
      <c r="AB373" s="1"/>
      <c r="AC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  <c r="Y374" s="1"/>
      <c r="Z374" s="1"/>
      <c r="AA374" s="1"/>
      <c r="AB374" s="1"/>
      <c r="AC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  <c r="Y375" s="1"/>
      <c r="Z375" s="1"/>
      <c r="AA375" s="1"/>
      <c r="AB375" s="1"/>
      <c r="AC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  <c r="Y376" s="1"/>
      <c r="Z376" s="1"/>
      <c r="AA376" s="1"/>
      <c r="AB376" s="1"/>
      <c r="AC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  <c r="Y377" s="1"/>
      <c r="Z377" s="1"/>
      <c r="AA377" s="1"/>
      <c r="AB377" s="1"/>
      <c r="AC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  <c r="Y378" s="1"/>
      <c r="Z378" s="1"/>
      <c r="AA378" s="1"/>
      <c r="AB378" s="1"/>
      <c r="AC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  <c r="Y379" s="1"/>
      <c r="Z379" s="1"/>
      <c r="AA379" s="1"/>
      <c r="AB379" s="1"/>
      <c r="AC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  <c r="Y380" s="1"/>
      <c r="Z380" s="1"/>
      <c r="AA380" s="1"/>
      <c r="AB380" s="1"/>
      <c r="AC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  <c r="Y381" s="1"/>
      <c r="Z381" s="1"/>
      <c r="AA381" s="1"/>
      <c r="AB381" s="1"/>
      <c r="AC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  <c r="Y382" s="1"/>
      <c r="Z382" s="1"/>
      <c r="AA382" s="1"/>
      <c r="AB382" s="1"/>
      <c r="AC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  <c r="Y383" s="1"/>
      <c r="Z383" s="1"/>
      <c r="AA383" s="1"/>
      <c r="AB383" s="1"/>
      <c r="AC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  <c r="Y384" s="1"/>
      <c r="Z384" s="1"/>
      <c r="AA384" s="1"/>
      <c r="AB384" s="1"/>
      <c r="AC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  <c r="Y385" s="1"/>
      <c r="Z385" s="1"/>
      <c r="AA385" s="1"/>
      <c r="AB385" s="1"/>
      <c r="AC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  <c r="Y386" s="1"/>
      <c r="Z386" s="1"/>
      <c r="AA386" s="1"/>
      <c r="AB386" s="1"/>
      <c r="AC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  <c r="Y387" s="1"/>
      <c r="Z387" s="1"/>
      <c r="AA387" s="1"/>
      <c r="AB387" s="1"/>
      <c r="AC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  <c r="Y388" s="1"/>
      <c r="Z388" s="1"/>
      <c r="AA388" s="1"/>
      <c r="AB388" s="1"/>
      <c r="AC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  <c r="Y389" s="1"/>
      <c r="Z389" s="1"/>
      <c r="AA389" s="1"/>
      <c r="AB389" s="1"/>
      <c r="AC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  <c r="Y390" s="1"/>
      <c r="Z390" s="1"/>
      <c r="AA390" s="1"/>
      <c r="AB390" s="1"/>
      <c r="AC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  <c r="Y391" s="1"/>
      <c r="Z391" s="1"/>
      <c r="AA391" s="1"/>
      <c r="AB391" s="1"/>
      <c r="AC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  <c r="Y392" s="1"/>
      <c r="Z392" s="1"/>
      <c r="AA392" s="1"/>
      <c r="AB392" s="1"/>
      <c r="AC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  <c r="Y393" s="1"/>
      <c r="Z393" s="1"/>
      <c r="AA393" s="1"/>
      <c r="AB393" s="1"/>
      <c r="AC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  <c r="Y394" s="1"/>
      <c r="Z394" s="1"/>
      <c r="AA394" s="1"/>
      <c r="AB394" s="1"/>
      <c r="AC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  <c r="Y395" s="1"/>
      <c r="Z395" s="1"/>
      <c r="AA395" s="1"/>
      <c r="AB395" s="1"/>
      <c r="AC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  <c r="Y396" s="1"/>
      <c r="Z396" s="1"/>
      <c r="AA396" s="1"/>
      <c r="AB396" s="1"/>
      <c r="AC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  <c r="Y397" s="1"/>
      <c r="Z397" s="1"/>
      <c r="AA397" s="1"/>
      <c r="AB397" s="1"/>
      <c r="AC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  <c r="Y398" s="1"/>
      <c r="Z398" s="1"/>
      <c r="AA398" s="1"/>
      <c r="AB398" s="1"/>
      <c r="AC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  <c r="Y399" s="1"/>
      <c r="Z399" s="1"/>
      <c r="AA399" s="1"/>
      <c r="AB399" s="1"/>
      <c r="AC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  <c r="Y400" s="1"/>
      <c r="Z400" s="1"/>
      <c r="AA400" s="1"/>
      <c r="AB400" s="1"/>
      <c r="AC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  <c r="Y401" s="1"/>
      <c r="Z401" s="1"/>
      <c r="AA401" s="1"/>
      <c r="AB401" s="1"/>
      <c r="AC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  <c r="Y402" s="1"/>
      <c r="Z402" s="1"/>
      <c r="AA402" s="1"/>
      <c r="AB402" s="1"/>
      <c r="AC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  <c r="Y403" s="1"/>
      <c r="Z403" s="1"/>
      <c r="AA403" s="1"/>
      <c r="AB403" s="1"/>
      <c r="AC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  <c r="Y404" s="1"/>
      <c r="Z404" s="1"/>
      <c r="AA404" s="1"/>
      <c r="AB404" s="1"/>
      <c r="AC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  <c r="Y405" s="1"/>
      <c r="Z405" s="1"/>
      <c r="AA405" s="1"/>
      <c r="AB405" s="1"/>
      <c r="AC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  <c r="Y406" s="1"/>
      <c r="Z406" s="1"/>
      <c r="AA406" s="1"/>
      <c r="AB406" s="1"/>
      <c r="AC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  <c r="Y407" s="1"/>
      <c r="Z407" s="1"/>
      <c r="AA407" s="1"/>
      <c r="AB407" s="1"/>
      <c r="AC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  <c r="Y408" s="1"/>
      <c r="Z408" s="1"/>
      <c r="AA408" s="1"/>
      <c r="AB408" s="1"/>
      <c r="AC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  <c r="Y409" s="1"/>
      <c r="Z409" s="1"/>
      <c r="AA409" s="1"/>
      <c r="AB409" s="1"/>
      <c r="AC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  <c r="Y410" s="1"/>
      <c r="Z410" s="1"/>
      <c r="AA410" s="1"/>
      <c r="AB410" s="1"/>
      <c r="AC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  <c r="Y411" s="1"/>
      <c r="Z411" s="1"/>
      <c r="AA411" s="1"/>
      <c r="AB411" s="1"/>
      <c r="AC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  <c r="Y412" s="1"/>
      <c r="Z412" s="1"/>
      <c r="AA412" s="1"/>
      <c r="AB412" s="1"/>
      <c r="AC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  <c r="Y413" s="1"/>
      <c r="Z413" s="1"/>
      <c r="AA413" s="1"/>
      <c r="AB413" s="1"/>
      <c r="AC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  <c r="Y414" s="1"/>
      <c r="Z414" s="1"/>
      <c r="AA414" s="1"/>
      <c r="AB414" s="1"/>
      <c r="AC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  <c r="Y415" s="1"/>
      <c r="Z415" s="1"/>
      <c r="AA415" s="1"/>
      <c r="AB415" s="1"/>
      <c r="AC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  <c r="Y416" s="1"/>
      <c r="Z416" s="1"/>
      <c r="AA416" s="1"/>
      <c r="AB416" s="1"/>
      <c r="AC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  <c r="Y417" s="1"/>
      <c r="Z417" s="1"/>
      <c r="AA417" s="1"/>
      <c r="AB417" s="1"/>
      <c r="AC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  <c r="Y418" s="1"/>
      <c r="Z418" s="1"/>
      <c r="AA418" s="1"/>
      <c r="AB418" s="1"/>
      <c r="AC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  <c r="Y419" s="1"/>
      <c r="Z419" s="1"/>
      <c r="AA419" s="1"/>
      <c r="AB419" s="1"/>
      <c r="AC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  <c r="Y420" s="1"/>
      <c r="Z420" s="1"/>
      <c r="AA420" s="1"/>
      <c r="AB420" s="1"/>
      <c r="AC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  <c r="Y421" s="1"/>
      <c r="Z421" s="1"/>
      <c r="AA421" s="1"/>
      <c r="AB421" s="1"/>
      <c r="AC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  <c r="Y422" s="1"/>
      <c r="Z422" s="1"/>
      <c r="AA422" s="1"/>
      <c r="AB422" s="1"/>
      <c r="AC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  <c r="Y423" s="1"/>
      <c r="Z423" s="1"/>
      <c r="AA423" s="1"/>
      <c r="AB423" s="1"/>
      <c r="AC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  <c r="Y424" s="1"/>
      <c r="Z424" s="1"/>
      <c r="AA424" s="1"/>
      <c r="AB424" s="1"/>
      <c r="AC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  <c r="Y425" s="1"/>
      <c r="Z425" s="1"/>
      <c r="AA425" s="1"/>
      <c r="AB425" s="1"/>
      <c r="AC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  <c r="Y426" s="1"/>
      <c r="Z426" s="1"/>
      <c r="AA426" s="1"/>
      <c r="AB426" s="1"/>
      <c r="AC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  <c r="Y427" s="1"/>
      <c r="Z427" s="1"/>
      <c r="AA427" s="1"/>
      <c r="AB427" s="1"/>
      <c r="AC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  <c r="Y428" s="1"/>
      <c r="Z428" s="1"/>
      <c r="AA428" s="1"/>
      <c r="AB428" s="1"/>
      <c r="AC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  <c r="Y429" s="1"/>
      <c r="Z429" s="1"/>
      <c r="AA429" s="1"/>
      <c r="AB429" s="1"/>
      <c r="AC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  <c r="Y430" s="1"/>
      <c r="Z430" s="1"/>
      <c r="AA430" s="1"/>
      <c r="AB430" s="1"/>
      <c r="AC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  <c r="Y431" s="1"/>
      <c r="Z431" s="1"/>
      <c r="AA431" s="1"/>
      <c r="AB431" s="1"/>
      <c r="AC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  <c r="Y432" s="1"/>
      <c r="Z432" s="1"/>
      <c r="AA432" s="1"/>
      <c r="AB432" s="1"/>
      <c r="AC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  <c r="Y433" s="1"/>
      <c r="Z433" s="1"/>
      <c r="AA433" s="1"/>
      <c r="AB433" s="1"/>
      <c r="AC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  <c r="Y434" s="1"/>
      <c r="Z434" s="1"/>
      <c r="AA434" s="1"/>
      <c r="AB434" s="1"/>
      <c r="AC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  <c r="Y435" s="1"/>
      <c r="Z435" s="1"/>
      <c r="AA435" s="1"/>
      <c r="AB435" s="1"/>
      <c r="AC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  <c r="Y436" s="1"/>
      <c r="Z436" s="1"/>
      <c r="AA436" s="1"/>
      <c r="AB436" s="1"/>
      <c r="AC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  <c r="Y437" s="1"/>
      <c r="Z437" s="1"/>
      <c r="AA437" s="1"/>
      <c r="AB437" s="1"/>
      <c r="AC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  <c r="Y438" s="1"/>
      <c r="Z438" s="1"/>
      <c r="AA438" s="1"/>
      <c r="AB438" s="1"/>
      <c r="AC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  <c r="Y439" s="1"/>
      <c r="Z439" s="1"/>
      <c r="AA439" s="1"/>
      <c r="AB439" s="1"/>
      <c r="AC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  <c r="Y440" s="1"/>
      <c r="Z440" s="1"/>
      <c r="AA440" s="1"/>
      <c r="AB440" s="1"/>
      <c r="AC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  <c r="Y441" s="1"/>
      <c r="Z441" s="1"/>
      <c r="AA441" s="1"/>
      <c r="AB441" s="1"/>
      <c r="AC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  <c r="Y442" s="1"/>
      <c r="Z442" s="1"/>
      <c r="AA442" s="1"/>
      <c r="AB442" s="1"/>
      <c r="AC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  <c r="Y443" s="1"/>
      <c r="Z443" s="1"/>
      <c r="AA443" s="1"/>
      <c r="AB443" s="1"/>
      <c r="AC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  <c r="Y444" s="1"/>
      <c r="Z444" s="1"/>
      <c r="AA444" s="1"/>
      <c r="AB444" s="1"/>
      <c r="AC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  <c r="Y445" s="1"/>
      <c r="Z445" s="1"/>
      <c r="AA445" s="1"/>
      <c r="AB445" s="1"/>
      <c r="AC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  <c r="Y446" s="1"/>
      <c r="Z446" s="1"/>
      <c r="AA446" s="1"/>
      <c r="AB446" s="1"/>
      <c r="AC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  <c r="Y447" s="1"/>
      <c r="Z447" s="1"/>
      <c r="AA447" s="1"/>
      <c r="AB447" s="1"/>
      <c r="AC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  <c r="Y448" s="1"/>
      <c r="Z448" s="1"/>
      <c r="AA448" s="1"/>
      <c r="AB448" s="1"/>
      <c r="AC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  <c r="Y449" s="1"/>
      <c r="Z449" s="1"/>
      <c r="AA449" s="1"/>
      <c r="AB449" s="1"/>
      <c r="AC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  <c r="Y450" s="1"/>
      <c r="Z450" s="1"/>
      <c r="AA450" s="1"/>
      <c r="AB450" s="1"/>
      <c r="AC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  <c r="Y451" s="1"/>
      <c r="Z451" s="1"/>
      <c r="AA451" s="1"/>
      <c r="AB451" s="1"/>
      <c r="AC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  <c r="Y452" s="1"/>
      <c r="Z452" s="1"/>
      <c r="AA452" s="1"/>
      <c r="AB452" s="1"/>
      <c r="AC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  <c r="Y453" s="1"/>
      <c r="Z453" s="1"/>
      <c r="AA453" s="1"/>
      <c r="AB453" s="1"/>
      <c r="AC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  <c r="Y454" s="1"/>
      <c r="Z454" s="1"/>
      <c r="AA454" s="1"/>
      <c r="AB454" s="1"/>
      <c r="AC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  <c r="Y455" s="1"/>
      <c r="Z455" s="1"/>
      <c r="AA455" s="1"/>
      <c r="AB455" s="1"/>
      <c r="AC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  <c r="Y456" s="1"/>
      <c r="Z456" s="1"/>
      <c r="AA456" s="1"/>
      <c r="AB456" s="1"/>
      <c r="AC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  <c r="Y457" s="1"/>
      <c r="Z457" s="1"/>
      <c r="AA457" s="1"/>
      <c r="AB457" s="1"/>
      <c r="AC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  <c r="Y458" s="1"/>
      <c r="Z458" s="1"/>
      <c r="AA458" s="1"/>
      <c r="AB458" s="1"/>
      <c r="AC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  <c r="Y459" s="1"/>
      <c r="Z459" s="1"/>
      <c r="AA459" s="1"/>
      <c r="AB459" s="1"/>
      <c r="AC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  <c r="Y460" s="1"/>
      <c r="Z460" s="1"/>
      <c r="AA460" s="1"/>
      <c r="AB460" s="1"/>
      <c r="AC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  <c r="Y461" s="1"/>
      <c r="Z461" s="1"/>
      <c r="AA461" s="1"/>
      <c r="AB461" s="1"/>
      <c r="AC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  <c r="Y462" s="1"/>
      <c r="Z462" s="1"/>
      <c r="AA462" s="1"/>
      <c r="AB462" s="1"/>
      <c r="AC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  <c r="Y463" s="1"/>
      <c r="Z463" s="1"/>
      <c r="AA463" s="1"/>
      <c r="AB463" s="1"/>
      <c r="AC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  <c r="Y464" s="1"/>
      <c r="Z464" s="1"/>
      <c r="AA464" s="1"/>
      <c r="AB464" s="1"/>
      <c r="AC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  <c r="Y465" s="1"/>
      <c r="Z465" s="1"/>
      <c r="AA465" s="1"/>
      <c r="AB465" s="1"/>
      <c r="AC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  <c r="Y466" s="1"/>
      <c r="Z466" s="1"/>
      <c r="AA466" s="1"/>
      <c r="AB466" s="1"/>
      <c r="AC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  <c r="Y467" s="1"/>
      <c r="Z467" s="1"/>
      <c r="AA467" s="1"/>
      <c r="AB467" s="1"/>
      <c r="AC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  <c r="Y468" s="1"/>
      <c r="Z468" s="1"/>
      <c r="AA468" s="1"/>
      <c r="AB468" s="1"/>
      <c r="AC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  <c r="Y469" s="1"/>
      <c r="Z469" s="1"/>
      <c r="AA469" s="1"/>
      <c r="AB469" s="1"/>
      <c r="AC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  <c r="Y470" s="1"/>
      <c r="Z470" s="1"/>
      <c r="AA470" s="1"/>
      <c r="AB470" s="1"/>
      <c r="AC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  <c r="Y471" s="1"/>
      <c r="Z471" s="1"/>
      <c r="AA471" s="1"/>
      <c r="AB471" s="1"/>
      <c r="AC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  <c r="Y472" s="1"/>
      <c r="Z472" s="1"/>
      <c r="AA472" s="1"/>
      <c r="AB472" s="1"/>
      <c r="AC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  <c r="Y473" s="1"/>
      <c r="Z473" s="1"/>
      <c r="AA473" s="1"/>
      <c r="AB473" s="1"/>
      <c r="AC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  <c r="Y474" s="1"/>
      <c r="Z474" s="1"/>
      <c r="AA474" s="1"/>
      <c r="AB474" s="1"/>
      <c r="AC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  <c r="Y475" s="1"/>
      <c r="Z475" s="1"/>
      <c r="AA475" s="1"/>
      <c r="AB475" s="1"/>
      <c r="AC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  <c r="Y476" s="1"/>
      <c r="Z476" s="1"/>
      <c r="AA476" s="1"/>
      <c r="AB476" s="1"/>
      <c r="AC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  <c r="Y477" s="1"/>
      <c r="Z477" s="1"/>
      <c r="AA477" s="1"/>
      <c r="AB477" s="1"/>
      <c r="AC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  <c r="Y478" s="1"/>
      <c r="Z478" s="1"/>
      <c r="AA478" s="1"/>
      <c r="AB478" s="1"/>
      <c r="AC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  <c r="Y479" s="1"/>
      <c r="Z479" s="1"/>
      <c r="AA479" s="1"/>
      <c r="AB479" s="1"/>
      <c r="AC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  <c r="Y480" s="1"/>
      <c r="Z480" s="1"/>
      <c r="AA480" s="1"/>
      <c r="AB480" s="1"/>
      <c r="AC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  <c r="Y481" s="1"/>
      <c r="Z481" s="1"/>
      <c r="AA481" s="1"/>
      <c r="AB481" s="1"/>
      <c r="AC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  <c r="Y482" s="1"/>
      <c r="Z482" s="1"/>
      <c r="AA482" s="1"/>
      <c r="AB482" s="1"/>
      <c r="AC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  <c r="Y483" s="1"/>
      <c r="Z483" s="1"/>
      <c r="AA483" s="1"/>
      <c r="AB483" s="1"/>
      <c r="AC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  <c r="Y484" s="1"/>
      <c r="Z484" s="1"/>
      <c r="AA484" s="1"/>
      <c r="AB484" s="1"/>
      <c r="AC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  <c r="Y485" s="1"/>
      <c r="Z485" s="1"/>
      <c r="AA485" s="1"/>
      <c r="AB485" s="1"/>
      <c r="AC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  <c r="Y486" s="1"/>
      <c r="Z486" s="1"/>
      <c r="AA486" s="1"/>
      <c r="AB486" s="1"/>
      <c r="AC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  <c r="Y487" s="1"/>
      <c r="Z487" s="1"/>
      <c r="AA487" s="1"/>
      <c r="AB487" s="1"/>
      <c r="AC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  <c r="Y488" s="1"/>
      <c r="Z488" s="1"/>
      <c r="AA488" s="1"/>
      <c r="AB488" s="1"/>
      <c r="AC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  <c r="Y489" s="1"/>
      <c r="Z489" s="1"/>
      <c r="AA489" s="1"/>
      <c r="AB489" s="1"/>
      <c r="AC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  <c r="Y490" s="1"/>
      <c r="Z490" s="1"/>
      <c r="AA490" s="1"/>
      <c r="AB490" s="1"/>
      <c r="AC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  <c r="Y491" s="1"/>
      <c r="Z491" s="1"/>
      <c r="AA491" s="1"/>
      <c r="AB491" s="1"/>
      <c r="AC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  <c r="Y492" s="1"/>
      <c r="Z492" s="1"/>
      <c r="AA492" s="1"/>
      <c r="AB492" s="1"/>
      <c r="AC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  <c r="Y493" s="1"/>
      <c r="Z493" s="1"/>
      <c r="AA493" s="1"/>
      <c r="AB493" s="1"/>
      <c r="AC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  <c r="Y494" s="1"/>
      <c r="Z494" s="1"/>
      <c r="AA494" s="1"/>
      <c r="AB494" s="1"/>
      <c r="AC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  <c r="Y495" s="1"/>
      <c r="Z495" s="1"/>
      <c r="AA495" s="1"/>
      <c r="AB495" s="1"/>
      <c r="AC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  <c r="Y496" s="1"/>
      <c r="Z496" s="1"/>
      <c r="AA496" s="1"/>
      <c r="AB496" s="1"/>
      <c r="AC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  <c r="Y497" s="1"/>
      <c r="Z497" s="1"/>
      <c r="AA497" s="1"/>
      <c r="AB497" s="1"/>
      <c r="AC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  <c r="Y498" s="1"/>
      <c r="Z498" s="1"/>
      <c r="AA498" s="1"/>
      <c r="AB498" s="1"/>
      <c r="AC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  <c r="Y499" s="1"/>
      <c r="Z499" s="1"/>
      <c r="AA499" s="1"/>
      <c r="AB499" s="1"/>
      <c r="AC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  <c r="Y500" s="1"/>
      <c r="Z500" s="1"/>
      <c r="AA500" s="1"/>
      <c r="AB500" s="1"/>
      <c r="AC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  <c r="Y501" s="1"/>
      <c r="Z501" s="1"/>
      <c r="AA501" s="1"/>
      <c r="AB501" s="1"/>
      <c r="AC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  <c r="Y502" s="1"/>
      <c r="Z502" s="1"/>
      <c r="AA502" s="1"/>
      <c r="AB502" s="1"/>
      <c r="AC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  <c r="Y503" s="1"/>
      <c r="Z503" s="1"/>
      <c r="AA503" s="1"/>
      <c r="AB503" s="1"/>
      <c r="AC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  <c r="Y504" s="1"/>
      <c r="Z504" s="1"/>
      <c r="AA504" s="1"/>
      <c r="AB504" s="1"/>
      <c r="AC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  <c r="Y505" s="1"/>
      <c r="Z505" s="1"/>
      <c r="AA505" s="1"/>
      <c r="AB505" s="1"/>
      <c r="AC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  <c r="Y506" s="1"/>
      <c r="Z506" s="1"/>
      <c r="AA506" s="1"/>
      <c r="AB506" s="1"/>
      <c r="AC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  <c r="Y507" s="1"/>
      <c r="Z507" s="1"/>
      <c r="AA507" s="1"/>
      <c r="AB507" s="1"/>
      <c r="AC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  <c r="Y508" s="1"/>
      <c r="Z508" s="1"/>
      <c r="AA508" s="1"/>
      <c r="AB508" s="1"/>
      <c r="AC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  <c r="Y509" s="1"/>
      <c r="Z509" s="1"/>
      <c r="AA509" s="1"/>
      <c r="AB509" s="1"/>
      <c r="AC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  <c r="Y510" s="1"/>
      <c r="Z510" s="1"/>
      <c r="AA510" s="1"/>
      <c r="AB510" s="1"/>
      <c r="AC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  <c r="Y511" s="1"/>
      <c r="Z511" s="1"/>
      <c r="AA511" s="1"/>
      <c r="AB511" s="1"/>
      <c r="AC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  <c r="Y512" s="1"/>
      <c r="Z512" s="1"/>
      <c r="AA512" s="1"/>
      <c r="AB512" s="1"/>
      <c r="AC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  <c r="Y513" s="1"/>
      <c r="Z513" s="1"/>
      <c r="AA513" s="1"/>
      <c r="AB513" s="1"/>
      <c r="AC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  <c r="Y514" s="1"/>
      <c r="Z514" s="1"/>
      <c r="AA514" s="1"/>
      <c r="AB514" s="1"/>
      <c r="AC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  <c r="Y515" s="1"/>
      <c r="Z515" s="1"/>
      <c r="AA515" s="1"/>
      <c r="AB515" s="1"/>
      <c r="AC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  <c r="Y516" s="1"/>
      <c r="Z516" s="1"/>
      <c r="AA516" s="1"/>
      <c r="AB516" s="1"/>
      <c r="AC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  <c r="Y517" s="1"/>
      <c r="Z517" s="1"/>
      <c r="AA517" s="1"/>
      <c r="AB517" s="1"/>
      <c r="AC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  <c r="Y518" s="1"/>
      <c r="Z518" s="1"/>
      <c r="AA518" s="1"/>
      <c r="AB518" s="1"/>
      <c r="AC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  <c r="Y519" s="1"/>
      <c r="Z519" s="1"/>
      <c r="AA519" s="1"/>
      <c r="AB519" s="1"/>
      <c r="AC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  <c r="Y520" s="1"/>
      <c r="Z520" s="1"/>
      <c r="AA520" s="1"/>
      <c r="AB520" s="1"/>
      <c r="AC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  <c r="Y521" s="1"/>
      <c r="Z521" s="1"/>
      <c r="AA521" s="1"/>
      <c r="AB521" s="1"/>
      <c r="AC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  <c r="Y522" s="1"/>
      <c r="Z522" s="1"/>
      <c r="AA522" s="1"/>
      <c r="AB522" s="1"/>
      <c r="AC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  <c r="Y523" s="1"/>
      <c r="Z523" s="1"/>
      <c r="AA523" s="1"/>
      <c r="AB523" s="1"/>
      <c r="AC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  <c r="Y524" s="1"/>
      <c r="Z524" s="1"/>
      <c r="AA524" s="1"/>
      <c r="AB524" s="1"/>
      <c r="AC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  <c r="Y525" s="1"/>
      <c r="Z525" s="1"/>
      <c r="AA525" s="1"/>
      <c r="AB525" s="1"/>
      <c r="AC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  <c r="Y526" s="1"/>
      <c r="Z526" s="1"/>
      <c r="AA526" s="1"/>
      <c r="AB526" s="1"/>
      <c r="AC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  <c r="Y527" s="1"/>
      <c r="Z527" s="1"/>
      <c r="AA527" s="1"/>
      <c r="AB527" s="1"/>
      <c r="AC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  <c r="Y528" s="1"/>
      <c r="Z528" s="1"/>
      <c r="AA528" s="1"/>
      <c r="AB528" s="1"/>
      <c r="AC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  <c r="Y529" s="1"/>
      <c r="Z529" s="1"/>
      <c r="AA529" s="1"/>
      <c r="AB529" s="1"/>
      <c r="AC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  <c r="Y530" s="1"/>
      <c r="Z530" s="1"/>
      <c r="AA530" s="1"/>
      <c r="AB530" s="1"/>
      <c r="AC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  <c r="Y531" s="1"/>
      <c r="Z531" s="1"/>
      <c r="AA531" s="1"/>
      <c r="AB531" s="1"/>
      <c r="AC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  <c r="Y532" s="1"/>
      <c r="Z532" s="1"/>
      <c r="AA532" s="1"/>
      <c r="AB532" s="1"/>
      <c r="AC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  <c r="Y533" s="1"/>
      <c r="Z533" s="1"/>
      <c r="AA533" s="1"/>
      <c r="AB533" s="1"/>
      <c r="AC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  <c r="Y534" s="1"/>
      <c r="Z534" s="1"/>
      <c r="AA534" s="1"/>
      <c r="AB534" s="1"/>
      <c r="AC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  <c r="Y535" s="1"/>
      <c r="Z535" s="1"/>
      <c r="AA535" s="1"/>
      <c r="AB535" s="1"/>
      <c r="AC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  <c r="Y536" s="1"/>
      <c r="Z536" s="1"/>
      <c r="AA536" s="1"/>
      <c r="AB536" s="1"/>
      <c r="AC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  <c r="Y537" s="1"/>
      <c r="Z537" s="1"/>
      <c r="AA537" s="1"/>
      <c r="AB537" s="1"/>
      <c r="AC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  <c r="Y538" s="1"/>
      <c r="Z538" s="1"/>
      <c r="AA538" s="1"/>
      <c r="AB538" s="1"/>
      <c r="AC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  <c r="Y539" s="1"/>
      <c r="Z539" s="1"/>
      <c r="AA539" s="1"/>
      <c r="AB539" s="1"/>
      <c r="AC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  <c r="Y540" s="1"/>
      <c r="Z540" s="1"/>
      <c r="AA540" s="1"/>
      <c r="AB540" s="1"/>
      <c r="AC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  <c r="Y541" s="1"/>
      <c r="Z541" s="1"/>
      <c r="AA541" s="1"/>
      <c r="AB541" s="1"/>
      <c r="AC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  <c r="Y542" s="1"/>
      <c r="Z542" s="1"/>
      <c r="AA542" s="1"/>
      <c r="AB542" s="1"/>
      <c r="AC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  <c r="Y543" s="1"/>
      <c r="Z543" s="1"/>
      <c r="AA543" s="1"/>
      <c r="AB543" s="1"/>
      <c r="AC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  <c r="Y544" s="1"/>
      <c r="Z544" s="1"/>
      <c r="AA544" s="1"/>
      <c r="AB544" s="1"/>
      <c r="AC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  <c r="Y545" s="1"/>
      <c r="Z545" s="1"/>
      <c r="AA545" s="1"/>
      <c r="AB545" s="1"/>
      <c r="AC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  <c r="Y546" s="1"/>
      <c r="Z546" s="1"/>
      <c r="AA546" s="1"/>
      <c r="AB546" s="1"/>
      <c r="AC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  <c r="Y547" s="1"/>
      <c r="Z547" s="1"/>
      <c r="AA547" s="1"/>
      <c r="AB547" s="1"/>
      <c r="AC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  <c r="Y548" s="1"/>
      <c r="Z548" s="1"/>
      <c r="AA548" s="1"/>
      <c r="AB548" s="1"/>
      <c r="AC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  <c r="Y549" s="1"/>
      <c r="Z549" s="1"/>
      <c r="AA549" s="1"/>
      <c r="AB549" s="1"/>
      <c r="AC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  <c r="Y550" s="1"/>
      <c r="Z550" s="1"/>
      <c r="AA550" s="1"/>
      <c r="AB550" s="1"/>
      <c r="AC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  <c r="Y551" s="1"/>
      <c r="Z551" s="1"/>
      <c r="AA551" s="1"/>
      <c r="AB551" s="1"/>
      <c r="AC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  <c r="Y552" s="1"/>
      <c r="Z552" s="1"/>
      <c r="AA552" s="1"/>
      <c r="AB552" s="1"/>
      <c r="AC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  <c r="Y553" s="1"/>
      <c r="Z553" s="1"/>
      <c r="AA553" s="1"/>
      <c r="AB553" s="1"/>
      <c r="AC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  <c r="Y554" s="1"/>
      <c r="Z554" s="1"/>
      <c r="AA554" s="1"/>
      <c r="AB554" s="1"/>
      <c r="AC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  <c r="Y555" s="1"/>
      <c r="Z555" s="1"/>
      <c r="AA555" s="1"/>
      <c r="AB555" s="1"/>
      <c r="AC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  <c r="Y556" s="1"/>
      <c r="Z556" s="1"/>
      <c r="AA556" s="1"/>
      <c r="AB556" s="1"/>
      <c r="AC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  <c r="Y557" s="1"/>
      <c r="Z557" s="1"/>
      <c r="AA557" s="1"/>
      <c r="AB557" s="1"/>
      <c r="AC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  <c r="Y558" s="1"/>
      <c r="Z558" s="1"/>
      <c r="AA558" s="1"/>
      <c r="AB558" s="1"/>
      <c r="AC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  <c r="Y559" s="1"/>
      <c r="Z559" s="1"/>
      <c r="AA559" s="1"/>
      <c r="AB559" s="1"/>
      <c r="AC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  <c r="Y560" s="1"/>
      <c r="Z560" s="1"/>
      <c r="AA560" s="1"/>
      <c r="AB560" s="1"/>
      <c r="AC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  <c r="Y561" s="1"/>
      <c r="Z561" s="1"/>
      <c r="AA561" s="1"/>
      <c r="AB561" s="1"/>
      <c r="AC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  <c r="Y562" s="1"/>
      <c r="Z562" s="1"/>
      <c r="AA562" s="1"/>
      <c r="AB562" s="1"/>
      <c r="AC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  <c r="Y563" s="1"/>
      <c r="Z563" s="1"/>
      <c r="AA563" s="1"/>
      <c r="AB563" s="1"/>
      <c r="AC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  <c r="Y564" s="1"/>
      <c r="Z564" s="1"/>
      <c r="AA564" s="1"/>
      <c r="AB564" s="1"/>
      <c r="AC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  <c r="Y565" s="1"/>
      <c r="Z565" s="1"/>
      <c r="AA565" s="1"/>
      <c r="AB565" s="1"/>
      <c r="AC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  <c r="Y566" s="1"/>
      <c r="Z566" s="1"/>
      <c r="AA566" s="1"/>
      <c r="AB566" s="1"/>
      <c r="AC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  <c r="Y567" s="1"/>
      <c r="Z567" s="1"/>
      <c r="AA567" s="1"/>
      <c r="AB567" s="1"/>
      <c r="AC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  <c r="Y568" s="1"/>
      <c r="Z568" s="1"/>
      <c r="AA568" s="1"/>
      <c r="AB568" s="1"/>
      <c r="AC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  <c r="Y569" s="1"/>
      <c r="Z569" s="1"/>
      <c r="AA569" s="1"/>
      <c r="AB569" s="1"/>
      <c r="AC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  <c r="Y570" s="1"/>
      <c r="Z570" s="1"/>
      <c r="AA570" s="1"/>
      <c r="AB570" s="1"/>
      <c r="AC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  <c r="Y571" s="1"/>
      <c r="Z571" s="1"/>
      <c r="AA571" s="1"/>
      <c r="AB571" s="1"/>
      <c r="AC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  <c r="Y572" s="1"/>
      <c r="Z572" s="1"/>
      <c r="AA572" s="1"/>
      <c r="AB572" s="1"/>
      <c r="AC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  <c r="Y573" s="1"/>
      <c r="Z573" s="1"/>
      <c r="AA573" s="1"/>
      <c r="AB573" s="1"/>
      <c r="AC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  <c r="Y574" s="1"/>
      <c r="Z574" s="1"/>
      <c r="AA574" s="1"/>
      <c r="AB574" s="1"/>
      <c r="AC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  <c r="Y575" s="1"/>
      <c r="Z575" s="1"/>
      <c r="AA575" s="1"/>
      <c r="AB575" s="1"/>
      <c r="AC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  <c r="Y576" s="1"/>
      <c r="Z576" s="1"/>
      <c r="AA576" s="1"/>
      <c r="AB576" s="1"/>
      <c r="AC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  <c r="Y577" s="1"/>
      <c r="Z577" s="1"/>
      <c r="AA577" s="1"/>
      <c r="AB577" s="1"/>
      <c r="AC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  <c r="Y578" s="1"/>
      <c r="Z578" s="1"/>
      <c r="AA578" s="1"/>
      <c r="AB578" s="1"/>
      <c r="AC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  <c r="Y579" s="1"/>
      <c r="Z579" s="1"/>
      <c r="AA579" s="1"/>
      <c r="AB579" s="1"/>
      <c r="AC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  <c r="Y580" s="1"/>
      <c r="Z580" s="1"/>
      <c r="AA580" s="1"/>
      <c r="AB580" s="1"/>
      <c r="AC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  <c r="Y581" s="1"/>
      <c r="Z581" s="1"/>
      <c r="AA581" s="1"/>
      <c r="AB581" s="1"/>
      <c r="AC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  <c r="Y582" s="1"/>
      <c r="Z582" s="1"/>
      <c r="AA582" s="1"/>
      <c r="AB582" s="1"/>
      <c r="AC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  <c r="Y583" s="1"/>
      <c r="Z583" s="1"/>
      <c r="AA583" s="1"/>
      <c r="AB583" s="1"/>
      <c r="AC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  <c r="Y584" s="1"/>
      <c r="Z584" s="1"/>
      <c r="AA584" s="1"/>
      <c r="AB584" s="1"/>
      <c r="AC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  <c r="Y585" s="1"/>
      <c r="Z585" s="1"/>
      <c r="AA585" s="1"/>
      <c r="AB585" s="1"/>
      <c r="AC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  <c r="Y586" s="1"/>
      <c r="Z586" s="1"/>
      <c r="AA586" s="1"/>
      <c r="AB586" s="1"/>
      <c r="AC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  <c r="Y587" s="1"/>
      <c r="Z587" s="1"/>
      <c r="AA587" s="1"/>
      <c r="AB587" s="1"/>
      <c r="AC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  <c r="Y588" s="1"/>
      <c r="Z588" s="1"/>
      <c r="AA588" s="1"/>
      <c r="AB588" s="1"/>
      <c r="AC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  <c r="Y589" s="1"/>
      <c r="Z589" s="1"/>
      <c r="AA589" s="1"/>
      <c r="AB589" s="1"/>
      <c r="AC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  <c r="Y590" s="1"/>
      <c r="Z590" s="1"/>
      <c r="AA590" s="1"/>
      <c r="AB590" s="1"/>
      <c r="AC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  <c r="Y591" s="1"/>
      <c r="Z591" s="1"/>
      <c r="AA591" s="1"/>
      <c r="AB591" s="1"/>
      <c r="AC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  <c r="Y592" s="1"/>
      <c r="Z592" s="1"/>
      <c r="AA592" s="1"/>
      <c r="AB592" s="1"/>
      <c r="AC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  <c r="Y593" s="1"/>
      <c r="Z593" s="1"/>
      <c r="AA593" s="1"/>
      <c r="AB593" s="1"/>
      <c r="AC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  <c r="Y594" s="1"/>
      <c r="Z594" s="1"/>
      <c r="AA594" s="1"/>
      <c r="AB594" s="1"/>
      <c r="AC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  <c r="Y595" s="1"/>
      <c r="Z595" s="1"/>
      <c r="AA595" s="1"/>
      <c r="AB595" s="1"/>
      <c r="AC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  <c r="Y596" s="1"/>
      <c r="Z596" s="1"/>
      <c r="AA596" s="1"/>
      <c r="AB596" s="1"/>
      <c r="AC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  <c r="Y597" s="1"/>
      <c r="Z597" s="1"/>
      <c r="AA597" s="1"/>
      <c r="AB597" s="1"/>
      <c r="AC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  <c r="Y598" s="1"/>
      <c r="Z598" s="1"/>
      <c r="AA598" s="1"/>
      <c r="AB598" s="1"/>
      <c r="AC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  <c r="Y599" s="1"/>
      <c r="Z599" s="1"/>
      <c r="AA599" s="1"/>
      <c r="AB599" s="1"/>
      <c r="AC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  <c r="Y600" s="1"/>
      <c r="Z600" s="1"/>
      <c r="AA600" s="1"/>
      <c r="AB600" s="1"/>
      <c r="AC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  <c r="Y601" s="1"/>
      <c r="Z601" s="1"/>
      <c r="AA601" s="1"/>
      <c r="AB601" s="1"/>
      <c r="AC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  <c r="Y602" s="1"/>
      <c r="Z602" s="1"/>
      <c r="AA602" s="1"/>
      <c r="AB602" s="1"/>
      <c r="AC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  <c r="Y603" s="1"/>
      <c r="Z603" s="1"/>
      <c r="AA603" s="1"/>
      <c r="AB603" s="1"/>
      <c r="AC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  <c r="Y604" s="1"/>
      <c r="Z604" s="1"/>
      <c r="AA604" s="1"/>
      <c r="AB604" s="1"/>
      <c r="AC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  <c r="Y605" s="1"/>
      <c r="Z605" s="1"/>
      <c r="AA605" s="1"/>
      <c r="AB605" s="1"/>
      <c r="AC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  <c r="Y606" s="1"/>
      <c r="Z606" s="1"/>
      <c r="AA606" s="1"/>
      <c r="AB606" s="1"/>
      <c r="AC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  <c r="Y607" s="1"/>
      <c r="Z607" s="1"/>
      <c r="AA607" s="1"/>
      <c r="AB607" s="1"/>
      <c r="AC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  <c r="Y608" s="1"/>
      <c r="Z608" s="1"/>
      <c r="AA608" s="1"/>
      <c r="AB608" s="1"/>
      <c r="AC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  <c r="Y609" s="1"/>
      <c r="Z609" s="1"/>
      <c r="AA609" s="1"/>
      <c r="AB609" s="1"/>
      <c r="AC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  <c r="Y610" s="1"/>
      <c r="Z610" s="1"/>
      <c r="AA610" s="1"/>
      <c r="AB610" s="1"/>
      <c r="AC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  <c r="Y611" s="1"/>
      <c r="Z611" s="1"/>
      <c r="AA611" s="1"/>
      <c r="AB611" s="1"/>
      <c r="AC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  <c r="Y612" s="1"/>
      <c r="Z612" s="1"/>
      <c r="AA612" s="1"/>
      <c r="AB612" s="1"/>
      <c r="AC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  <c r="Y613" s="1"/>
      <c r="Z613" s="1"/>
      <c r="AA613" s="1"/>
      <c r="AB613" s="1"/>
      <c r="AC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  <c r="Y614" s="1"/>
      <c r="Z614" s="1"/>
      <c r="AA614" s="1"/>
      <c r="AB614" s="1"/>
      <c r="AC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  <c r="Y615" s="1"/>
      <c r="Z615" s="1"/>
      <c r="AA615" s="1"/>
      <c r="AB615" s="1"/>
      <c r="AC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  <c r="Y616" s="1"/>
      <c r="Z616" s="1"/>
      <c r="AA616" s="1"/>
      <c r="AB616" s="1"/>
      <c r="AC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  <c r="Y617" s="1"/>
      <c r="Z617" s="1"/>
      <c r="AA617" s="1"/>
      <c r="AB617" s="1"/>
      <c r="AC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  <c r="Y618" s="1"/>
      <c r="Z618" s="1"/>
      <c r="AA618" s="1"/>
      <c r="AB618" s="1"/>
      <c r="AC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  <c r="Y619" s="1"/>
      <c r="Z619" s="1"/>
      <c r="AA619" s="1"/>
      <c r="AB619" s="1"/>
      <c r="AC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  <c r="Y620" s="1"/>
      <c r="Z620" s="1"/>
      <c r="AA620" s="1"/>
      <c r="AB620" s="1"/>
      <c r="AC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  <c r="Y621" s="1"/>
      <c r="Z621" s="1"/>
      <c r="AA621" s="1"/>
      <c r="AB621" s="1"/>
      <c r="AC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  <c r="Y622" s="1"/>
      <c r="Z622" s="1"/>
      <c r="AA622" s="1"/>
      <c r="AB622" s="1"/>
      <c r="AC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  <c r="Y623" s="1"/>
      <c r="Z623" s="1"/>
      <c r="AA623" s="1"/>
      <c r="AB623" s="1"/>
      <c r="AC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  <c r="Y624" s="1"/>
      <c r="Z624" s="1"/>
      <c r="AA624" s="1"/>
      <c r="AB624" s="1"/>
      <c r="AC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  <c r="Y625" s="1"/>
      <c r="Z625" s="1"/>
      <c r="AA625" s="1"/>
      <c r="AB625" s="1"/>
      <c r="AC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  <c r="Y626" s="1"/>
      <c r="Z626" s="1"/>
      <c r="AA626" s="1"/>
      <c r="AB626" s="1"/>
      <c r="AC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  <c r="Y627" s="1"/>
      <c r="Z627" s="1"/>
      <c r="AA627" s="1"/>
      <c r="AB627" s="1"/>
      <c r="AC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  <c r="Y628" s="1"/>
      <c r="Z628" s="1"/>
      <c r="AA628" s="1"/>
      <c r="AB628" s="1"/>
      <c r="AC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  <c r="Y629" s="1"/>
      <c r="Z629" s="1"/>
      <c r="AA629" s="1"/>
      <c r="AB629" s="1"/>
      <c r="AC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  <c r="Y630" s="1"/>
      <c r="Z630" s="1"/>
      <c r="AA630" s="1"/>
      <c r="AB630" s="1"/>
      <c r="AC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  <c r="Y631" s="1"/>
      <c r="Z631" s="1"/>
      <c r="AA631" s="1"/>
      <c r="AB631" s="1"/>
      <c r="AC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  <c r="Y632" s="1"/>
      <c r="Z632" s="1"/>
      <c r="AA632" s="1"/>
      <c r="AB632" s="1"/>
      <c r="AC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  <c r="Y633" s="1"/>
      <c r="Z633" s="1"/>
      <c r="AA633" s="1"/>
      <c r="AB633" s="1"/>
      <c r="AC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  <c r="Y634" s="1"/>
      <c r="Z634" s="1"/>
      <c r="AA634" s="1"/>
      <c r="AB634" s="1"/>
      <c r="AC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  <c r="Y635" s="1"/>
      <c r="Z635" s="1"/>
      <c r="AA635" s="1"/>
      <c r="AB635" s="1"/>
      <c r="AC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  <c r="Y636" s="1"/>
      <c r="Z636" s="1"/>
      <c r="AA636" s="1"/>
      <c r="AB636" s="1"/>
      <c r="AC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  <c r="Y637" s="1"/>
      <c r="Z637" s="1"/>
      <c r="AA637" s="1"/>
      <c r="AB637" s="1"/>
      <c r="AC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  <c r="Y638" s="1"/>
      <c r="Z638" s="1"/>
      <c r="AA638" s="1"/>
      <c r="AB638" s="1"/>
      <c r="AC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  <c r="Y639" s="1"/>
      <c r="Z639" s="1"/>
      <c r="AA639" s="1"/>
      <c r="AB639" s="1"/>
      <c r="AC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  <c r="Y640" s="1"/>
      <c r="Z640" s="1"/>
      <c r="AA640" s="1"/>
      <c r="AB640" s="1"/>
      <c r="AC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  <c r="Y641" s="1"/>
      <c r="Z641" s="1"/>
      <c r="AA641" s="1"/>
      <c r="AB641" s="1"/>
      <c r="AC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  <c r="Y642" s="1"/>
      <c r="Z642" s="1"/>
      <c r="AA642" s="1"/>
      <c r="AB642" s="1"/>
      <c r="AC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  <c r="Y643" s="1"/>
      <c r="Z643" s="1"/>
      <c r="AA643" s="1"/>
      <c r="AB643" s="1"/>
      <c r="AC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  <c r="Y644" s="1"/>
      <c r="Z644" s="1"/>
      <c r="AA644" s="1"/>
      <c r="AB644" s="1"/>
      <c r="AC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  <c r="Y645" s="1"/>
      <c r="Z645" s="1"/>
      <c r="AA645" s="1"/>
      <c r="AB645" s="1"/>
      <c r="AC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  <c r="Y646" s="1"/>
      <c r="Z646" s="1"/>
      <c r="AA646" s="1"/>
      <c r="AB646" s="1"/>
      <c r="AC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  <c r="Y647" s="1"/>
      <c r="Z647" s="1"/>
      <c r="AA647" s="1"/>
      <c r="AB647" s="1"/>
      <c r="AC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  <c r="Y648" s="1"/>
      <c r="Z648" s="1"/>
      <c r="AA648" s="1"/>
      <c r="AB648" s="1"/>
      <c r="AC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  <c r="Y649" s="1"/>
      <c r="Z649" s="1"/>
      <c r="AA649" s="1"/>
      <c r="AB649" s="1"/>
      <c r="AC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  <c r="Y650" s="1"/>
      <c r="Z650" s="1"/>
      <c r="AA650" s="1"/>
      <c r="AB650" s="1"/>
      <c r="AC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  <c r="Y651" s="1"/>
      <c r="Z651" s="1"/>
      <c r="AA651" s="1"/>
      <c r="AB651" s="1"/>
      <c r="AC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  <c r="Y652" s="1"/>
      <c r="Z652" s="1"/>
      <c r="AA652" s="1"/>
      <c r="AB652" s="1"/>
      <c r="AC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  <c r="Y653" s="1"/>
      <c r="Z653" s="1"/>
      <c r="AA653" s="1"/>
      <c r="AB653" s="1"/>
      <c r="AC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  <c r="Y654" s="1"/>
      <c r="Z654" s="1"/>
      <c r="AA654" s="1"/>
      <c r="AB654" s="1"/>
      <c r="AC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  <c r="Y655" s="1"/>
      <c r="Z655" s="1"/>
      <c r="AA655" s="1"/>
      <c r="AB655" s="1"/>
      <c r="AC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  <c r="Y656" s="1"/>
      <c r="Z656" s="1"/>
      <c r="AA656" s="1"/>
      <c r="AB656" s="1"/>
      <c r="AC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  <c r="Y657" s="1"/>
      <c r="Z657" s="1"/>
      <c r="AA657" s="1"/>
      <c r="AB657" s="1"/>
      <c r="AC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  <c r="Y658" s="1"/>
      <c r="Z658" s="1"/>
      <c r="AA658" s="1"/>
      <c r="AB658" s="1"/>
      <c r="AC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  <c r="Y659" s="1"/>
      <c r="Z659" s="1"/>
      <c r="AA659" s="1"/>
      <c r="AB659" s="1"/>
      <c r="AC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  <c r="Y660" s="1"/>
      <c r="Z660" s="1"/>
      <c r="AA660" s="1"/>
      <c r="AB660" s="1"/>
      <c r="AC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  <c r="Y661" s="1"/>
      <c r="Z661" s="1"/>
      <c r="AA661" s="1"/>
      <c r="AB661" s="1"/>
      <c r="AC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  <c r="Y662" s="1"/>
      <c r="Z662" s="1"/>
      <c r="AA662" s="1"/>
      <c r="AB662" s="1"/>
      <c r="AC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  <c r="Y663" s="1"/>
      <c r="Z663" s="1"/>
      <c r="AA663" s="1"/>
      <c r="AB663" s="1"/>
      <c r="AC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  <c r="Y664" s="1"/>
      <c r="Z664" s="1"/>
      <c r="AA664" s="1"/>
      <c r="AB664" s="1"/>
      <c r="AC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  <c r="Y665" s="1"/>
      <c r="Z665" s="1"/>
      <c r="AA665" s="1"/>
      <c r="AB665" s="1"/>
      <c r="AC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  <c r="Y666" s="1"/>
      <c r="Z666" s="1"/>
      <c r="AA666" s="1"/>
      <c r="AB666" s="1"/>
      <c r="AC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  <c r="Y667" s="1"/>
      <c r="Z667" s="1"/>
      <c r="AA667" s="1"/>
      <c r="AB667" s="1"/>
      <c r="AC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  <c r="Y668" s="1"/>
      <c r="Z668" s="1"/>
      <c r="AA668" s="1"/>
      <c r="AB668" s="1"/>
      <c r="AC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  <c r="Y669" s="1"/>
      <c r="Z669" s="1"/>
      <c r="AA669" s="1"/>
      <c r="AB669" s="1"/>
      <c r="AC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  <c r="Y670" s="1"/>
      <c r="Z670" s="1"/>
      <c r="AA670" s="1"/>
      <c r="AB670" s="1"/>
      <c r="AC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  <c r="Y671" s="1"/>
      <c r="Z671" s="1"/>
      <c r="AA671" s="1"/>
      <c r="AB671" s="1"/>
      <c r="AC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  <c r="Y672" s="1"/>
      <c r="Z672" s="1"/>
      <c r="AA672" s="1"/>
      <c r="AB672" s="1"/>
      <c r="AC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  <c r="Y673" s="1"/>
      <c r="Z673" s="1"/>
      <c r="AA673" s="1"/>
      <c r="AB673" s="1"/>
      <c r="AC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W674" s="1"/>
      <c r="Y674" s="1"/>
      <c r="Z674" s="1"/>
      <c r="AA674" s="1"/>
      <c r="AB674" s="1"/>
      <c r="AC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  <c r="Y675" s="1"/>
      <c r="Z675" s="1"/>
      <c r="AA675" s="1"/>
      <c r="AB675" s="1"/>
      <c r="AC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W676" s="1"/>
      <c r="Y676" s="1"/>
      <c r="Z676" s="1"/>
      <c r="AA676" s="1"/>
      <c r="AB676" s="1"/>
      <c r="AC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  <c r="Y677" s="1"/>
      <c r="Z677" s="1"/>
      <c r="AA677" s="1"/>
      <c r="AB677" s="1"/>
      <c r="AC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W678" s="1"/>
      <c r="Y678" s="1"/>
      <c r="Z678" s="1"/>
      <c r="AA678" s="1"/>
      <c r="AB678" s="1"/>
      <c r="AC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  <c r="Y679" s="1"/>
      <c r="Z679" s="1"/>
      <c r="AA679" s="1"/>
      <c r="AB679" s="1"/>
      <c r="AC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W680" s="1"/>
      <c r="Y680" s="1"/>
      <c r="Z680" s="1"/>
      <c r="AA680" s="1"/>
      <c r="AB680" s="1"/>
      <c r="AC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  <c r="Y681" s="1"/>
      <c r="Z681" s="1"/>
      <c r="AA681" s="1"/>
      <c r="AB681" s="1"/>
      <c r="AC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W682" s="1"/>
      <c r="Y682" s="1"/>
      <c r="Z682" s="1"/>
      <c r="AA682" s="1"/>
      <c r="AB682" s="1"/>
      <c r="AC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  <c r="Y683" s="1"/>
      <c r="Z683" s="1"/>
      <c r="AA683" s="1"/>
      <c r="AB683" s="1"/>
      <c r="AC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W684" s="1"/>
      <c r="Y684" s="1"/>
      <c r="Z684" s="1"/>
      <c r="AA684" s="1"/>
      <c r="AB684" s="1"/>
      <c r="AC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  <c r="Y685" s="1"/>
      <c r="Z685" s="1"/>
      <c r="AA685" s="1"/>
      <c r="AB685" s="1"/>
      <c r="AC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W686" s="1"/>
      <c r="Y686" s="1"/>
      <c r="Z686" s="1"/>
      <c r="AA686" s="1"/>
      <c r="AB686" s="1"/>
      <c r="AC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  <c r="Y687" s="1"/>
      <c r="Z687" s="1"/>
      <c r="AA687" s="1"/>
      <c r="AB687" s="1"/>
      <c r="AC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W688" s="1"/>
      <c r="Y688" s="1"/>
      <c r="Z688" s="1"/>
      <c r="AA688" s="1"/>
      <c r="AB688" s="1"/>
      <c r="AC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  <c r="Y689" s="1"/>
      <c r="Z689" s="1"/>
      <c r="AA689" s="1"/>
      <c r="AB689" s="1"/>
      <c r="AC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W690" s="1"/>
      <c r="Y690" s="1"/>
      <c r="Z690" s="1"/>
      <c r="AA690" s="1"/>
      <c r="AB690" s="1"/>
      <c r="AC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  <c r="Y691" s="1"/>
      <c r="Z691" s="1"/>
      <c r="AA691" s="1"/>
      <c r="AB691" s="1"/>
      <c r="AC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W692" s="1"/>
      <c r="Y692" s="1"/>
      <c r="Z692" s="1"/>
      <c r="AA692" s="1"/>
      <c r="AB692" s="1"/>
      <c r="AC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  <c r="Y693" s="1"/>
      <c r="Z693" s="1"/>
      <c r="AA693" s="1"/>
      <c r="AB693" s="1"/>
      <c r="AC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W694" s="1"/>
      <c r="Y694" s="1"/>
      <c r="Z694" s="1"/>
      <c r="AA694" s="1"/>
      <c r="AB694" s="1"/>
      <c r="AC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  <c r="Y695" s="1"/>
      <c r="Z695" s="1"/>
      <c r="AA695" s="1"/>
      <c r="AB695" s="1"/>
      <c r="AC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W696" s="1"/>
      <c r="Y696" s="1"/>
      <c r="Z696" s="1"/>
      <c r="AA696" s="1"/>
      <c r="AB696" s="1"/>
      <c r="AC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  <c r="Y697" s="1"/>
      <c r="Z697" s="1"/>
      <c r="AA697" s="1"/>
      <c r="AB697" s="1"/>
      <c r="AC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W698" s="1"/>
      <c r="Y698" s="1"/>
      <c r="Z698" s="1"/>
      <c r="AA698" s="1"/>
      <c r="AB698" s="1"/>
      <c r="AC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  <c r="Y699" s="1"/>
      <c r="Z699" s="1"/>
      <c r="AA699" s="1"/>
      <c r="AB699" s="1"/>
      <c r="AC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W700" s="1"/>
      <c r="Y700" s="1"/>
      <c r="Z700" s="1"/>
      <c r="AA700" s="1"/>
      <c r="AB700" s="1"/>
      <c r="AC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  <c r="Y701" s="1"/>
      <c r="Z701" s="1"/>
      <c r="AA701" s="1"/>
      <c r="AB701" s="1"/>
      <c r="AC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W702" s="1"/>
      <c r="Y702" s="1"/>
      <c r="Z702" s="1"/>
      <c r="AA702" s="1"/>
      <c r="AB702" s="1"/>
      <c r="AC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  <c r="Y703" s="1"/>
      <c r="Z703" s="1"/>
      <c r="AA703" s="1"/>
      <c r="AB703" s="1"/>
      <c r="AC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W704" s="1"/>
      <c r="Y704" s="1"/>
      <c r="Z704" s="1"/>
      <c r="AA704" s="1"/>
      <c r="AB704" s="1"/>
      <c r="AC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  <c r="Y705" s="1"/>
      <c r="Z705" s="1"/>
      <c r="AA705" s="1"/>
      <c r="AB705" s="1"/>
      <c r="AC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W706" s="1"/>
      <c r="Y706" s="1"/>
      <c r="Z706" s="1"/>
      <c r="AA706" s="1"/>
      <c r="AB706" s="1"/>
      <c r="AC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  <c r="Y707" s="1"/>
      <c r="Z707" s="1"/>
      <c r="AA707" s="1"/>
      <c r="AB707" s="1"/>
      <c r="AC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W708" s="1"/>
      <c r="Y708" s="1"/>
      <c r="Z708" s="1"/>
      <c r="AA708" s="1"/>
      <c r="AB708" s="1"/>
      <c r="AC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  <c r="Y709" s="1"/>
      <c r="Z709" s="1"/>
      <c r="AA709" s="1"/>
      <c r="AB709" s="1"/>
      <c r="AC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W710" s="1"/>
      <c r="Y710" s="1"/>
      <c r="Z710" s="1"/>
      <c r="AA710" s="1"/>
      <c r="AB710" s="1"/>
      <c r="AC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  <c r="Y711" s="1"/>
      <c r="Z711" s="1"/>
      <c r="AA711" s="1"/>
      <c r="AB711" s="1"/>
      <c r="AC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W712" s="1"/>
      <c r="Y712" s="1"/>
      <c r="Z712" s="1"/>
      <c r="AA712" s="1"/>
      <c r="AB712" s="1"/>
      <c r="AC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  <c r="Y713" s="1"/>
      <c r="Z713" s="1"/>
      <c r="AA713" s="1"/>
      <c r="AB713" s="1"/>
      <c r="AC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W714" s="1"/>
      <c r="Y714" s="1"/>
      <c r="Z714" s="1"/>
      <c r="AA714" s="1"/>
      <c r="AB714" s="1"/>
      <c r="AC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  <c r="Y715" s="1"/>
      <c r="Z715" s="1"/>
      <c r="AA715" s="1"/>
      <c r="AB715" s="1"/>
      <c r="AC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W716" s="1"/>
      <c r="Y716" s="1"/>
      <c r="Z716" s="1"/>
      <c r="AA716" s="1"/>
      <c r="AB716" s="1"/>
      <c r="AC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  <c r="Y717" s="1"/>
      <c r="Z717" s="1"/>
      <c r="AA717" s="1"/>
      <c r="AB717" s="1"/>
      <c r="AC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W718" s="1"/>
      <c r="Y718" s="1"/>
      <c r="Z718" s="1"/>
      <c r="AA718" s="1"/>
      <c r="AB718" s="1"/>
      <c r="AC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  <c r="Y719" s="1"/>
      <c r="Z719" s="1"/>
      <c r="AA719" s="1"/>
      <c r="AB719" s="1"/>
      <c r="AC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W720" s="1"/>
      <c r="Y720" s="1"/>
      <c r="Z720" s="1"/>
      <c r="AA720" s="1"/>
      <c r="AB720" s="1"/>
      <c r="AC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  <c r="Y721" s="1"/>
      <c r="Z721" s="1"/>
      <c r="AA721" s="1"/>
      <c r="AB721" s="1"/>
      <c r="AC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W722" s="1"/>
      <c r="Y722" s="1"/>
      <c r="Z722" s="1"/>
      <c r="AA722" s="1"/>
      <c r="AB722" s="1"/>
      <c r="AC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  <c r="Y723" s="1"/>
      <c r="Z723" s="1"/>
      <c r="AA723" s="1"/>
      <c r="AB723" s="1"/>
      <c r="AC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W724" s="1"/>
      <c r="Y724" s="1"/>
      <c r="Z724" s="1"/>
      <c r="AA724" s="1"/>
      <c r="AB724" s="1"/>
      <c r="AC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  <c r="Y725" s="1"/>
      <c r="Z725" s="1"/>
      <c r="AA725" s="1"/>
      <c r="AB725" s="1"/>
      <c r="AC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W726" s="1"/>
      <c r="Y726" s="1"/>
      <c r="Z726" s="1"/>
      <c r="AA726" s="1"/>
      <c r="AB726" s="1"/>
      <c r="AC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  <c r="Y727" s="1"/>
      <c r="Z727" s="1"/>
      <c r="AA727" s="1"/>
      <c r="AB727" s="1"/>
      <c r="AC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W728" s="1"/>
      <c r="Y728" s="1"/>
      <c r="Z728" s="1"/>
      <c r="AA728" s="1"/>
      <c r="AB728" s="1"/>
      <c r="AC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  <c r="Y729" s="1"/>
      <c r="Z729" s="1"/>
      <c r="AA729" s="1"/>
      <c r="AB729" s="1"/>
      <c r="AC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W730" s="1"/>
      <c r="Y730" s="1"/>
      <c r="Z730" s="1"/>
      <c r="AA730" s="1"/>
      <c r="AB730" s="1"/>
      <c r="AC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  <c r="Y731" s="1"/>
      <c r="Z731" s="1"/>
      <c r="AA731" s="1"/>
      <c r="AB731" s="1"/>
      <c r="AC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W732" s="1"/>
      <c r="Y732" s="1"/>
      <c r="Z732" s="1"/>
      <c r="AA732" s="1"/>
      <c r="AB732" s="1"/>
      <c r="AC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  <c r="Y733" s="1"/>
      <c r="Z733" s="1"/>
      <c r="AA733" s="1"/>
      <c r="AB733" s="1"/>
      <c r="AC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W734" s="1"/>
      <c r="Y734" s="1"/>
      <c r="Z734" s="1"/>
      <c r="AA734" s="1"/>
      <c r="AB734" s="1"/>
      <c r="AC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  <c r="Y735" s="1"/>
      <c r="Z735" s="1"/>
      <c r="AA735" s="1"/>
      <c r="AB735" s="1"/>
      <c r="AC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W736" s="1"/>
      <c r="Y736" s="1"/>
      <c r="Z736" s="1"/>
      <c r="AA736" s="1"/>
      <c r="AB736" s="1"/>
      <c r="AC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  <c r="Y737" s="1"/>
      <c r="Z737" s="1"/>
      <c r="AA737" s="1"/>
      <c r="AB737" s="1"/>
      <c r="AC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W738" s="1"/>
      <c r="Y738" s="1"/>
      <c r="Z738" s="1"/>
      <c r="AA738" s="1"/>
      <c r="AB738" s="1"/>
      <c r="AC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  <c r="Y739" s="1"/>
      <c r="Z739" s="1"/>
      <c r="AA739" s="1"/>
      <c r="AB739" s="1"/>
      <c r="AC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W740" s="1"/>
      <c r="Y740" s="1"/>
      <c r="Z740" s="1"/>
      <c r="AA740" s="1"/>
      <c r="AB740" s="1"/>
      <c r="AC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  <c r="Y741" s="1"/>
      <c r="Z741" s="1"/>
      <c r="AA741" s="1"/>
      <c r="AB741" s="1"/>
      <c r="AC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W742" s="1"/>
      <c r="Y742" s="1"/>
      <c r="Z742" s="1"/>
      <c r="AA742" s="1"/>
      <c r="AB742" s="1"/>
      <c r="AC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  <c r="Y743" s="1"/>
      <c r="Z743" s="1"/>
      <c r="AA743" s="1"/>
      <c r="AB743" s="1"/>
      <c r="AC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W744" s="1"/>
      <c r="Y744" s="1"/>
      <c r="Z744" s="1"/>
      <c r="AA744" s="1"/>
      <c r="AB744" s="1"/>
      <c r="AC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  <c r="Y745" s="1"/>
      <c r="Z745" s="1"/>
      <c r="AA745" s="1"/>
      <c r="AB745" s="1"/>
      <c r="AC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W746" s="1"/>
      <c r="Y746" s="1"/>
      <c r="Z746" s="1"/>
      <c r="AA746" s="1"/>
      <c r="AB746" s="1"/>
      <c r="AC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  <c r="Y747" s="1"/>
      <c r="Z747" s="1"/>
      <c r="AA747" s="1"/>
      <c r="AB747" s="1"/>
      <c r="AC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W748" s="1"/>
      <c r="Y748" s="1"/>
      <c r="Z748" s="1"/>
      <c r="AA748" s="1"/>
      <c r="AB748" s="1"/>
      <c r="AC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  <c r="Y749" s="1"/>
      <c r="Z749" s="1"/>
      <c r="AA749" s="1"/>
      <c r="AB749" s="1"/>
      <c r="AC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W750" s="1"/>
      <c r="Y750" s="1"/>
      <c r="Z750" s="1"/>
      <c r="AA750" s="1"/>
      <c r="AB750" s="1"/>
      <c r="AC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  <c r="Y751" s="1"/>
      <c r="Z751" s="1"/>
      <c r="AA751" s="1"/>
      <c r="AB751" s="1"/>
      <c r="AC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W752" s="1"/>
      <c r="Y752" s="1"/>
      <c r="Z752" s="1"/>
      <c r="AA752" s="1"/>
      <c r="AB752" s="1"/>
      <c r="AC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  <c r="Y753" s="1"/>
      <c r="Z753" s="1"/>
      <c r="AA753" s="1"/>
      <c r="AB753" s="1"/>
      <c r="AC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W754" s="1"/>
      <c r="Y754" s="1"/>
      <c r="Z754" s="1"/>
      <c r="AA754" s="1"/>
      <c r="AB754" s="1"/>
      <c r="AC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  <c r="Y755" s="1"/>
      <c r="Z755" s="1"/>
      <c r="AA755" s="1"/>
      <c r="AB755" s="1"/>
      <c r="AC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W756" s="1"/>
      <c r="Y756" s="1"/>
      <c r="Z756" s="1"/>
      <c r="AA756" s="1"/>
      <c r="AB756" s="1"/>
      <c r="AC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  <c r="Y757" s="1"/>
      <c r="Z757" s="1"/>
      <c r="AA757" s="1"/>
      <c r="AB757" s="1"/>
      <c r="AC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W758" s="1"/>
      <c r="Y758" s="1"/>
      <c r="Z758" s="1"/>
      <c r="AA758" s="1"/>
      <c r="AB758" s="1"/>
      <c r="AC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  <c r="Y759" s="1"/>
      <c r="Z759" s="1"/>
      <c r="AA759" s="1"/>
      <c r="AB759" s="1"/>
      <c r="AC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W760" s="1"/>
      <c r="Y760" s="1"/>
      <c r="Z760" s="1"/>
      <c r="AA760" s="1"/>
      <c r="AB760" s="1"/>
      <c r="AC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  <c r="Y761" s="1"/>
      <c r="Z761" s="1"/>
      <c r="AA761" s="1"/>
      <c r="AB761" s="1"/>
      <c r="AC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W762" s="1"/>
      <c r="Y762" s="1"/>
      <c r="Z762" s="1"/>
      <c r="AA762" s="1"/>
      <c r="AB762" s="1"/>
      <c r="AC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  <c r="Y763" s="1"/>
      <c r="Z763" s="1"/>
      <c r="AA763" s="1"/>
      <c r="AB763" s="1"/>
      <c r="AC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W764" s="1"/>
      <c r="Y764" s="1"/>
      <c r="Z764" s="1"/>
      <c r="AA764" s="1"/>
      <c r="AB764" s="1"/>
      <c r="AC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  <c r="Y765" s="1"/>
      <c r="Z765" s="1"/>
      <c r="AA765" s="1"/>
      <c r="AB765" s="1"/>
      <c r="AC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W766" s="1"/>
      <c r="Y766" s="1"/>
      <c r="Z766" s="1"/>
      <c r="AA766" s="1"/>
      <c r="AB766" s="1"/>
      <c r="AC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  <c r="Y767" s="1"/>
      <c r="Z767" s="1"/>
      <c r="AA767" s="1"/>
      <c r="AB767" s="1"/>
      <c r="AC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W768" s="1"/>
      <c r="Y768" s="1"/>
      <c r="Z768" s="1"/>
      <c r="AA768" s="1"/>
      <c r="AB768" s="1"/>
      <c r="AC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  <c r="Y769" s="1"/>
      <c r="Z769" s="1"/>
      <c r="AA769" s="1"/>
      <c r="AB769" s="1"/>
      <c r="AC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W770" s="1"/>
      <c r="Y770" s="1"/>
      <c r="Z770" s="1"/>
      <c r="AA770" s="1"/>
      <c r="AB770" s="1"/>
      <c r="AC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  <c r="Y771" s="1"/>
      <c r="Z771" s="1"/>
      <c r="AA771" s="1"/>
      <c r="AB771" s="1"/>
      <c r="AC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W772" s="1"/>
      <c r="Y772" s="1"/>
      <c r="Z772" s="1"/>
      <c r="AA772" s="1"/>
      <c r="AB772" s="1"/>
      <c r="AC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  <c r="Y773" s="1"/>
      <c r="Z773" s="1"/>
      <c r="AA773" s="1"/>
      <c r="AB773" s="1"/>
      <c r="AC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W774" s="1"/>
      <c r="Y774" s="1"/>
      <c r="Z774" s="1"/>
      <c r="AA774" s="1"/>
      <c r="AB774" s="1"/>
      <c r="AC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  <c r="Y775" s="1"/>
      <c r="Z775" s="1"/>
      <c r="AA775" s="1"/>
      <c r="AB775" s="1"/>
      <c r="AC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W776" s="1"/>
      <c r="Y776" s="1"/>
      <c r="Z776" s="1"/>
      <c r="AA776" s="1"/>
      <c r="AB776" s="1"/>
      <c r="AC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  <c r="Y777" s="1"/>
      <c r="Z777" s="1"/>
      <c r="AA777" s="1"/>
      <c r="AB777" s="1"/>
      <c r="AC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W778" s="1"/>
      <c r="Y778" s="1"/>
      <c r="Z778" s="1"/>
      <c r="AA778" s="1"/>
      <c r="AB778" s="1"/>
      <c r="AC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  <c r="Y779" s="1"/>
      <c r="Z779" s="1"/>
      <c r="AA779" s="1"/>
      <c r="AB779" s="1"/>
      <c r="AC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W780" s="1"/>
      <c r="Y780" s="1"/>
      <c r="Z780" s="1"/>
      <c r="AA780" s="1"/>
      <c r="AB780" s="1"/>
      <c r="AC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  <c r="Y781" s="1"/>
      <c r="Z781" s="1"/>
      <c r="AA781" s="1"/>
      <c r="AB781" s="1"/>
      <c r="AC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W782" s="1"/>
      <c r="Y782" s="1"/>
      <c r="Z782" s="1"/>
      <c r="AA782" s="1"/>
      <c r="AB782" s="1"/>
      <c r="AC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  <c r="Y783" s="1"/>
      <c r="Z783" s="1"/>
      <c r="AA783" s="1"/>
      <c r="AB783" s="1"/>
      <c r="AC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W784" s="1"/>
      <c r="Y784" s="1"/>
      <c r="Z784" s="1"/>
      <c r="AA784" s="1"/>
      <c r="AB784" s="1"/>
      <c r="AC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  <c r="Y785" s="1"/>
      <c r="Z785" s="1"/>
      <c r="AA785" s="1"/>
      <c r="AB785" s="1"/>
      <c r="AC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W786" s="1"/>
      <c r="Y786" s="1"/>
      <c r="Z786" s="1"/>
      <c r="AA786" s="1"/>
      <c r="AB786" s="1"/>
      <c r="AC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  <c r="Y787" s="1"/>
      <c r="Z787" s="1"/>
      <c r="AA787" s="1"/>
      <c r="AB787" s="1"/>
      <c r="AC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W788" s="1"/>
      <c r="Y788" s="1"/>
      <c r="Z788" s="1"/>
      <c r="AA788" s="1"/>
      <c r="AB788" s="1"/>
      <c r="AC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  <c r="Y789" s="1"/>
      <c r="Z789" s="1"/>
      <c r="AA789" s="1"/>
      <c r="AB789" s="1"/>
      <c r="AC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  <c r="Y790" s="1"/>
      <c r="Z790" s="1"/>
      <c r="AA790" s="1"/>
      <c r="AB790" s="1"/>
      <c r="AC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  <c r="Y791" s="1"/>
      <c r="Z791" s="1"/>
      <c r="AA791" s="1"/>
      <c r="AB791" s="1"/>
      <c r="AC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W792" s="1"/>
      <c r="Y792" s="1"/>
      <c r="Z792" s="1"/>
      <c r="AA792" s="1"/>
      <c r="AB792" s="1"/>
      <c r="AC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  <c r="Y793" s="1"/>
      <c r="Z793" s="1"/>
      <c r="AA793" s="1"/>
      <c r="AB793" s="1"/>
      <c r="AC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  <c r="Y794" s="1"/>
      <c r="Z794" s="1"/>
      <c r="AA794" s="1"/>
      <c r="AB794" s="1"/>
      <c r="AC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  <c r="Y795" s="1"/>
      <c r="Z795" s="1"/>
      <c r="AA795" s="1"/>
      <c r="AB795" s="1"/>
      <c r="AC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W796" s="1"/>
      <c r="Y796" s="1"/>
      <c r="Z796" s="1"/>
      <c r="AA796" s="1"/>
      <c r="AB796" s="1"/>
      <c r="AC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  <c r="Y797" s="1"/>
      <c r="Z797" s="1"/>
      <c r="AA797" s="1"/>
      <c r="AB797" s="1"/>
      <c r="AC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W798" s="1"/>
      <c r="Y798" s="1"/>
      <c r="Z798" s="1"/>
      <c r="AA798" s="1"/>
      <c r="AB798" s="1"/>
      <c r="AC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  <c r="Y799" s="1"/>
      <c r="Z799" s="1"/>
      <c r="AA799" s="1"/>
      <c r="AB799" s="1"/>
      <c r="AC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W800" s="1"/>
      <c r="Y800" s="1"/>
      <c r="Z800" s="1"/>
      <c r="AA800" s="1"/>
      <c r="AB800" s="1"/>
      <c r="AC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  <c r="Y801" s="1"/>
      <c r="Z801" s="1"/>
      <c r="AA801" s="1"/>
      <c r="AB801" s="1"/>
      <c r="AC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W802" s="1"/>
      <c r="Y802" s="1"/>
      <c r="Z802" s="1"/>
      <c r="AA802" s="1"/>
      <c r="AB802" s="1"/>
      <c r="AC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  <c r="Y803" s="1"/>
      <c r="Z803" s="1"/>
      <c r="AA803" s="1"/>
      <c r="AB803" s="1"/>
      <c r="AC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  <c r="Y804" s="1"/>
      <c r="Z804" s="1"/>
      <c r="AA804" s="1"/>
      <c r="AB804" s="1"/>
      <c r="AC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  <c r="Y805" s="1"/>
      <c r="Z805" s="1"/>
      <c r="AA805" s="1"/>
      <c r="AB805" s="1"/>
      <c r="AC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W806" s="1"/>
      <c r="Y806" s="1"/>
      <c r="Z806" s="1"/>
      <c r="AA806" s="1"/>
      <c r="AB806" s="1"/>
      <c r="AC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  <c r="Y807" s="1"/>
      <c r="Z807" s="1"/>
      <c r="AA807" s="1"/>
      <c r="AB807" s="1"/>
      <c r="AC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W808" s="1"/>
      <c r="Y808" s="1"/>
      <c r="Z808" s="1"/>
      <c r="AA808" s="1"/>
      <c r="AB808" s="1"/>
      <c r="AC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  <c r="Y809" s="1"/>
      <c r="Z809" s="1"/>
      <c r="AA809" s="1"/>
      <c r="AB809" s="1"/>
      <c r="AC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W810" s="1"/>
      <c r="Y810" s="1"/>
      <c r="Z810" s="1"/>
      <c r="AA810" s="1"/>
      <c r="AB810" s="1"/>
      <c r="AC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  <c r="Y811" s="1"/>
      <c r="Z811" s="1"/>
      <c r="AA811" s="1"/>
      <c r="AB811" s="1"/>
      <c r="AC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W812" s="1"/>
      <c r="Y812" s="1"/>
      <c r="Z812" s="1"/>
      <c r="AA812" s="1"/>
      <c r="AB812" s="1"/>
      <c r="AC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  <c r="Y813" s="1"/>
      <c r="Z813" s="1"/>
      <c r="AA813" s="1"/>
      <c r="AB813" s="1"/>
      <c r="AC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W814" s="1"/>
      <c r="Y814" s="1"/>
      <c r="Z814" s="1"/>
      <c r="AA814" s="1"/>
      <c r="AB814" s="1"/>
      <c r="AC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  <c r="Y815" s="1"/>
      <c r="Z815" s="1"/>
      <c r="AA815" s="1"/>
      <c r="AB815" s="1"/>
      <c r="AC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W816" s="1"/>
      <c r="Y816" s="1"/>
      <c r="Z816" s="1"/>
      <c r="AA816" s="1"/>
      <c r="AB816" s="1"/>
      <c r="AC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  <c r="Y817" s="1"/>
      <c r="Z817" s="1"/>
      <c r="AA817" s="1"/>
      <c r="AB817" s="1"/>
      <c r="AC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W818" s="1"/>
      <c r="Y818" s="1"/>
      <c r="Z818" s="1"/>
      <c r="AA818" s="1"/>
      <c r="AB818" s="1"/>
      <c r="AC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  <c r="Y819" s="1"/>
      <c r="Z819" s="1"/>
      <c r="AA819" s="1"/>
      <c r="AB819" s="1"/>
      <c r="AC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W820" s="1"/>
      <c r="Y820" s="1"/>
      <c r="Z820" s="1"/>
      <c r="AA820" s="1"/>
      <c r="AB820" s="1"/>
      <c r="AC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  <c r="Y821" s="1"/>
      <c r="Z821" s="1"/>
      <c r="AA821" s="1"/>
      <c r="AB821" s="1"/>
      <c r="AC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W822" s="1"/>
      <c r="Y822" s="1"/>
      <c r="Z822" s="1"/>
      <c r="AA822" s="1"/>
      <c r="AB822" s="1"/>
      <c r="AC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  <c r="Y823" s="1"/>
      <c r="Z823" s="1"/>
      <c r="AA823" s="1"/>
      <c r="AB823" s="1"/>
      <c r="AC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W824" s="1"/>
      <c r="Y824" s="1"/>
      <c r="Z824" s="1"/>
      <c r="AA824" s="1"/>
      <c r="AB824" s="1"/>
      <c r="AC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  <c r="Y825" s="1"/>
      <c r="Z825" s="1"/>
      <c r="AA825" s="1"/>
      <c r="AB825" s="1"/>
      <c r="AC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W826" s="1"/>
      <c r="Y826" s="1"/>
      <c r="Z826" s="1"/>
      <c r="AA826" s="1"/>
      <c r="AB826" s="1"/>
      <c r="AC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  <c r="Y827" s="1"/>
      <c r="Z827" s="1"/>
      <c r="AA827" s="1"/>
      <c r="AB827" s="1"/>
      <c r="AC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W828" s="1"/>
      <c r="Y828" s="1"/>
      <c r="Z828" s="1"/>
      <c r="AA828" s="1"/>
      <c r="AB828" s="1"/>
      <c r="AC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  <c r="Y829" s="1"/>
      <c r="Z829" s="1"/>
      <c r="AA829" s="1"/>
      <c r="AB829" s="1"/>
      <c r="AC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W830" s="1"/>
      <c r="Y830" s="1"/>
      <c r="Z830" s="1"/>
      <c r="AA830" s="1"/>
      <c r="AB830" s="1"/>
      <c r="AC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  <c r="Y831" s="1"/>
      <c r="Z831" s="1"/>
      <c r="AA831" s="1"/>
      <c r="AB831" s="1"/>
      <c r="AC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W832" s="1"/>
      <c r="Y832" s="1"/>
      <c r="Z832" s="1"/>
      <c r="AA832" s="1"/>
      <c r="AB832" s="1"/>
      <c r="AC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  <c r="Y833" s="1"/>
      <c r="Z833" s="1"/>
      <c r="AA833" s="1"/>
      <c r="AB833" s="1"/>
      <c r="AC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W834" s="1"/>
      <c r="Y834" s="1"/>
      <c r="Z834" s="1"/>
      <c r="AA834" s="1"/>
      <c r="AB834" s="1"/>
      <c r="AC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  <c r="Y835" s="1"/>
      <c r="Z835" s="1"/>
      <c r="AA835" s="1"/>
      <c r="AB835" s="1"/>
      <c r="AC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W836" s="1"/>
      <c r="Y836" s="1"/>
      <c r="Z836" s="1"/>
      <c r="AA836" s="1"/>
      <c r="AB836" s="1"/>
      <c r="AC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  <c r="Y837" s="1"/>
      <c r="Z837" s="1"/>
      <c r="AA837" s="1"/>
      <c r="AB837" s="1"/>
      <c r="AC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W838" s="1"/>
      <c r="Y838" s="1"/>
      <c r="Z838" s="1"/>
      <c r="AA838" s="1"/>
      <c r="AB838" s="1"/>
      <c r="AC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  <c r="Y839" s="1"/>
      <c r="Z839" s="1"/>
      <c r="AA839" s="1"/>
      <c r="AB839" s="1"/>
      <c r="AC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W840" s="1"/>
      <c r="Y840" s="1"/>
      <c r="Z840" s="1"/>
      <c r="AA840" s="1"/>
      <c r="AB840" s="1"/>
      <c r="AC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  <c r="Y841" s="1"/>
      <c r="Z841" s="1"/>
      <c r="AA841" s="1"/>
      <c r="AB841" s="1"/>
      <c r="AC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W842" s="1"/>
      <c r="Y842" s="1"/>
      <c r="Z842" s="1"/>
      <c r="AA842" s="1"/>
      <c r="AB842" s="1"/>
      <c r="AC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  <c r="Y843" s="1"/>
      <c r="Z843" s="1"/>
      <c r="AA843" s="1"/>
      <c r="AB843" s="1"/>
      <c r="AC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W844" s="1"/>
      <c r="Y844" s="1"/>
      <c r="Z844" s="1"/>
      <c r="AA844" s="1"/>
      <c r="AB844" s="1"/>
      <c r="AC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  <c r="Y845" s="1"/>
      <c r="Z845" s="1"/>
      <c r="AA845" s="1"/>
      <c r="AB845" s="1"/>
      <c r="AC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W846" s="1"/>
      <c r="Y846" s="1"/>
      <c r="Z846" s="1"/>
      <c r="AA846" s="1"/>
      <c r="AB846" s="1"/>
      <c r="AC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  <c r="Y847" s="1"/>
      <c r="Z847" s="1"/>
      <c r="AA847" s="1"/>
      <c r="AB847" s="1"/>
      <c r="AC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W848" s="1"/>
      <c r="Y848" s="1"/>
      <c r="Z848" s="1"/>
      <c r="AA848" s="1"/>
      <c r="AB848" s="1"/>
      <c r="AC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  <c r="Y849" s="1"/>
      <c r="Z849" s="1"/>
      <c r="AA849" s="1"/>
      <c r="AB849" s="1"/>
      <c r="AC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W850" s="1"/>
      <c r="Y850" s="1"/>
      <c r="Z850" s="1"/>
      <c r="AA850" s="1"/>
      <c r="AB850" s="1"/>
      <c r="AC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  <c r="Y851" s="1"/>
      <c r="Z851" s="1"/>
      <c r="AA851" s="1"/>
      <c r="AB851" s="1"/>
      <c r="AC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W852" s="1"/>
      <c r="Y852" s="1"/>
      <c r="Z852" s="1"/>
      <c r="AA852" s="1"/>
      <c r="AB852" s="1"/>
      <c r="AC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  <c r="Y853" s="1"/>
      <c r="Z853" s="1"/>
      <c r="AA853" s="1"/>
      <c r="AB853" s="1"/>
      <c r="AC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W854" s="1"/>
      <c r="Y854" s="1"/>
      <c r="Z854" s="1"/>
      <c r="AA854" s="1"/>
      <c r="AB854" s="1"/>
      <c r="AC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  <c r="Y855" s="1"/>
      <c r="Z855" s="1"/>
      <c r="AA855" s="1"/>
      <c r="AB855" s="1"/>
      <c r="AC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W856" s="1"/>
      <c r="Y856" s="1"/>
      <c r="Z856" s="1"/>
      <c r="AA856" s="1"/>
      <c r="AB856" s="1"/>
      <c r="AC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  <c r="Y857" s="1"/>
      <c r="Z857" s="1"/>
      <c r="AA857" s="1"/>
      <c r="AB857" s="1"/>
      <c r="AC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W858" s="1"/>
      <c r="Y858" s="1"/>
      <c r="Z858" s="1"/>
      <c r="AA858" s="1"/>
      <c r="AB858" s="1"/>
      <c r="AC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  <c r="Y859" s="1"/>
      <c r="Z859" s="1"/>
      <c r="AA859" s="1"/>
      <c r="AB859" s="1"/>
      <c r="AC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W860" s="1"/>
      <c r="Y860" s="1"/>
      <c r="Z860" s="1"/>
      <c r="AA860" s="1"/>
      <c r="AB860" s="1"/>
      <c r="AC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  <c r="Y861" s="1"/>
      <c r="Z861" s="1"/>
      <c r="AA861" s="1"/>
      <c r="AB861" s="1"/>
      <c r="AC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W862" s="1"/>
      <c r="Y862" s="1"/>
      <c r="Z862" s="1"/>
      <c r="AA862" s="1"/>
      <c r="AB862" s="1"/>
      <c r="AC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  <c r="Y863" s="1"/>
      <c r="Z863" s="1"/>
      <c r="AA863" s="1"/>
      <c r="AB863" s="1"/>
      <c r="AC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W864" s="1"/>
      <c r="Y864" s="1"/>
      <c r="Z864" s="1"/>
      <c r="AA864" s="1"/>
      <c r="AB864" s="1"/>
      <c r="AC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  <c r="Y865" s="1"/>
      <c r="Z865" s="1"/>
      <c r="AA865" s="1"/>
      <c r="AB865" s="1"/>
      <c r="AC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W866" s="1"/>
      <c r="Y866" s="1"/>
      <c r="Z866" s="1"/>
      <c r="AA866" s="1"/>
      <c r="AB866" s="1"/>
      <c r="AC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  <c r="Y867" s="1"/>
      <c r="Z867" s="1"/>
      <c r="AA867" s="1"/>
      <c r="AB867" s="1"/>
      <c r="AC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W868" s="1"/>
      <c r="Y868" s="1"/>
      <c r="Z868" s="1"/>
      <c r="AA868" s="1"/>
      <c r="AB868" s="1"/>
      <c r="AC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  <c r="Y869" s="1"/>
      <c r="Z869" s="1"/>
      <c r="AA869" s="1"/>
      <c r="AB869" s="1"/>
      <c r="AC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W870" s="1"/>
      <c r="Y870" s="1"/>
      <c r="Z870" s="1"/>
      <c r="AA870" s="1"/>
      <c r="AB870" s="1"/>
      <c r="AC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  <c r="Y871" s="1"/>
      <c r="Z871" s="1"/>
      <c r="AA871" s="1"/>
      <c r="AB871" s="1"/>
      <c r="AC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W872" s="1"/>
      <c r="Y872" s="1"/>
      <c r="Z872" s="1"/>
      <c r="AA872" s="1"/>
      <c r="AB872" s="1"/>
      <c r="AC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  <c r="Y873" s="1"/>
      <c r="Z873" s="1"/>
      <c r="AA873" s="1"/>
      <c r="AB873" s="1"/>
      <c r="AC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W874" s="1"/>
      <c r="Y874" s="1"/>
      <c r="Z874" s="1"/>
      <c r="AA874" s="1"/>
      <c r="AB874" s="1"/>
      <c r="AC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  <c r="Y875" s="1"/>
      <c r="Z875" s="1"/>
      <c r="AA875" s="1"/>
      <c r="AB875" s="1"/>
      <c r="AC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W876" s="1"/>
      <c r="Y876" s="1"/>
      <c r="Z876" s="1"/>
      <c r="AA876" s="1"/>
      <c r="AB876" s="1"/>
      <c r="AC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  <c r="Y877" s="1"/>
      <c r="Z877" s="1"/>
      <c r="AA877" s="1"/>
      <c r="AB877" s="1"/>
      <c r="AC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W878" s="1"/>
      <c r="Y878" s="1"/>
      <c r="Z878" s="1"/>
      <c r="AA878" s="1"/>
      <c r="AB878" s="1"/>
      <c r="AC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  <c r="Y879" s="1"/>
      <c r="Z879" s="1"/>
      <c r="AA879" s="1"/>
      <c r="AB879" s="1"/>
      <c r="AC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W880" s="1"/>
      <c r="Y880" s="1"/>
      <c r="Z880" s="1"/>
      <c r="AA880" s="1"/>
      <c r="AB880" s="1"/>
      <c r="AC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  <c r="Y881" s="1"/>
      <c r="Z881" s="1"/>
      <c r="AA881" s="1"/>
      <c r="AB881" s="1"/>
      <c r="AC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W882" s="1"/>
      <c r="Y882" s="1"/>
      <c r="Z882" s="1"/>
      <c r="AA882" s="1"/>
      <c r="AB882" s="1"/>
      <c r="AC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  <c r="Y883" s="1"/>
      <c r="Z883" s="1"/>
      <c r="AA883" s="1"/>
      <c r="AB883" s="1"/>
      <c r="AC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W884" s="1"/>
      <c r="Y884" s="1"/>
      <c r="Z884" s="1"/>
      <c r="AA884" s="1"/>
      <c r="AB884" s="1"/>
      <c r="AC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  <c r="Y885" s="1"/>
      <c r="Z885" s="1"/>
      <c r="AA885" s="1"/>
      <c r="AB885" s="1"/>
      <c r="AC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W886" s="1"/>
      <c r="Y886" s="1"/>
      <c r="Z886" s="1"/>
      <c r="AA886" s="1"/>
      <c r="AB886" s="1"/>
      <c r="AC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  <c r="Y887" s="1"/>
      <c r="Z887" s="1"/>
      <c r="AA887" s="1"/>
      <c r="AB887" s="1"/>
      <c r="AC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W888" s="1"/>
      <c r="Y888" s="1"/>
      <c r="Z888" s="1"/>
      <c r="AA888" s="1"/>
      <c r="AB888" s="1"/>
      <c r="AC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  <c r="Y889" s="1"/>
      <c r="Z889" s="1"/>
      <c r="AA889" s="1"/>
      <c r="AB889" s="1"/>
      <c r="AC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W890" s="1"/>
      <c r="Y890" s="1"/>
      <c r="Z890" s="1"/>
      <c r="AA890" s="1"/>
      <c r="AB890" s="1"/>
      <c r="AC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  <c r="Y891" s="1"/>
      <c r="Z891" s="1"/>
      <c r="AA891" s="1"/>
      <c r="AB891" s="1"/>
      <c r="AC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W892" s="1"/>
      <c r="Y892" s="1"/>
      <c r="Z892" s="1"/>
      <c r="AA892" s="1"/>
      <c r="AB892" s="1"/>
      <c r="AC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  <c r="Y893" s="1"/>
      <c r="Z893" s="1"/>
      <c r="AA893" s="1"/>
      <c r="AB893" s="1"/>
      <c r="AC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W894" s="1"/>
      <c r="Y894" s="1"/>
      <c r="Z894" s="1"/>
      <c r="AA894" s="1"/>
      <c r="AB894" s="1"/>
      <c r="AC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  <c r="Y895" s="1"/>
      <c r="Z895" s="1"/>
      <c r="AA895" s="1"/>
      <c r="AB895" s="1"/>
      <c r="AC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W896" s="1"/>
      <c r="Y896" s="1"/>
      <c r="Z896" s="1"/>
      <c r="AA896" s="1"/>
      <c r="AB896" s="1"/>
      <c r="AC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  <c r="Y897" s="1"/>
      <c r="Z897" s="1"/>
      <c r="AA897" s="1"/>
      <c r="AB897" s="1"/>
      <c r="AC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W898" s="1"/>
      <c r="Y898" s="1"/>
      <c r="Z898" s="1"/>
      <c r="AA898" s="1"/>
      <c r="AB898" s="1"/>
      <c r="AC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  <c r="Y899" s="1"/>
      <c r="Z899" s="1"/>
      <c r="AA899" s="1"/>
      <c r="AB899" s="1"/>
      <c r="AC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W900" s="1"/>
      <c r="Y900" s="1"/>
      <c r="Z900" s="1"/>
      <c r="AA900" s="1"/>
      <c r="AB900" s="1"/>
      <c r="AC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  <c r="Y901" s="1"/>
      <c r="Z901" s="1"/>
      <c r="AA901" s="1"/>
      <c r="AB901" s="1"/>
      <c r="AC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W902" s="1"/>
      <c r="Y902" s="1"/>
      <c r="Z902" s="1"/>
      <c r="AA902" s="1"/>
      <c r="AB902" s="1"/>
      <c r="AC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  <c r="Y903" s="1"/>
      <c r="Z903" s="1"/>
      <c r="AA903" s="1"/>
      <c r="AB903" s="1"/>
      <c r="AC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W904" s="1"/>
      <c r="Y904" s="1"/>
      <c r="Z904" s="1"/>
      <c r="AA904" s="1"/>
      <c r="AB904" s="1"/>
      <c r="AC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  <c r="Y905" s="1"/>
      <c r="Z905" s="1"/>
      <c r="AA905" s="1"/>
      <c r="AB905" s="1"/>
      <c r="AC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W906" s="1"/>
      <c r="Y906" s="1"/>
      <c r="Z906" s="1"/>
      <c r="AA906" s="1"/>
      <c r="AB906" s="1"/>
      <c r="AC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  <c r="Y907" s="1"/>
      <c r="Z907" s="1"/>
      <c r="AA907" s="1"/>
      <c r="AB907" s="1"/>
      <c r="AC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W908" s="1"/>
      <c r="Y908" s="1"/>
      <c r="Z908" s="1"/>
      <c r="AA908" s="1"/>
      <c r="AB908" s="1"/>
      <c r="AC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  <c r="Y909" s="1"/>
      <c r="Z909" s="1"/>
      <c r="AA909" s="1"/>
      <c r="AB909" s="1"/>
      <c r="AC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W910" s="1"/>
      <c r="Y910" s="1"/>
      <c r="Z910" s="1"/>
      <c r="AA910" s="1"/>
      <c r="AB910" s="1"/>
      <c r="AC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  <c r="Y911" s="1"/>
      <c r="Z911" s="1"/>
      <c r="AA911" s="1"/>
      <c r="AB911" s="1"/>
      <c r="AC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W912" s="1"/>
      <c r="Y912" s="1"/>
      <c r="Z912" s="1"/>
      <c r="AA912" s="1"/>
      <c r="AB912" s="1"/>
      <c r="AC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  <c r="Y913" s="1"/>
      <c r="Z913" s="1"/>
      <c r="AA913" s="1"/>
      <c r="AB913" s="1"/>
      <c r="AC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W914" s="1"/>
      <c r="Y914" s="1"/>
      <c r="Z914" s="1"/>
      <c r="AA914" s="1"/>
      <c r="AB914" s="1"/>
      <c r="AC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  <c r="Y915" s="1"/>
      <c r="Z915" s="1"/>
      <c r="AA915" s="1"/>
      <c r="AB915" s="1"/>
      <c r="AC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W916" s="1"/>
      <c r="Y916" s="1"/>
      <c r="Z916" s="1"/>
      <c r="AA916" s="1"/>
      <c r="AB916" s="1"/>
      <c r="AC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  <c r="Y917" s="1"/>
      <c r="Z917" s="1"/>
      <c r="AA917" s="1"/>
      <c r="AB917" s="1"/>
      <c r="AC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  <c r="Y918" s="1"/>
      <c r="Z918" s="1"/>
      <c r="AA918" s="1"/>
      <c r="AB918" s="1"/>
      <c r="AC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  <c r="Y919" s="1"/>
      <c r="Z919" s="1"/>
      <c r="AA919" s="1"/>
      <c r="AB919" s="1"/>
      <c r="AC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W920" s="1"/>
      <c r="Y920" s="1"/>
      <c r="Z920" s="1"/>
      <c r="AA920" s="1"/>
      <c r="AB920" s="1"/>
      <c r="AC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  <c r="Y921" s="1"/>
      <c r="Z921" s="1"/>
      <c r="AA921" s="1"/>
      <c r="AB921" s="1"/>
      <c r="AC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W922" s="1"/>
      <c r="Y922" s="1"/>
      <c r="Z922" s="1"/>
      <c r="AA922" s="1"/>
      <c r="AB922" s="1"/>
      <c r="AC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  <c r="Y923" s="1"/>
      <c r="Z923" s="1"/>
      <c r="AA923" s="1"/>
      <c r="AB923" s="1"/>
      <c r="AC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W924" s="1"/>
      <c r="Y924" s="1"/>
      <c r="Z924" s="1"/>
      <c r="AA924" s="1"/>
      <c r="AB924" s="1"/>
      <c r="AC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  <c r="Y925" s="1"/>
      <c r="Z925" s="1"/>
      <c r="AA925" s="1"/>
      <c r="AB925" s="1"/>
      <c r="AC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W926" s="1"/>
      <c r="Y926" s="1"/>
      <c r="Z926" s="1"/>
      <c r="AA926" s="1"/>
      <c r="AB926" s="1"/>
      <c r="AC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  <c r="Y927" s="1"/>
      <c r="Z927" s="1"/>
      <c r="AA927" s="1"/>
      <c r="AB927" s="1"/>
      <c r="AC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W928" s="1"/>
      <c r="Y928" s="1"/>
      <c r="Z928" s="1"/>
      <c r="AA928" s="1"/>
      <c r="AB928" s="1"/>
      <c r="AC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  <c r="Y929" s="1"/>
      <c r="Z929" s="1"/>
      <c r="AA929" s="1"/>
      <c r="AB929" s="1"/>
      <c r="AC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W930" s="1"/>
      <c r="Y930" s="1"/>
      <c r="Z930" s="1"/>
      <c r="AA930" s="1"/>
      <c r="AB930" s="1"/>
      <c r="AC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  <c r="Y931" s="1"/>
      <c r="Z931" s="1"/>
      <c r="AA931" s="1"/>
      <c r="AB931" s="1"/>
      <c r="AC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W932" s="1"/>
      <c r="Y932" s="1"/>
      <c r="Z932" s="1"/>
      <c r="AA932" s="1"/>
      <c r="AB932" s="1"/>
      <c r="AC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  <c r="Y933" s="1"/>
      <c r="Z933" s="1"/>
      <c r="AA933" s="1"/>
      <c r="AB933" s="1"/>
      <c r="AC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W934" s="1"/>
      <c r="Y934" s="1"/>
      <c r="Z934" s="1"/>
      <c r="AA934" s="1"/>
      <c r="AB934" s="1"/>
      <c r="AC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  <c r="Y935" s="1"/>
      <c r="Z935" s="1"/>
      <c r="AA935" s="1"/>
      <c r="AB935" s="1"/>
      <c r="AC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W936" s="1"/>
      <c r="Y936" s="1"/>
      <c r="Z936" s="1"/>
      <c r="AA936" s="1"/>
      <c r="AB936" s="1"/>
      <c r="AC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  <c r="Y937" s="1"/>
      <c r="Z937" s="1"/>
      <c r="AA937" s="1"/>
      <c r="AB937" s="1"/>
      <c r="AC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W938" s="1"/>
      <c r="Y938" s="1"/>
      <c r="Z938" s="1"/>
      <c r="AA938" s="1"/>
      <c r="AB938" s="1"/>
      <c r="AC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  <c r="Y939" s="1"/>
      <c r="Z939" s="1"/>
      <c r="AA939" s="1"/>
      <c r="AB939" s="1"/>
      <c r="AC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W940" s="1"/>
      <c r="Y940" s="1"/>
      <c r="Z940" s="1"/>
      <c r="AA940" s="1"/>
      <c r="AB940" s="1"/>
      <c r="AC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  <c r="Y941" s="1"/>
      <c r="Z941" s="1"/>
      <c r="AA941" s="1"/>
      <c r="AB941" s="1"/>
      <c r="AC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W942" s="1"/>
      <c r="Y942" s="1"/>
      <c r="Z942" s="1"/>
      <c r="AA942" s="1"/>
      <c r="AB942" s="1"/>
      <c r="AC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  <c r="Y943" s="1"/>
      <c r="Z943" s="1"/>
      <c r="AA943" s="1"/>
      <c r="AB943" s="1"/>
      <c r="AC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W944" s="1"/>
      <c r="Y944" s="1"/>
      <c r="Z944" s="1"/>
      <c r="AA944" s="1"/>
      <c r="AB944" s="1"/>
      <c r="AC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  <c r="Y945" s="1"/>
      <c r="Z945" s="1"/>
      <c r="AA945" s="1"/>
      <c r="AB945" s="1"/>
      <c r="AC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W946" s="1"/>
      <c r="Y946" s="1"/>
      <c r="Z946" s="1"/>
      <c r="AA946" s="1"/>
      <c r="AB946" s="1"/>
      <c r="AC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  <c r="Y947" s="1"/>
      <c r="Z947" s="1"/>
      <c r="AA947" s="1"/>
      <c r="AB947" s="1"/>
      <c r="AC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W948" s="1"/>
      <c r="Y948" s="1"/>
      <c r="Z948" s="1"/>
      <c r="AA948" s="1"/>
      <c r="AB948" s="1"/>
      <c r="AC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  <c r="Y949" s="1"/>
      <c r="Z949" s="1"/>
      <c r="AA949" s="1"/>
      <c r="AB949" s="1"/>
      <c r="AC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W950" s="1"/>
      <c r="Y950" s="1"/>
      <c r="Z950" s="1"/>
      <c r="AA950" s="1"/>
      <c r="AB950" s="1"/>
      <c r="AC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  <c r="Y951" s="1"/>
      <c r="Z951" s="1"/>
      <c r="AA951" s="1"/>
      <c r="AB951" s="1"/>
      <c r="AC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W952" s="1"/>
      <c r="Y952" s="1"/>
      <c r="Z952" s="1"/>
      <c r="AA952" s="1"/>
      <c r="AB952" s="1"/>
      <c r="AC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  <c r="Y953" s="1"/>
      <c r="Z953" s="1"/>
      <c r="AA953" s="1"/>
      <c r="AB953" s="1"/>
      <c r="AC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W954" s="1"/>
      <c r="Y954" s="1"/>
      <c r="Z954" s="1"/>
      <c r="AA954" s="1"/>
      <c r="AB954" s="1"/>
      <c r="AC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  <c r="Y955" s="1"/>
      <c r="Z955" s="1"/>
      <c r="AA955" s="1"/>
      <c r="AB955" s="1"/>
      <c r="AC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W956" s="1"/>
      <c r="Y956" s="1"/>
      <c r="Z956" s="1"/>
      <c r="AA956" s="1"/>
      <c r="AB956" s="1"/>
      <c r="AC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  <c r="Y957" s="1"/>
      <c r="Z957" s="1"/>
      <c r="AA957" s="1"/>
      <c r="AB957" s="1"/>
      <c r="AC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W958" s="1"/>
      <c r="Y958" s="1"/>
      <c r="Z958" s="1"/>
      <c r="AA958" s="1"/>
      <c r="AB958" s="1"/>
      <c r="AC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  <c r="Y959" s="1"/>
      <c r="Z959" s="1"/>
      <c r="AA959" s="1"/>
      <c r="AB959" s="1"/>
      <c r="AC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W960" s="1"/>
      <c r="Y960" s="1"/>
      <c r="Z960" s="1"/>
      <c r="AA960" s="1"/>
      <c r="AB960" s="1"/>
      <c r="AC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  <c r="Y961" s="1"/>
      <c r="Z961" s="1"/>
      <c r="AA961" s="1"/>
      <c r="AB961" s="1"/>
      <c r="AC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W962" s="1"/>
      <c r="Y962" s="1"/>
      <c r="Z962" s="1"/>
      <c r="AA962" s="1"/>
      <c r="AB962" s="1"/>
      <c r="AC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  <c r="Y963" s="1"/>
      <c r="Z963" s="1"/>
      <c r="AA963" s="1"/>
      <c r="AB963" s="1"/>
      <c r="AC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W964" s="1"/>
      <c r="Y964" s="1"/>
      <c r="Z964" s="1"/>
      <c r="AA964" s="1"/>
      <c r="AB964" s="1"/>
      <c r="AC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  <c r="Y965" s="1"/>
      <c r="Z965" s="1"/>
      <c r="AA965" s="1"/>
      <c r="AB965" s="1"/>
      <c r="AC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W966" s="1"/>
      <c r="Y966" s="1"/>
      <c r="Z966" s="1"/>
      <c r="AA966" s="1"/>
      <c r="AB966" s="1"/>
      <c r="AC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  <c r="Y967" s="1"/>
      <c r="Z967" s="1"/>
      <c r="AA967" s="1"/>
      <c r="AB967" s="1"/>
      <c r="AC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W968" s="1"/>
      <c r="Y968" s="1"/>
      <c r="Z968" s="1"/>
      <c r="AA968" s="1"/>
      <c r="AB968" s="1"/>
      <c r="AC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  <c r="Y969" s="1"/>
      <c r="Z969" s="1"/>
      <c r="AA969" s="1"/>
      <c r="AB969" s="1"/>
      <c r="AC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W970" s="1"/>
      <c r="Y970" s="1"/>
      <c r="Z970" s="1"/>
      <c r="AA970" s="1"/>
      <c r="AB970" s="1"/>
      <c r="AC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  <c r="Y971" s="1"/>
      <c r="Z971" s="1"/>
      <c r="AA971" s="1"/>
      <c r="AB971" s="1"/>
      <c r="AC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W972" s="1"/>
      <c r="Y972" s="1"/>
      <c r="Z972" s="1"/>
      <c r="AA972" s="1"/>
      <c r="AB972" s="1"/>
      <c r="AC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  <c r="Y973" s="1"/>
      <c r="Z973" s="1"/>
      <c r="AA973" s="1"/>
      <c r="AB973" s="1"/>
      <c r="AC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W974" s="1"/>
      <c r="Y974" s="1"/>
      <c r="Z974" s="1"/>
      <c r="AA974" s="1"/>
      <c r="AB974" s="1"/>
      <c r="AC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  <c r="Y975" s="1"/>
      <c r="Z975" s="1"/>
      <c r="AA975" s="1"/>
      <c r="AB975" s="1"/>
      <c r="AC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W976" s="1"/>
      <c r="Y976" s="1"/>
      <c r="Z976" s="1"/>
      <c r="AA976" s="1"/>
      <c r="AB976" s="1"/>
      <c r="AC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  <c r="Y977" s="1"/>
      <c r="Z977" s="1"/>
      <c r="AA977" s="1"/>
      <c r="AB977" s="1"/>
      <c r="AC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W978" s="1"/>
      <c r="Y978" s="1"/>
      <c r="Z978" s="1"/>
      <c r="AA978" s="1"/>
      <c r="AB978" s="1"/>
      <c r="AC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  <c r="Y979" s="1"/>
      <c r="Z979" s="1"/>
      <c r="AA979" s="1"/>
      <c r="AB979" s="1"/>
      <c r="AC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W980" s="1"/>
      <c r="Y980" s="1"/>
      <c r="Z980" s="1"/>
      <c r="AA980" s="1"/>
      <c r="AB980" s="1"/>
      <c r="AC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  <c r="Y981" s="1"/>
      <c r="Z981" s="1"/>
      <c r="AA981" s="1"/>
      <c r="AB981" s="1"/>
      <c r="AC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W982" s="1"/>
      <c r="Y982" s="1"/>
      <c r="Z982" s="1"/>
      <c r="AA982" s="1"/>
      <c r="AB982" s="1"/>
      <c r="AC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  <c r="Y983" s="1"/>
      <c r="Z983" s="1"/>
      <c r="AA983" s="1"/>
      <c r="AB983" s="1"/>
      <c r="AC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W984" s="1"/>
      <c r="Y984" s="1"/>
      <c r="Z984" s="1"/>
      <c r="AA984" s="1"/>
      <c r="AB984" s="1"/>
      <c r="AC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  <c r="Y985" s="1"/>
      <c r="Z985" s="1"/>
      <c r="AA985" s="1"/>
      <c r="AB985" s="1"/>
      <c r="AC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W986" s="1"/>
      <c r="Y986" s="1"/>
      <c r="Z986" s="1"/>
      <c r="AA986" s="1"/>
      <c r="AB986" s="1"/>
      <c r="AC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  <c r="Y987" s="1"/>
      <c r="Z987" s="1"/>
      <c r="AA987" s="1"/>
      <c r="AB987" s="1"/>
      <c r="AC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W988" s="1"/>
      <c r="Y988" s="1"/>
      <c r="Z988" s="1"/>
      <c r="AA988" s="1"/>
      <c r="AB988" s="1"/>
      <c r="AC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  <c r="Y989" s="1"/>
      <c r="Z989" s="1"/>
      <c r="AA989" s="1"/>
      <c r="AB989" s="1"/>
      <c r="AC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W990" s="1"/>
      <c r="Y990" s="1"/>
      <c r="Z990" s="1"/>
      <c r="AA990" s="1"/>
      <c r="AB990" s="1"/>
      <c r="AC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  <c r="Y991" s="1"/>
      <c r="Z991" s="1"/>
      <c r="AA991" s="1"/>
      <c r="AB991" s="1"/>
      <c r="AC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W992" s="1"/>
      <c r="Y992" s="1"/>
      <c r="Z992" s="1"/>
      <c r="AA992" s="1"/>
      <c r="AB992" s="1"/>
      <c r="AC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  <c r="Y993" s="1"/>
      <c r="Z993" s="1"/>
      <c r="AA993" s="1"/>
      <c r="AB993" s="1"/>
      <c r="AC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W994" s="1"/>
      <c r="Y994" s="1"/>
      <c r="Z994" s="1"/>
      <c r="AA994" s="1"/>
      <c r="AB994" s="1"/>
      <c r="AC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  <c r="Y995" s="1"/>
      <c r="Z995" s="1"/>
      <c r="AA995" s="1"/>
      <c r="AB995" s="1"/>
      <c r="AC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W996" s="1"/>
      <c r="Y996" s="1"/>
      <c r="Z996" s="1"/>
      <c r="AA996" s="1"/>
      <c r="AB996" s="1"/>
      <c r="AC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  <c r="Y997" s="1"/>
      <c r="Z997" s="1"/>
      <c r="AA997" s="1"/>
      <c r="AB997" s="1"/>
      <c r="AC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W998" s="1"/>
      <c r="Y998" s="1"/>
      <c r="Z998" s="1"/>
      <c r="AA998" s="1"/>
      <c r="AB998" s="1"/>
      <c r="AC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  <c r="Y999" s="1"/>
      <c r="Z999" s="1"/>
      <c r="AA999" s="1"/>
      <c r="AB999" s="1"/>
      <c r="AC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W1000" s="1"/>
      <c r="Y1000" s="1"/>
      <c r="Z1000" s="1"/>
      <c r="AA1000" s="1"/>
      <c r="AB1000" s="1"/>
      <c r="AC1000" s="1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W1001" s="1"/>
      <c r="Y1001" s="1"/>
      <c r="Z1001" s="1"/>
      <c r="AA1001" s="1"/>
      <c r="AB1001" s="1"/>
      <c r="AC1001" s="1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W1002" s="1"/>
      <c r="Y1002" s="1"/>
      <c r="Z1002" s="1"/>
      <c r="AA1002" s="1"/>
      <c r="AB1002" s="1"/>
      <c r="AC1002" s="1"/>
    </row>
  </sheetData>
  <mergeCells count="41">
    <mergeCell ref="F2:F3"/>
    <mergeCell ref="H2:H3"/>
    <mergeCell ref="W2:W3"/>
    <mergeCell ref="Y2:Y3"/>
    <mergeCell ref="Z2:Z3"/>
    <mergeCell ref="AA2:AA3"/>
    <mergeCell ref="AB2:AB3"/>
    <mergeCell ref="AC2:AC3"/>
    <mergeCell ref="B1:B3"/>
    <mergeCell ref="C1:C3"/>
    <mergeCell ref="E1:F1"/>
    <mergeCell ref="H1:L1"/>
    <mergeCell ref="N1:P1"/>
    <mergeCell ref="R1:U1"/>
    <mergeCell ref="Y1:AC1"/>
    <mergeCell ref="I2:I3"/>
    <mergeCell ref="J2:J3"/>
    <mergeCell ref="K2:K3"/>
    <mergeCell ref="L2:L3"/>
    <mergeCell ref="N2:N3"/>
    <mergeCell ref="O2:O3"/>
    <mergeCell ref="P2:P3"/>
    <mergeCell ref="Q2:Q3"/>
    <mergeCell ref="R2:R3"/>
    <mergeCell ref="S2:S3"/>
    <mergeCell ref="T2:T3"/>
    <mergeCell ref="U2:U3"/>
    <mergeCell ref="A30:D30"/>
    <mergeCell ref="A31:D31"/>
    <mergeCell ref="A32:D32"/>
    <mergeCell ref="A33:D33"/>
    <mergeCell ref="A34:D34"/>
    <mergeCell ref="A35:D35"/>
    <mergeCell ref="A36:D36"/>
    <mergeCell ref="D2:D3"/>
    <mergeCell ref="E2:E3"/>
    <mergeCell ref="B4:D4"/>
    <mergeCell ref="A5:A25"/>
    <mergeCell ref="A27:D27"/>
    <mergeCell ref="A28:D28"/>
    <mergeCell ref="A29:D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9.43"/>
    <col customWidth="1" min="8" max="8" width="7.71"/>
  </cols>
  <sheetData>
    <row r="1">
      <c r="A1" s="1"/>
      <c r="B1" s="2" t="s">
        <v>0</v>
      </c>
      <c r="C1" s="2" t="s">
        <v>1</v>
      </c>
      <c r="D1" s="3" t="s">
        <v>2</v>
      </c>
      <c r="E1" s="4">
        <v>44001.0</v>
      </c>
      <c r="F1" s="5"/>
      <c r="G1" s="47">
        <v>44012.0</v>
      </c>
      <c r="H1" s="5"/>
      <c r="I1" s="6"/>
      <c r="J1" s="5"/>
    </row>
    <row r="2" ht="24.75" customHeight="1">
      <c r="A2" s="1"/>
      <c r="B2" s="7"/>
      <c r="C2" s="7"/>
      <c r="D2" s="2" t="s">
        <v>3</v>
      </c>
      <c r="E2" s="51">
        <v>9.374468127E9</v>
      </c>
      <c r="F2" s="5"/>
      <c r="G2" s="55">
        <v>8.9124479811E10</v>
      </c>
      <c r="H2" s="9"/>
      <c r="I2" s="10"/>
      <c r="J2" s="5"/>
    </row>
    <row r="3" ht="24.75" customHeight="1">
      <c r="A3" s="1"/>
      <c r="B3" s="11"/>
      <c r="C3" s="11"/>
      <c r="D3" s="11"/>
      <c r="E3" s="57"/>
      <c r="G3" s="11"/>
      <c r="H3" s="11"/>
      <c r="I3" s="11"/>
      <c r="J3" s="5"/>
    </row>
    <row r="4">
      <c r="A4" s="12"/>
      <c r="B4" s="13" t="s">
        <v>4</v>
      </c>
      <c r="C4" s="14"/>
      <c r="D4" s="15"/>
      <c r="E4" s="61">
        <v>0.001990740740740741</v>
      </c>
      <c r="F4" s="17"/>
      <c r="G4" s="62">
        <v>6.481481481481481E-4</v>
      </c>
      <c r="H4" s="17"/>
      <c r="I4" s="18"/>
      <c r="J4" s="17"/>
    </row>
    <row r="5">
      <c r="A5" s="132" t="s">
        <v>129</v>
      </c>
      <c r="B5" s="20">
        <v>1.0</v>
      </c>
      <c r="C5" s="21">
        <v>1.0</v>
      </c>
      <c r="D5" s="22" t="s">
        <v>6</v>
      </c>
      <c r="E5" s="66">
        <v>1.0</v>
      </c>
      <c r="F5" s="5"/>
      <c r="G5" s="23">
        <v>1.0</v>
      </c>
      <c r="H5" s="5"/>
      <c r="I5" s="6"/>
      <c r="J5" s="5"/>
    </row>
    <row r="6">
      <c r="A6" s="7"/>
      <c r="B6" s="20">
        <v>1.0</v>
      </c>
      <c r="C6" s="21">
        <v>2.0</v>
      </c>
      <c r="D6" s="22" t="s">
        <v>7</v>
      </c>
      <c r="E6" s="23">
        <v>1.0</v>
      </c>
      <c r="F6" s="5"/>
      <c r="G6" s="23">
        <v>1.0</v>
      </c>
      <c r="H6" s="5"/>
      <c r="I6" s="6"/>
      <c r="J6" s="5"/>
    </row>
    <row r="7">
      <c r="A7" s="7"/>
      <c r="B7" s="20">
        <v>1.0</v>
      </c>
      <c r="C7" s="21">
        <v>3.0</v>
      </c>
      <c r="D7" s="22" t="s">
        <v>8</v>
      </c>
      <c r="E7" s="23">
        <v>1.0</v>
      </c>
      <c r="F7" s="5"/>
      <c r="G7" s="23">
        <v>1.0</v>
      </c>
      <c r="H7" s="5"/>
      <c r="I7" s="6"/>
      <c r="J7" s="5"/>
    </row>
    <row r="8">
      <c r="A8" s="7"/>
      <c r="B8" s="20">
        <v>1.0</v>
      </c>
      <c r="C8" s="21">
        <v>4.0</v>
      </c>
      <c r="D8" s="22" t="s">
        <v>9</v>
      </c>
      <c r="E8" s="23">
        <v>1.0</v>
      </c>
      <c r="F8" s="5"/>
      <c r="G8" s="23">
        <v>1.0</v>
      </c>
      <c r="H8" s="5"/>
      <c r="I8" s="6"/>
      <c r="J8" s="5"/>
    </row>
    <row r="9">
      <c r="A9" s="7"/>
      <c r="B9" s="20">
        <v>1.0</v>
      </c>
      <c r="C9" s="21">
        <v>5.0</v>
      </c>
      <c r="D9" s="22" t="s">
        <v>40</v>
      </c>
      <c r="E9" s="26">
        <v>0.0</v>
      </c>
      <c r="F9" s="5"/>
      <c r="G9" s="148">
        <v>0.0</v>
      </c>
      <c r="H9" s="5"/>
      <c r="I9" s="6"/>
      <c r="J9" s="5"/>
    </row>
    <row r="10">
      <c r="A10" s="7"/>
      <c r="B10" s="20">
        <v>1.0</v>
      </c>
      <c r="C10" s="21">
        <v>6.0</v>
      </c>
      <c r="D10" s="22" t="s">
        <v>11</v>
      </c>
      <c r="E10" s="25">
        <v>1.0</v>
      </c>
      <c r="F10" s="5"/>
      <c r="G10" s="23">
        <v>1.0</v>
      </c>
      <c r="H10" s="5"/>
      <c r="I10" s="6"/>
      <c r="J10" s="5"/>
    </row>
    <row r="11">
      <c r="A11" s="7"/>
      <c r="B11" s="20">
        <v>1.0</v>
      </c>
      <c r="C11" s="21">
        <v>7.0</v>
      </c>
      <c r="D11" s="3" t="s">
        <v>130</v>
      </c>
      <c r="E11" s="26">
        <v>0.0</v>
      </c>
      <c r="F11" s="5"/>
      <c r="G11" s="23">
        <v>0.0</v>
      </c>
      <c r="H11" s="5"/>
      <c r="I11" s="6"/>
      <c r="J11" s="5"/>
    </row>
    <row r="12">
      <c r="A12" s="7"/>
      <c r="B12" s="133">
        <v>1.0</v>
      </c>
      <c r="C12" s="21">
        <v>8.0</v>
      </c>
      <c r="D12" s="134" t="s">
        <v>45</v>
      </c>
      <c r="E12" s="23">
        <v>9.0</v>
      </c>
      <c r="F12" s="5"/>
      <c r="G12" s="23">
        <v>9.0</v>
      </c>
      <c r="H12" s="5"/>
      <c r="I12" s="6"/>
      <c r="J12" s="5"/>
    </row>
    <row r="13">
      <c r="A13" s="7"/>
      <c r="B13" s="20">
        <v>1.0</v>
      </c>
      <c r="C13" s="21">
        <v>9.0</v>
      </c>
      <c r="D13" s="135" t="s">
        <v>46</v>
      </c>
      <c r="E13" s="23">
        <v>0.0</v>
      </c>
      <c r="F13" s="5"/>
      <c r="G13" s="23">
        <v>0.0</v>
      </c>
      <c r="H13" s="5"/>
      <c r="I13" s="6"/>
      <c r="J13" s="5"/>
    </row>
    <row r="14">
      <c r="A14" s="7"/>
      <c r="B14" s="20">
        <v>1.0</v>
      </c>
      <c r="C14" s="21">
        <v>10.0</v>
      </c>
      <c r="D14" s="135" t="s">
        <v>47</v>
      </c>
      <c r="E14" s="23">
        <v>0.0</v>
      </c>
      <c r="F14" s="5"/>
      <c r="G14" s="23">
        <v>0.0</v>
      </c>
      <c r="H14" s="5"/>
      <c r="I14" s="6"/>
      <c r="J14" s="5"/>
    </row>
    <row r="15">
      <c r="A15" s="7"/>
      <c r="B15" s="20">
        <v>1.0</v>
      </c>
      <c r="C15" s="21">
        <v>11.0</v>
      </c>
      <c r="D15" s="135" t="s">
        <v>48</v>
      </c>
      <c r="E15" s="23">
        <v>0.0</v>
      </c>
      <c r="F15" s="5"/>
      <c r="G15" s="23">
        <v>0.0</v>
      </c>
      <c r="H15" s="5"/>
      <c r="I15" s="6"/>
      <c r="J15" s="5"/>
    </row>
    <row r="16">
      <c r="A16" s="7"/>
      <c r="B16" s="77">
        <v>3.0</v>
      </c>
      <c r="C16" s="21">
        <v>12.0</v>
      </c>
      <c r="D16" s="135" t="s">
        <v>49</v>
      </c>
      <c r="E16" s="23">
        <v>0.0</v>
      </c>
      <c r="F16" s="5"/>
      <c r="G16" s="23">
        <v>0.0</v>
      </c>
      <c r="H16" s="5"/>
      <c r="I16" s="6"/>
      <c r="J16" s="5"/>
    </row>
    <row r="17">
      <c r="A17" s="7"/>
      <c r="B17" s="20">
        <v>1.0</v>
      </c>
      <c r="C17" s="21">
        <v>13.0</v>
      </c>
      <c r="D17" s="135" t="s">
        <v>50</v>
      </c>
      <c r="E17" s="23">
        <v>0.0</v>
      </c>
      <c r="F17" s="5"/>
      <c r="G17" s="23">
        <v>0.0</v>
      </c>
      <c r="H17" s="5"/>
      <c r="I17" s="6"/>
      <c r="J17" s="5"/>
    </row>
    <row r="18">
      <c r="A18" s="7"/>
      <c r="B18" s="20">
        <v>1.0</v>
      </c>
      <c r="C18" s="21">
        <v>14.0</v>
      </c>
      <c r="D18" s="136" t="s">
        <v>131</v>
      </c>
      <c r="E18" s="23">
        <v>0.0</v>
      </c>
      <c r="F18" s="5"/>
      <c r="G18" s="23">
        <v>0.0</v>
      </c>
      <c r="H18" s="5"/>
      <c r="I18" s="6"/>
      <c r="J18" s="5"/>
    </row>
    <row r="19">
      <c r="A19" s="7"/>
      <c r="B19" s="20">
        <v>1.0</v>
      </c>
      <c r="C19" s="21">
        <v>15.0</v>
      </c>
      <c r="D19" s="3" t="s">
        <v>132</v>
      </c>
      <c r="E19" s="26">
        <v>0.0</v>
      </c>
      <c r="F19" s="5"/>
      <c r="G19" s="26">
        <v>0.0</v>
      </c>
      <c r="H19" s="5"/>
      <c r="I19" s="6"/>
      <c r="J19" s="5"/>
    </row>
    <row r="20">
      <c r="A20" s="7"/>
      <c r="B20" s="20">
        <v>1.0</v>
      </c>
      <c r="C20" s="21">
        <v>16.0</v>
      </c>
      <c r="D20" s="149" t="s">
        <v>56</v>
      </c>
      <c r="E20" s="23">
        <v>1.0</v>
      </c>
      <c r="F20" s="5"/>
      <c r="G20" s="23">
        <v>1.0</v>
      </c>
      <c r="H20" s="5"/>
      <c r="I20" s="6"/>
      <c r="J20" s="5"/>
    </row>
    <row r="21">
      <c r="A21" s="7"/>
      <c r="B21" s="20">
        <v>1.0</v>
      </c>
      <c r="C21" s="21">
        <v>17.0</v>
      </c>
      <c r="D21" s="150" t="s">
        <v>133</v>
      </c>
      <c r="E21" s="26">
        <v>0.0</v>
      </c>
      <c r="F21" s="5"/>
      <c r="G21" s="26">
        <v>0.0</v>
      </c>
      <c r="H21" s="5"/>
      <c r="I21" s="6"/>
      <c r="J21" s="5"/>
    </row>
    <row r="22">
      <c r="A22" s="7"/>
      <c r="B22" s="20">
        <v>1.0</v>
      </c>
      <c r="C22" s="21">
        <v>18.0</v>
      </c>
      <c r="D22" s="151" t="s">
        <v>134</v>
      </c>
      <c r="E22" s="23">
        <v>1.0</v>
      </c>
      <c r="F22" s="5"/>
      <c r="G22" s="23">
        <v>1.0</v>
      </c>
      <c r="H22" s="5"/>
      <c r="I22" s="6"/>
      <c r="J22" s="5"/>
    </row>
    <row r="23">
      <c r="A23" s="7"/>
      <c r="B23" s="20">
        <v>1.0</v>
      </c>
      <c r="C23" s="21">
        <v>19.0</v>
      </c>
      <c r="D23" s="21" t="s">
        <v>14</v>
      </c>
      <c r="E23" s="23">
        <v>1.0</v>
      </c>
      <c r="F23" s="5"/>
      <c r="G23" s="26">
        <v>0.0</v>
      </c>
      <c r="H23" s="5"/>
      <c r="I23" s="6"/>
      <c r="J23" s="5"/>
    </row>
    <row r="24">
      <c r="A24" s="7"/>
      <c r="B24" s="20">
        <v>1.0</v>
      </c>
      <c r="C24" s="21">
        <v>20.0</v>
      </c>
      <c r="D24" s="21" t="s">
        <v>15</v>
      </c>
      <c r="E24" s="23">
        <v>1.0</v>
      </c>
      <c r="F24" s="5"/>
      <c r="G24" s="23">
        <v>1.0</v>
      </c>
      <c r="H24" s="5"/>
      <c r="I24" s="6"/>
      <c r="J24" s="5"/>
    </row>
    <row r="25">
      <c r="A25" s="7"/>
      <c r="B25" s="24">
        <v>1.0</v>
      </c>
      <c r="C25" s="21">
        <v>21.0</v>
      </c>
      <c r="D25" s="21" t="s">
        <v>16</v>
      </c>
      <c r="E25" s="23">
        <v>1.0</v>
      </c>
      <c r="F25" s="5"/>
      <c r="G25" s="23">
        <v>1.0</v>
      </c>
      <c r="H25" s="5"/>
      <c r="I25" s="6"/>
      <c r="J25" s="5"/>
    </row>
    <row r="26">
      <c r="A26" s="11"/>
      <c r="B26" s="24">
        <v>5.0</v>
      </c>
      <c r="C26" s="21">
        <v>22.0</v>
      </c>
      <c r="D26" s="27" t="s">
        <v>135</v>
      </c>
      <c r="E26" s="23">
        <v>5.0</v>
      </c>
      <c r="F26" s="5"/>
      <c r="G26" s="23">
        <v>5.0</v>
      </c>
      <c r="H26" s="5"/>
      <c r="I26" s="6"/>
      <c r="J26" s="5"/>
    </row>
    <row r="27">
      <c r="A27" s="12"/>
      <c r="B27" s="28">
        <f>SUM(B5:B26)</f>
        <v>28</v>
      </c>
      <c r="C27" s="29"/>
      <c r="D27" s="29" t="s">
        <v>18</v>
      </c>
      <c r="E27" s="12">
        <f>SUM(E5:E26)</f>
        <v>24</v>
      </c>
      <c r="F27" s="5"/>
      <c r="G27" s="12">
        <f>SUM(G5:G26)</f>
        <v>23</v>
      </c>
      <c r="H27" s="5"/>
      <c r="I27" s="6"/>
      <c r="J27" s="5"/>
    </row>
    <row r="28">
      <c r="A28" s="30" t="s">
        <v>19</v>
      </c>
      <c r="B28" s="14"/>
      <c r="C28" s="14"/>
      <c r="D28" s="15"/>
      <c r="E28" s="23">
        <v>28.0</v>
      </c>
      <c r="F28" s="5"/>
      <c r="G28" s="23">
        <v>28.0</v>
      </c>
      <c r="H28" s="5"/>
      <c r="I28" s="6"/>
      <c r="J28" s="5"/>
    </row>
    <row r="29">
      <c r="A29" s="30" t="s">
        <v>20</v>
      </c>
      <c r="B29" s="14"/>
      <c r="C29" s="14"/>
      <c r="D29" s="15"/>
      <c r="E29" s="31">
        <f>E27/E28</f>
        <v>0.8571428571</v>
      </c>
      <c r="F29" s="5"/>
      <c r="G29" s="31">
        <f>G27/G28</f>
        <v>0.8214285714</v>
      </c>
      <c r="H29" s="5"/>
      <c r="I29" s="6"/>
      <c r="J29" s="5"/>
    </row>
    <row r="30">
      <c r="A30" s="30" t="s">
        <v>21</v>
      </c>
      <c r="B30" s="14"/>
      <c r="C30" s="14"/>
      <c r="D30" s="15"/>
      <c r="E30" s="12">
        <f>E28-E27</f>
        <v>4</v>
      </c>
      <c r="F30" s="5"/>
      <c r="G30" s="12">
        <f>G28-G27</f>
        <v>5</v>
      </c>
      <c r="H30" s="5"/>
      <c r="I30" s="6"/>
      <c r="J30" s="5"/>
    </row>
    <row r="31" ht="50.25" customHeight="1">
      <c r="A31" s="30" t="s">
        <v>22</v>
      </c>
      <c r="B31" s="14"/>
      <c r="C31" s="14"/>
      <c r="D31" s="15"/>
      <c r="E31" s="23" t="s">
        <v>136</v>
      </c>
      <c r="F31" s="5"/>
      <c r="G31" s="23" t="s">
        <v>137</v>
      </c>
      <c r="H31" s="5"/>
      <c r="I31" s="6"/>
      <c r="J31" s="5"/>
    </row>
    <row r="32">
      <c r="A32" s="30" t="s">
        <v>24</v>
      </c>
      <c r="B32" s="14"/>
      <c r="C32" s="14"/>
      <c r="D32" s="15"/>
      <c r="E32" s="25" t="s">
        <v>25</v>
      </c>
      <c r="F32" s="32"/>
      <c r="G32" s="25" t="s">
        <v>25</v>
      </c>
      <c r="H32" s="5"/>
      <c r="I32" s="6"/>
      <c r="J32" s="5"/>
    </row>
    <row r="33">
      <c r="A33" s="30" t="s">
        <v>26</v>
      </c>
      <c r="B33" s="14"/>
      <c r="C33" s="14"/>
      <c r="D33" s="15"/>
      <c r="E33" s="34"/>
      <c r="F33" s="32"/>
      <c r="G33" s="34"/>
      <c r="H33" s="5"/>
      <c r="I33" s="6"/>
      <c r="J33" s="5"/>
    </row>
    <row r="34">
      <c r="A34" s="30" t="s">
        <v>27</v>
      </c>
      <c r="B34" s="14"/>
      <c r="C34" s="14"/>
      <c r="D34" s="15"/>
      <c r="E34" s="34"/>
      <c r="F34" s="32"/>
      <c r="G34" s="34"/>
      <c r="H34" s="5"/>
      <c r="I34" s="6"/>
      <c r="J34" s="5"/>
    </row>
    <row r="35">
      <c r="A35" s="30" t="s">
        <v>28</v>
      </c>
      <c r="B35" s="14"/>
      <c r="C35" s="14"/>
      <c r="D35" s="15"/>
      <c r="E35" s="34"/>
      <c r="F35" s="32"/>
      <c r="G35" s="34"/>
      <c r="H35" s="5"/>
      <c r="I35" s="6"/>
      <c r="J35" s="5"/>
    </row>
    <row r="36">
      <c r="A36" s="35" t="s">
        <v>138</v>
      </c>
      <c r="B36" s="14"/>
      <c r="C36" s="14"/>
      <c r="D36" s="15"/>
      <c r="E36" s="152" t="s">
        <v>139</v>
      </c>
      <c r="F36" s="32"/>
      <c r="G36" s="25" t="s">
        <v>30</v>
      </c>
      <c r="H36" s="5"/>
      <c r="I36" s="6"/>
      <c r="J36" s="5"/>
    </row>
    <row r="37">
      <c r="A37" s="30" t="s">
        <v>31</v>
      </c>
      <c r="B37" s="14"/>
      <c r="C37" s="14"/>
      <c r="D37" s="15"/>
      <c r="E37" s="12"/>
      <c r="F37" s="5"/>
      <c r="G37" s="34"/>
      <c r="H37" s="5"/>
      <c r="I37" s="6"/>
      <c r="J37" s="5"/>
    </row>
    <row r="38" ht="18.0" customHeight="1">
      <c r="A38" s="6"/>
      <c r="B38" s="6"/>
      <c r="C38" s="6"/>
      <c r="D38" s="6"/>
      <c r="E38" s="36" t="s">
        <v>32</v>
      </c>
      <c r="F38" s="37">
        <f>AVERAGE(E29)</f>
        <v>0.8571428571</v>
      </c>
      <c r="G38" s="110" t="s">
        <v>32</v>
      </c>
      <c r="H38" s="37">
        <f>AVERAGE(G29)</f>
        <v>0.8214285714</v>
      </c>
      <c r="I38" s="6"/>
      <c r="J38" s="33"/>
    </row>
    <row r="39" ht="18.0" customHeight="1">
      <c r="A39" s="6"/>
      <c r="B39" s="6"/>
      <c r="C39" s="6"/>
      <c r="D39" s="6"/>
      <c r="E39" s="38" t="s">
        <v>33</v>
      </c>
      <c r="F39" s="39">
        <f>COUNTA(E2)</f>
        <v>1</v>
      </c>
      <c r="G39" s="28" t="s">
        <v>33</v>
      </c>
      <c r="H39" s="39">
        <f>COUNT(F2:G3)</f>
        <v>1</v>
      </c>
      <c r="I39" s="6"/>
      <c r="J39" s="33"/>
    </row>
    <row r="40" ht="18.0" customHeight="1">
      <c r="A40" s="6"/>
      <c r="B40" s="6"/>
      <c r="C40" s="6"/>
      <c r="D40" s="6"/>
      <c r="E40" s="40" t="s">
        <v>34</v>
      </c>
      <c r="F40" s="41">
        <f>SUM(E4)</f>
        <v>0.001990740741</v>
      </c>
      <c r="G40" s="123" t="s">
        <v>34</v>
      </c>
      <c r="H40" s="41">
        <f>SUM(G4)</f>
        <v>0.0006481481481</v>
      </c>
      <c r="I40" s="6"/>
      <c r="J40" s="6"/>
    </row>
    <row r="41">
      <c r="G41" s="1"/>
    </row>
    <row r="42">
      <c r="G42" s="1"/>
    </row>
    <row r="43">
      <c r="G43" s="1"/>
    </row>
    <row r="44">
      <c r="G44" s="1"/>
    </row>
    <row r="45">
      <c r="G45" s="1"/>
    </row>
    <row r="46">
      <c r="G46" s="1"/>
    </row>
    <row r="47">
      <c r="G47" s="1"/>
    </row>
    <row r="48">
      <c r="G48" s="1"/>
    </row>
    <row r="49">
      <c r="G49" s="1"/>
    </row>
    <row r="50">
      <c r="G50" s="1"/>
    </row>
    <row r="51">
      <c r="G51" s="1"/>
    </row>
    <row r="52">
      <c r="G52" s="1"/>
    </row>
    <row r="53">
      <c r="G53" s="1"/>
    </row>
    <row r="54">
      <c r="G54" s="1"/>
    </row>
    <row r="55">
      <c r="G55" s="1"/>
    </row>
    <row r="56">
      <c r="G56" s="1"/>
    </row>
    <row r="57">
      <c r="G57" s="1"/>
    </row>
    <row r="58">
      <c r="G58" s="1"/>
    </row>
    <row r="59">
      <c r="G59" s="1"/>
    </row>
    <row r="60">
      <c r="G60" s="1"/>
    </row>
    <row r="61">
      <c r="G61" s="1"/>
    </row>
    <row r="62">
      <c r="G62" s="1"/>
    </row>
    <row r="63">
      <c r="G63" s="1"/>
    </row>
    <row r="64">
      <c r="G64" s="1"/>
    </row>
    <row r="65">
      <c r="G65" s="1"/>
    </row>
    <row r="66">
      <c r="G66" s="1"/>
    </row>
    <row r="67">
      <c r="G67" s="1"/>
    </row>
    <row r="68">
      <c r="G68" s="1"/>
    </row>
    <row r="69">
      <c r="G69" s="1"/>
    </row>
    <row r="70">
      <c r="G70" s="1"/>
    </row>
    <row r="71">
      <c r="G71" s="1"/>
    </row>
    <row r="72">
      <c r="G72" s="1"/>
    </row>
    <row r="73">
      <c r="G73" s="1"/>
    </row>
    <row r="74">
      <c r="G74" s="1"/>
    </row>
    <row r="75">
      <c r="G75" s="1"/>
    </row>
    <row r="76">
      <c r="G76" s="1"/>
    </row>
    <row r="77">
      <c r="G77" s="1"/>
    </row>
    <row r="78">
      <c r="G78" s="1"/>
    </row>
    <row r="79">
      <c r="G79" s="1"/>
    </row>
    <row r="80">
      <c r="G80" s="1"/>
    </row>
    <row r="81">
      <c r="G81" s="1"/>
    </row>
    <row r="82">
      <c r="G82" s="1"/>
    </row>
    <row r="83">
      <c r="G83" s="1"/>
    </row>
    <row r="84">
      <c r="G84" s="1"/>
    </row>
    <row r="85">
      <c r="G85" s="1"/>
    </row>
    <row r="86">
      <c r="G86" s="1"/>
    </row>
    <row r="87">
      <c r="G87" s="1"/>
    </row>
    <row r="88">
      <c r="G88" s="1"/>
    </row>
    <row r="89">
      <c r="G89" s="1"/>
    </row>
    <row r="90">
      <c r="G90" s="1"/>
    </row>
    <row r="91">
      <c r="G91" s="1"/>
    </row>
    <row r="92">
      <c r="G92" s="1"/>
    </row>
    <row r="93">
      <c r="G93" s="1"/>
    </row>
    <row r="94">
      <c r="G94" s="1"/>
    </row>
    <row r="95">
      <c r="G95" s="1"/>
    </row>
    <row r="96">
      <c r="G96" s="1"/>
    </row>
    <row r="97">
      <c r="G97" s="1"/>
    </row>
    <row r="98">
      <c r="G98" s="1"/>
    </row>
    <row r="99">
      <c r="G99" s="1"/>
    </row>
    <row r="100">
      <c r="G100" s="1"/>
    </row>
    <row r="101">
      <c r="G101" s="1"/>
    </row>
    <row r="102">
      <c r="G102" s="1"/>
    </row>
    <row r="103">
      <c r="G103" s="1"/>
    </row>
    <row r="104">
      <c r="G104" s="1"/>
    </row>
    <row r="105">
      <c r="G105" s="1"/>
    </row>
    <row r="106">
      <c r="G106" s="1"/>
    </row>
    <row r="107">
      <c r="G107" s="1"/>
    </row>
    <row r="108">
      <c r="G108" s="1"/>
    </row>
    <row r="109">
      <c r="G109" s="1"/>
    </row>
    <row r="110">
      <c r="G110" s="1"/>
    </row>
    <row r="111">
      <c r="G111" s="1"/>
    </row>
    <row r="112">
      <c r="G112" s="1"/>
    </row>
    <row r="113">
      <c r="G113" s="1"/>
    </row>
    <row r="114">
      <c r="G114" s="1"/>
    </row>
    <row r="115">
      <c r="G115" s="1"/>
    </row>
    <row r="116">
      <c r="G116" s="1"/>
    </row>
    <row r="117">
      <c r="G117" s="1"/>
    </row>
    <row r="118">
      <c r="G118" s="1"/>
    </row>
    <row r="119">
      <c r="G119" s="1"/>
    </row>
    <row r="120">
      <c r="G120" s="1"/>
    </row>
    <row r="121">
      <c r="G121" s="1"/>
    </row>
    <row r="122">
      <c r="G122" s="1"/>
    </row>
    <row r="123">
      <c r="G123" s="1"/>
    </row>
    <row r="124">
      <c r="G124" s="1"/>
    </row>
    <row r="125">
      <c r="G125" s="1"/>
    </row>
    <row r="126">
      <c r="G126" s="1"/>
    </row>
    <row r="127">
      <c r="G127" s="1"/>
    </row>
    <row r="128">
      <c r="G128" s="1"/>
    </row>
    <row r="129">
      <c r="G129" s="1"/>
    </row>
    <row r="130">
      <c r="G130" s="1"/>
    </row>
    <row r="131">
      <c r="G131" s="1"/>
    </row>
    <row r="132">
      <c r="G132" s="1"/>
    </row>
    <row r="133">
      <c r="G133" s="1"/>
    </row>
    <row r="134">
      <c r="G134" s="1"/>
    </row>
    <row r="135"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46">
      <c r="G146" s="1"/>
    </row>
    <row r="147">
      <c r="G147" s="1"/>
    </row>
    <row r="148">
      <c r="G148" s="1"/>
    </row>
    <row r="149">
      <c r="G149" s="1"/>
    </row>
    <row r="150">
      <c r="G150" s="1"/>
    </row>
    <row r="151">
      <c r="G151" s="1"/>
    </row>
    <row r="152">
      <c r="G152" s="1"/>
    </row>
    <row r="153">
      <c r="G153" s="1"/>
    </row>
    <row r="154">
      <c r="G154" s="1"/>
    </row>
    <row r="155">
      <c r="G155" s="1"/>
    </row>
    <row r="156">
      <c r="G156" s="1"/>
    </row>
    <row r="157">
      <c r="G157" s="1"/>
    </row>
    <row r="158">
      <c r="G158" s="1"/>
    </row>
    <row r="159">
      <c r="G159" s="1"/>
    </row>
    <row r="160">
      <c r="G160" s="1"/>
    </row>
    <row r="161">
      <c r="G161" s="1"/>
    </row>
    <row r="162">
      <c r="G162" s="1"/>
    </row>
    <row r="163">
      <c r="G163" s="1"/>
    </row>
    <row r="164">
      <c r="G164" s="1"/>
    </row>
    <row r="165">
      <c r="G165" s="1"/>
    </row>
    <row r="166">
      <c r="G166" s="1"/>
    </row>
    <row r="167">
      <c r="G167" s="1"/>
    </row>
    <row r="168">
      <c r="G168" s="1"/>
    </row>
    <row r="169">
      <c r="G169" s="1"/>
    </row>
    <row r="170">
      <c r="G170" s="1"/>
    </row>
    <row r="171">
      <c r="G171" s="1"/>
    </row>
    <row r="172">
      <c r="G172" s="1"/>
    </row>
    <row r="173">
      <c r="G173" s="1"/>
    </row>
    <row r="174">
      <c r="G174" s="1"/>
    </row>
    <row r="175">
      <c r="G175" s="1"/>
    </row>
    <row r="176">
      <c r="G176" s="1"/>
    </row>
    <row r="177">
      <c r="G177" s="1"/>
    </row>
    <row r="178">
      <c r="G178" s="1"/>
    </row>
    <row r="179">
      <c r="G179" s="1"/>
    </row>
    <row r="180">
      <c r="G180" s="1"/>
    </row>
    <row r="181">
      <c r="G181" s="1"/>
    </row>
    <row r="182">
      <c r="G182" s="1"/>
    </row>
    <row r="183">
      <c r="G183" s="1"/>
    </row>
    <row r="184">
      <c r="G184" s="1"/>
    </row>
    <row r="185">
      <c r="G185" s="1"/>
    </row>
    <row r="186">
      <c r="G186" s="1"/>
    </row>
    <row r="187">
      <c r="G187" s="1"/>
    </row>
    <row r="188">
      <c r="G188" s="1"/>
    </row>
    <row r="189">
      <c r="G189" s="1"/>
    </row>
    <row r="190">
      <c r="G190" s="1"/>
    </row>
    <row r="191">
      <c r="G191" s="1"/>
    </row>
    <row r="192">
      <c r="G192" s="1"/>
    </row>
    <row r="193">
      <c r="G193" s="1"/>
    </row>
    <row r="194">
      <c r="G194" s="1"/>
    </row>
    <row r="195">
      <c r="G195" s="1"/>
    </row>
    <row r="196">
      <c r="G196" s="1"/>
    </row>
    <row r="197">
      <c r="G197" s="1"/>
    </row>
    <row r="198">
      <c r="G198" s="1"/>
    </row>
    <row r="199">
      <c r="G199" s="1"/>
    </row>
    <row r="200">
      <c r="G200" s="1"/>
    </row>
    <row r="201">
      <c r="G201" s="1"/>
    </row>
    <row r="202">
      <c r="G202" s="1"/>
    </row>
    <row r="203">
      <c r="G203" s="1"/>
    </row>
    <row r="204">
      <c r="G204" s="1"/>
    </row>
    <row r="205">
      <c r="G205" s="1"/>
    </row>
    <row r="206">
      <c r="G206" s="1"/>
    </row>
    <row r="207">
      <c r="G207" s="1"/>
    </row>
    <row r="208">
      <c r="G208" s="1"/>
    </row>
    <row r="209">
      <c r="G209" s="1"/>
    </row>
    <row r="210">
      <c r="G210" s="1"/>
    </row>
    <row r="211">
      <c r="G211" s="1"/>
    </row>
    <row r="212">
      <c r="G212" s="1"/>
    </row>
    <row r="213">
      <c r="G213" s="1"/>
    </row>
    <row r="214">
      <c r="G214" s="1"/>
    </row>
    <row r="215">
      <c r="G215" s="1"/>
    </row>
    <row r="216">
      <c r="G216" s="1"/>
    </row>
    <row r="217">
      <c r="G217" s="1"/>
    </row>
    <row r="218">
      <c r="G218" s="1"/>
    </row>
    <row r="219">
      <c r="G219" s="1"/>
    </row>
    <row r="220">
      <c r="G220" s="1"/>
    </row>
    <row r="221">
      <c r="G221" s="1"/>
    </row>
    <row r="222">
      <c r="G222" s="1"/>
    </row>
    <row r="223">
      <c r="G223" s="1"/>
    </row>
    <row r="224">
      <c r="G224" s="1"/>
    </row>
    <row r="225">
      <c r="G225" s="1"/>
    </row>
    <row r="226">
      <c r="G226" s="1"/>
    </row>
    <row r="227">
      <c r="G227" s="1"/>
    </row>
    <row r="228">
      <c r="G228" s="1"/>
    </row>
    <row r="229">
      <c r="G229" s="1"/>
    </row>
    <row r="230">
      <c r="G230" s="1"/>
    </row>
    <row r="231">
      <c r="G231" s="1"/>
    </row>
    <row r="232">
      <c r="G232" s="1"/>
    </row>
    <row r="233">
      <c r="G233" s="1"/>
    </row>
    <row r="234">
      <c r="G234" s="1"/>
    </row>
    <row r="235">
      <c r="G235" s="1"/>
    </row>
    <row r="236">
      <c r="G236" s="1"/>
    </row>
    <row r="237">
      <c r="G237" s="1"/>
    </row>
    <row r="238">
      <c r="G238" s="1"/>
    </row>
    <row r="239">
      <c r="G239" s="1"/>
    </row>
    <row r="240">
      <c r="G240" s="1"/>
    </row>
    <row r="241">
      <c r="G241" s="1"/>
    </row>
    <row r="242">
      <c r="G242" s="1"/>
    </row>
    <row r="243">
      <c r="G243" s="1"/>
    </row>
    <row r="244">
      <c r="G244" s="1"/>
    </row>
    <row r="245">
      <c r="G245" s="1"/>
    </row>
    <row r="246">
      <c r="G246" s="1"/>
    </row>
    <row r="247">
      <c r="G247" s="1"/>
    </row>
    <row r="248">
      <c r="G248" s="1"/>
    </row>
    <row r="249">
      <c r="G249" s="1"/>
    </row>
    <row r="250">
      <c r="G250" s="1"/>
    </row>
    <row r="251">
      <c r="G251" s="1"/>
    </row>
    <row r="252">
      <c r="G252" s="1"/>
    </row>
    <row r="253">
      <c r="G253" s="1"/>
    </row>
    <row r="254">
      <c r="G254" s="1"/>
    </row>
    <row r="255">
      <c r="G255" s="1"/>
    </row>
    <row r="256">
      <c r="G256" s="1"/>
    </row>
    <row r="257">
      <c r="G257" s="1"/>
    </row>
    <row r="258">
      <c r="G258" s="1"/>
    </row>
    <row r="259">
      <c r="G259" s="1"/>
    </row>
    <row r="260">
      <c r="G260" s="1"/>
    </row>
    <row r="261">
      <c r="G261" s="1"/>
    </row>
    <row r="262">
      <c r="G262" s="1"/>
    </row>
    <row r="263">
      <c r="G263" s="1"/>
    </row>
    <row r="264">
      <c r="G264" s="1"/>
    </row>
    <row r="265">
      <c r="G265" s="1"/>
    </row>
    <row r="266">
      <c r="G266" s="1"/>
    </row>
    <row r="267">
      <c r="G267" s="1"/>
    </row>
    <row r="268">
      <c r="G268" s="1"/>
    </row>
    <row r="269">
      <c r="G269" s="1"/>
    </row>
    <row r="270">
      <c r="G270" s="1"/>
    </row>
    <row r="271">
      <c r="G271" s="1"/>
    </row>
    <row r="272">
      <c r="G272" s="1"/>
    </row>
    <row r="273">
      <c r="G273" s="1"/>
    </row>
    <row r="274">
      <c r="G274" s="1"/>
    </row>
    <row r="275">
      <c r="G275" s="1"/>
    </row>
    <row r="276">
      <c r="G276" s="1"/>
    </row>
    <row r="277">
      <c r="G277" s="1"/>
    </row>
    <row r="278">
      <c r="G278" s="1"/>
    </row>
    <row r="279">
      <c r="G279" s="1"/>
    </row>
    <row r="280">
      <c r="G280" s="1"/>
    </row>
    <row r="281">
      <c r="G281" s="1"/>
    </row>
    <row r="282">
      <c r="G282" s="1"/>
    </row>
    <row r="283">
      <c r="G283" s="1"/>
    </row>
    <row r="284">
      <c r="G284" s="1"/>
    </row>
    <row r="285">
      <c r="G285" s="1"/>
    </row>
    <row r="286">
      <c r="G286" s="1"/>
    </row>
    <row r="287">
      <c r="G287" s="1"/>
    </row>
    <row r="288">
      <c r="G288" s="1"/>
    </row>
    <row r="289">
      <c r="G289" s="1"/>
    </row>
    <row r="290">
      <c r="G290" s="1"/>
    </row>
    <row r="291">
      <c r="G291" s="1"/>
    </row>
    <row r="292">
      <c r="G292" s="1"/>
    </row>
    <row r="293">
      <c r="G293" s="1"/>
    </row>
    <row r="294">
      <c r="G294" s="1"/>
    </row>
    <row r="295">
      <c r="G295" s="1"/>
    </row>
    <row r="296">
      <c r="G296" s="1"/>
    </row>
    <row r="297">
      <c r="G297" s="1"/>
    </row>
    <row r="298">
      <c r="G298" s="1"/>
    </row>
    <row r="299">
      <c r="G299" s="1"/>
    </row>
    <row r="300">
      <c r="G300" s="1"/>
    </row>
    <row r="301">
      <c r="G301" s="1"/>
    </row>
    <row r="302">
      <c r="G302" s="1"/>
    </row>
    <row r="303">
      <c r="G303" s="1"/>
    </row>
    <row r="304">
      <c r="G304" s="1"/>
    </row>
    <row r="305">
      <c r="G305" s="1"/>
    </row>
    <row r="306">
      <c r="G306" s="1"/>
    </row>
    <row r="307">
      <c r="G307" s="1"/>
    </row>
    <row r="308">
      <c r="G308" s="1"/>
    </row>
    <row r="309">
      <c r="G309" s="1"/>
    </row>
    <row r="310">
      <c r="G310" s="1"/>
    </row>
    <row r="311">
      <c r="G311" s="1"/>
    </row>
    <row r="312">
      <c r="G312" s="1"/>
    </row>
    <row r="313">
      <c r="G313" s="1"/>
    </row>
    <row r="314">
      <c r="G314" s="1"/>
    </row>
    <row r="315">
      <c r="G315" s="1"/>
    </row>
    <row r="316">
      <c r="G316" s="1"/>
    </row>
    <row r="317">
      <c r="G317" s="1"/>
    </row>
    <row r="318">
      <c r="G318" s="1"/>
    </row>
    <row r="319">
      <c r="G319" s="1"/>
    </row>
    <row r="320">
      <c r="G320" s="1"/>
    </row>
    <row r="321">
      <c r="G321" s="1"/>
    </row>
    <row r="322">
      <c r="G322" s="1"/>
    </row>
    <row r="323">
      <c r="G323" s="1"/>
    </row>
    <row r="324">
      <c r="G324" s="1"/>
    </row>
    <row r="325">
      <c r="G325" s="1"/>
    </row>
    <row r="326">
      <c r="G326" s="1"/>
    </row>
    <row r="327">
      <c r="G327" s="1"/>
    </row>
    <row r="328">
      <c r="G328" s="1"/>
    </row>
    <row r="329">
      <c r="G329" s="1"/>
    </row>
    <row r="330">
      <c r="G330" s="1"/>
    </row>
    <row r="331">
      <c r="G331" s="1"/>
    </row>
    <row r="332">
      <c r="G332" s="1"/>
    </row>
    <row r="333">
      <c r="G333" s="1"/>
    </row>
    <row r="334">
      <c r="G334" s="1"/>
    </row>
    <row r="335">
      <c r="G335" s="1"/>
    </row>
    <row r="336">
      <c r="G336" s="1"/>
    </row>
    <row r="337">
      <c r="G337" s="1"/>
    </row>
    <row r="338">
      <c r="G338" s="1"/>
    </row>
    <row r="339">
      <c r="G339" s="1"/>
    </row>
    <row r="340">
      <c r="G340" s="1"/>
    </row>
    <row r="341">
      <c r="G341" s="1"/>
    </row>
    <row r="342">
      <c r="G342" s="1"/>
    </row>
    <row r="343">
      <c r="G343" s="1"/>
    </row>
    <row r="344">
      <c r="G344" s="1"/>
    </row>
    <row r="345">
      <c r="G345" s="1"/>
    </row>
    <row r="346">
      <c r="G346" s="1"/>
    </row>
    <row r="347">
      <c r="G347" s="1"/>
    </row>
    <row r="348">
      <c r="G348" s="1"/>
    </row>
    <row r="349">
      <c r="G349" s="1"/>
    </row>
    <row r="350">
      <c r="G350" s="1"/>
    </row>
    <row r="351">
      <c r="G351" s="1"/>
    </row>
    <row r="352">
      <c r="G352" s="1"/>
    </row>
    <row r="353">
      <c r="G353" s="1"/>
    </row>
    <row r="354">
      <c r="G354" s="1"/>
    </row>
    <row r="355">
      <c r="G355" s="1"/>
    </row>
    <row r="356">
      <c r="G356" s="1"/>
    </row>
    <row r="357">
      <c r="G357" s="1"/>
    </row>
    <row r="358">
      <c r="G358" s="1"/>
    </row>
    <row r="359">
      <c r="G359" s="1"/>
    </row>
    <row r="360">
      <c r="G360" s="1"/>
    </row>
    <row r="361">
      <c r="G361" s="1"/>
    </row>
    <row r="362">
      <c r="G362" s="1"/>
    </row>
    <row r="363">
      <c r="G363" s="1"/>
    </row>
    <row r="364">
      <c r="G364" s="1"/>
    </row>
    <row r="365">
      <c r="G365" s="1"/>
    </row>
    <row r="366">
      <c r="G366" s="1"/>
    </row>
    <row r="367">
      <c r="G367" s="1"/>
    </row>
    <row r="368">
      <c r="G368" s="1"/>
    </row>
    <row r="369">
      <c r="G369" s="1"/>
    </row>
    <row r="370">
      <c r="G370" s="1"/>
    </row>
    <row r="371">
      <c r="G371" s="1"/>
    </row>
    <row r="372">
      <c r="G372" s="1"/>
    </row>
    <row r="373">
      <c r="G373" s="1"/>
    </row>
    <row r="374">
      <c r="G374" s="1"/>
    </row>
    <row r="375">
      <c r="G375" s="1"/>
    </row>
    <row r="376">
      <c r="G376" s="1"/>
    </row>
    <row r="377">
      <c r="G377" s="1"/>
    </row>
    <row r="378">
      <c r="G378" s="1"/>
    </row>
    <row r="379">
      <c r="G379" s="1"/>
    </row>
    <row r="380">
      <c r="G380" s="1"/>
    </row>
    <row r="381">
      <c r="G381" s="1"/>
    </row>
    <row r="382">
      <c r="G382" s="1"/>
    </row>
    <row r="383">
      <c r="G383" s="1"/>
    </row>
    <row r="384">
      <c r="G384" s="1"/>
    </row>
    <row r="385">
      <c r="G385" s="1"/>
    </row>
    <row r="386">
      <c r="G386" s="1"/>
    </row>
    <row r="387">
      <c r="G387" s="1"/>
    </row>
    <row r="388">
      <c r="G388" s="1"/>
    </row>
    <row r="389">
      <c r="G389" s="1"/>
    </row>
    <row r="390">
      <c r="G390" s="1"/>
    </row>
    <row r="391">
      <c r="G391" s="1"/>
    </row>
    <row r="392">
      <c r="G392" s="1"/>
    </row>
    <row r="393">
      <c r="G393" s="1"/>
    </row>
    <row r="394">
      <c r="G394" s="1"/>
    </row>
    <row r="395">
      <c r="G395" s="1"/>
    </row>
    <row r="396">
      <c r="G396" s="1"/>
    </row>
    <row r="397">
      <c r="G397" s="1"/>
    </row>
    <row r="398">
      <c r="G398" s="1"/>
    </row>
    <row r="399">
      <c r="G399" s="1"/>
    </row>
    <row r="400">
      <c r="G400" s="1"/>
    </row>
    <row r="401">
      <c r="G401" s="1"/>
    </row>
    <row r="402">
      <c r="G402" s="1"/>
    </row>
    <row r="403">
      <c r="G403" s="1"/>
    </row>
    <row r="404">
      <c r="G404" s="1"/>
    </row>
    <row r="405">
      <c r="G405" s="1"/>
    </row>
    <row r="406">
      <c r="G406" s="1"/>
    </row>
    <row r="407">
      <c r="G407" s="1"/>
    </row>
    <row r="408">
      <c r="G408" s="1"/>
    </row>
    <row r="409">
      <c r="G409" s="1"/>
    </row>
    <row r="410">
      <c r="G410" s="1"/>
    </row>
    <row r="411">
      <c r="G411" s="1"/>
    </row>
    <row r="412">
      <c r="G412" s="1"/>
    </row>
    <row r="413">
      <c r="G413" s="1"/>
    </row>
    <row r="414">
      <c r="G414" s="1"/>
    </row>
    <row r="415">
      <c r="G415" s="1"/>
    </row>
    <row r="416">
      <c r="G416" s="1"/>
    </row>
    <row r="417">
      <c r="G417" s="1"/>
    </row>
    <row r="418">
      <c r="G418" s="1"/>
    </row>
    <row r="419">
      <c r="G419" s="1"/>
    </row>
    <row r="420">
      <c r="G420" s="1"/>
    </row>
    <row r="421">
      <c r="G421" s="1"/>
    </row>
    <row r="422">
      <c r="G422" s="1"/>
    </row>
    <row r="423">
      <c r="G423" s="1"/>
    </row>
    <row r="424">
      <c r="G424" s="1"/>
    </row>
    <row r="425">
      <c r="G425" s="1"/>
    </row>
    <row r="426">
      <c r="G426" s="1"/>
    </row>
    <row r="427">
      <c r="G427" s="1"/>
    </row>
    <row r="428">
      <c r="G428" s="1"/>
    </row>
    <row r="429">
      <c r="G429" s="1"/>
    </row>
    <row r="430">
      <c r="G430" s="1"/>
    </row>
    <row r="431">
      <c r="G431" s="1"/>
    </row>
    <row r="432">
      <c r="G432" s="1"/>
    </row>
    <row r="433">
      <c r="G433" s="1"/>
    </row>
    <row r="434">
      <c r="G434" s="1"/>
    </row>
    <row r="435">
      <c r="G435" s="1"/>
    </row>
    <row r="436">
      <c r="G436" s="1"/>
    </row>
    <row r="437">
      <c r="G437" s="1"/>
    </row>
    <row r="438">
      <c r="G438" s="1"/>
    </row>
    <row r="439">
      <c r="G439" s="1"/>
    </row>
    <row r="440">
      <c r="G440" s="1"/>
    </row>
    <row r="441">
      <c r="G441" s="1"/>
    </row>
    <row r="442">
      <c r="G442" s="1"/>
    </row>
    <row r="443">
      <c r="G443" s="1"/>
    </row>
    <row r="444">
      <c r="G444" s="1"/>
    </row>
    <row r="445">
      <c r="G445" s="1"/>
    </row>
    <row r="446">
      <c r="G446" s="1"/>
    </row>
    <row r="447">
      <c r="G447" s="1"/>
    </row>
    <row r="448">
      <c r="G448" s="1"/>
    </row>
    <row r="449">
      <c r="G449" s="1"/>
    </row>
    <row r="450">
      <c r="G450" s="1"/>
    </row>
    <row r="451">
      <c r="G451" s="1"/>
    </row>
    <row r="452">
      <c r="G452" s="1"/>
    </row>
    <row r="453">
      <c r="G453" s="1"/>
    </row>
    <row r="454">
      <c r="G454" s="1"/>
    </row>
    <row r="455">
      <c r="G455" s="1"/>
    </row>
    <row r="456">
      <c r="G456" s="1"/>
    </row>
    <row r="457">
      <c r="G457" s="1"/>
    </row>
    <row r="458">
      <c r="G458" s="1"/>
    </row>
    <row r="459">
      <c r="G459" s="1"/>
    </row>
    <row r="460">
      <c r="G460" s="1"/>
    </row>
    <row r="461">
      <c r="G461" s="1"/>
    </row>
    <row r="462">
      <c r="G462" s="1"/>
    </row>
    <row r="463">
      <c r="G463" s="1"/>
    </row>
    <row r="464">
      <c r="G464" s="1"/>
    </row>
    <row r="465">
      <c r="G465" s="1"/>
    </row>
    <row r="466">
      <c r="G466" s="1"/>
    </row>
    <row r="467">
      <c r="G467" s="1"/>
    </row>
    <row r="468">
      <c r="G468" s="1"/>
    </row>
    <row r="469">
      <c r="G469" s="1"/>
    </row>
    <row r="470">
      <c r="G470" s="1"/>
    </row>
    <row r="471">
      <c r="G471" s="1"/>
    </row>
    <row r="472">
      <c r="G472" s="1"/>
    </row>
    <row r="473">
      <c r="G473" s="1"/>
    </row>
    <row r="474">
      <c r="G474" s="1"/>
    </row>
    <row r="475">
      <c r="G475" s="1"/>
    </row>
    <row r="476">
      <c r="G476" s="1"/>
    </row>
    <row r="477">
      <c r="G477" s="1"/>
    </row>
    <row r="478">
      <c r="G478" s="1"/>
    </row>
    <row r="479">
      <c r="G479" s="1"/>
    </row>
    <row r="480">
      <c r="G480" s="1"/>
    </row>
    <row r="481">
      <c r="G481" s="1"/>
    </row>
    <row r="482">
      <c r="G482" s="1"/>
    </row>
    <row r="483">
      <c r="G483" s="1"/>
    </row>
    <row r="484">
      <c r="G484" s="1"/>
    </row>
    <row r="485">
      <c r="G485" s="1"/>
    </row>
    <row r="486">
      <c r="G486" s="1"/>
    </row>
    <row r="487">
      <c r="G487" s="1"/>
    </row>
    <row r="488">
      <c r="G488" s="1"/>
    </row>
    <row r="489">
      <c r="G489" s="1"/>
    </row>
    <row r="490">
      <c r="G490" s="1"/>
    </row>
    <row r="491">
      <c r="G491" s="1"/>
    </row>
    <row r="492">
      <c r="G492" s="1"/>
    </row>
    <row r="493">
      <c r="G493" s="1"/>
    </row>
    <row r="494">
      <c r="G494" s="1"/>
    </row>
    <row r="495">
      <c r="G495" s="1"/>
    </row>
    <row r="496">
      <c r="G496" s="1"/>
    </row>
    <row r="497">
      <c r="G497" s="1"/>
    </row>
    <row r="498">
      <c r="G498" s="1"/>
    </row>
    <row r="499">
      <c r="G499" s="1"/>
    </row>
    <row r="500">
      <c r="G500" s="1"/>
    </row>
    <row r="501">
      <c r="G501" s="1"/>
    </row>
    <row r="502">
      <c r="G502" s="1"/>
    </row>
    <row r="503">
      <c r="G503" s="1"/>
    </row>
    <row r="504">
      <c r="G504" s="1"/>
    </row>
    <row r="505">
      <c r="G505" s="1"/>
    </row>
    <row r="506">
      <c r="G506" s="1"/>
    </row>
    <row r="507">
      <c r="G507" s="1"/>
    </row>
    <row r="508">
      <c r="G508" s="1"/>
    </row>
    <row r="509">
      <c r="G509" s="1"/>
    </row>
    <row r="510">
      <c r="G510" s="1"/>
    </row>
    <row r="511">
      <c r="G511" s="1"/>
    </row>
    <row r="512">
      <c r="G512" s="1"/>
    </row>
    <row r="513">
      <c r="G513" s="1"/>
    </row>
    <row r="514">
      <c r="G514" s="1"/>
    </row>
    <row r="515">
      <c r="G515" s="1"/>
    </row>
    <row r="516">
      <c r="G516" s="1"/>
    </row>
    <row r="517">
      <c r="G517" s="1"/>
    </row>
    <row r="518">
      <c r="G518" s="1"/>
    </row>
    <row r="519">
      <c r="G519" s="1"/>
    </row>
    <row r="520">
      <c r="G520" s="1"/>
    </row>
    <row r="521">
      <c r="G521" s="1"/>
    </row>
    <row r="522">
      <c r="G522" s="1"/>
    </row>
    <row r="523">
      <c r="G523" s="1"/>
    </row>
    <row r="524">
      <c r="G524" s="1"/>
    </row>
    <row r="525">
      <c r="G525" s="1"/>
    </row>
    <row r="526">
      <c r="G526" s="1"/>
    </row>
    <row r="527">
      <c r="G527" s="1"/>
    </row>
    <row r="528">
      <c r="G528" s="1"/>
    </row>
    <row r="529">
      <c r="G529" s="1"/>
    </row>
    <row r="530">
      <c r="G530" s="1"/>
    </row>
    <row r="531">
      <c r="G531" s="1"/>
    </row>
    <row r="532">
      <c r="G532" s="1"/>
    </row>
    <row r="533">
      <c r="G533" s="1"/>
    </row>
    <row r="534">
      <c r="G534" s="1"/>
    </row>
    <row r="535">
      <c r="G535" s="1"/>
    </row>
    <row r="536">
      <c r="G536" s="1"/>
    </row>
    <row r="537">
      <c r="G537" s="1"/>
    </row>
    <row r="538">
      <c r="G538" s="1"/>
    </row>
    <row r="539">
      <c r="G539" s="1"/>
    </row>
    <row r="540">
      <c r="G540" s="1"/>
    </row>
    <row r="541">
      <c r="G541" s="1"/>
    </row>
    <row r="542">
      <c r="G542" s="1"/>
    </row>
    <row r="543">
      <c r="G543" s="1"/>
    </row>
    <row r="544">
      <c r="G544" s="1"/>
    </row>
    <row r="545">
      <c r="G545" s="1"/>
    </row>
    <row r="546">
      <c r="G546" s="1"/>
    </row>
    <row r="547">
      <c r="G547" s="1"/>
    </row>
    <row r="548">
      <c r="G548" s="1"/>
    </row>
    <row r="549">
      <c r="G549" s="1"/>
    </row>
    <row r="550">
      <c r="G550" s="1"/>
    </row>
    <row r="551">
      <c r="G551" s="1"/>
    </row>
    <row r="552">
      <c r="G552" s="1"/>
    </row>
    <row r="553">
      <c r="G553" s="1"/>
    </row>
    <row r="554">
      <c r="G554" s="1"/>
    </row>
    <row r="555">
      <c r="G555" s="1"/>
    </row>
    <row r="556">
      <c r="G556" s="1"/>
    </row>
    <row r="557">
      <c r="G557" s="1"/>
    </row>
    <row r="558">
      <c r="G558" s="1"/>
    </row>
    <row r="559">
      <c r="G559" s="1"/>
    </row>
    <row r="560">
      <c r="G560" s="1"/>
    </row>
    <row r="561">
      <c r="G561" s="1"/>
    </row>
    <row r="562">
      <c r="G562" s="1"/>
    </row>
    <row r="563">
      <c r="G563" s="1"/>
    </row>
    <row r="564">
      <c r="G564" s="1"/>
    </row>
    <row r="565">
      <c r="G565" s="1"/>
    </row>
    <row r="566">
      <c r="G566" s="1"/>
    </row>
    <row r="567">
      <c r="G567" s="1"/>
    </row>
    <row r="568">
      <c r="G568" s="1"/>
    </row>
    <row r="569">
      <c r="G569" s="1"/>
    </row>
    <row r="570">
      <c r="G570" s="1"/>
    </row>
    <row r="571">
      <c r="G571" s="1"/>
    </row>
    <row r="572">
      <c r="G572" s="1"/>
    </row>
    <row r="573">
      <c r="G573" s="1"/>
    </row>
    <row r="574">
      <c r="G574" s="1"/>
    </row>
    <row r="575">
      <c r="G575" s="1"/>
    </row>
    <row r="576">
      <c r="G576" s="1"/>
    </row>
    <row r="577">
      <c r="G577" s="1"/>
    </row>
    <row r="578">
      <c r="G578" s="1"/>
    </row>
    <row r="579">
      <c r="G579" s="1"/>
    </row>
    <row r="580">
      <c r="G580" s="1"/>
    </row>
    <row r="581">
      <c r="G581" s="1"/>
    </row>
    <row r="582">
      <c r="G582" s="1"/>
    </row>
    <row r="583">
      <c r="G583" s="1"/>
    </row>
    <row r="584">
      <c r="G584" s="1"/>
    </row>
    <row r="585">
      <c r="G585" s="1"/>
    </row>
    <row r="586">
      <c r="G586" s="1"/>
    </row>
    <row r="587">
      <c r="G587" s="1"/>
    </row>
    <row r="588">
      <c r="G588" s="1"/>
    </row>
    <row r="589">
      <c r="G589" s="1"/>
    </row>
    <row r="590">
      <c r="G590" s="1"/>
    </row>
    <row r="591">
      <c r="G591" s="1"/>
    </row>
    <row r="592">
      <c r="G592" s="1"/>
    </row>
    <row r="593">
      <c r="G593" s="1"/>
    </row>
    <row r="594">
      <c r="G594" s="1"/>
    </row>
    <row r="595">
      <c r="G595" s="1"/>
    </row>
    <row r="596">
      <c r="G596" s="1"/>
    </row>
    <row r="597">
      <c r="G597" s="1"/>
    </row>
    <row r="598">
      <c r="G598" s="1"/>
    </row>
    <row r="599">
      <c r="G599" s="1"/>
    </row>
    <row r="600">
      <c r="G600" s="1"/>
    </row>
    <row r="601">
      <c r="G601" s="1"/>
    </row>
    <row r="602">
      <c r="G602" s="1"/>
    </row>
    <row r="603">
      <c r="G603" s="1"/>
    </row>
    <row r="604">
      <c r="G604" s="1"/>
    </row>
    <row r="605">
      <c r="G605" s="1"/>
    </row>
    <row r="606">
      <c r="G606" s="1"/>
    </row>
    <row r="607">
      <c r="G607" s="1"/>
    </row>
    <row r="608">
      <c r="G608" s="1"/>
    </row>
    <row r="609">
      <c r="G609" s="1"/>
    </row>
    <row r="610">
      <c r="G610" s="1"/>
    </row>
    <row r="611">
      <c r="G611" s="1"/>
    </row>
    <row r="612">
      <c r="G612" s="1"/>
    </row>
    <row r="613">
      <c r="G613" s="1"/>
    </row>
    <row r="614">
      <c r="G614" s="1"/>
    </row>
    <row r="615">
      <c r="G615" s="1"/>
    </row>
    <row r="616">
      <c r="G616" s="1"/>
    </row>
    <row r="617">
      <c r="G617" s="1"/>
    </row>
    <row r="618">
      <c r="G618" s="1"/>
    </row>
    <row r="619">
      <c r="G619" s="1"/>
    </row>
    <row r="620">
      <c r="G620" s="1"/>
    </row>
    <row r="621">
      <c r="G621" s="1"/>
    </row>
    <row r="622">
      <c r="G622" s="1"/>
    </row>
    <row r="623">
      <c r="G623" s="1"/>
    </row>
    <row r="624">
      <c r="G624" s="1"/>
    </row>
    <row r="625">
      <c r="G625" s="1"/>
    </row>
    <row r="626">
      <c r="G626" s="1"/>
    </row>
    <row r="627">
      <c r="G627" s="1"/>
    </row>
    <row r="628">
      <c r="G628" s="1"/>
    </row>
    <row r="629">
      <c r="G629" s="1"/>
    </row>
    <row r="630">
      <c r="G630" s="1"/>
    </row>
    <row r="631">
      <c r="G631" s="1"/>
    </row>
    <row r="632">
      <c r="G632" s="1"/>
    </row>
    <row r="633">
      <c r="G633" s="1"/>
    </row>
    <row r="634">
      <c r="G634" s="1"/>
    </row>
    <row r="635">
      <c r="G635" s="1"/>
    </row>
    <row r="636">
      <c r="G636" s="1"/>
    </row>
    <row r="637">
      <c r="G637" s="1"/>
    </row>
    <row r="638">
      <c r="G638" s="1"/>
    </row>
    <row r="639">
      <c r="G639" s="1"/>
    </row>
    <row r="640">
      <c r="G640" s="1"/>
    </row>
    <row r="641">
      <c r="G641" s="1"/>
    </row>
    <row r="642">
      <c r="G642" s="1"/>
    </row>
    <row r="643">
      <c r="G643" s="1"/>
    </row>
    <row r="644">
      <c r="G644" s="1"/>
    </row>
    <row r="645">
      <c r="G645" s="1"/>
    </row>
    <row r="646">
      <c r="G646" s="1"/>
    </row>
    <row r="647">
      <c r="G647" s="1"/>
    </row>
    <row r="648">
      <c r="G648" s="1"/>
    </row>
    <row r="649">
      <c r="G649" s="1"/>
    </row>
    <row r="650">
      <c r="G650" s="1"/>
    </row>
    <row r="651">
      <c r="G651" s="1"/>
    </row>
    <row r="652">
      <c r="G652" s="1"/>
    </row>
    <row r="653">
      <c r="G653" s="1"/>
    </row>
    <row r="654">
      <c r="G654" s="1"/>
    </row>
    <row r="655">
      <c r="G655" s="1"/>
    </row>
    <row r="656">
      <c r="G656" s="1"/>
    </row>
    <row r="657">
      <c r="G657" s="1"/>
    </row>
    <row r="658">
      <c r="G658" s="1"/>
    </row>
    <row r="659">
      <c r="G659" s="1"/>
    </row>
    <row r="660">
      <c r="G660" s="1"/>
    </row>
    <row r="661">
      <c r="G661" s="1"/>
    </row>
    <row r="662">
      <c r="G662" s="1"/>
    </row>
    <row r="663">
      <c r="G663" s="1"/>
    </row>
    <row r="664">
      <c r="G664" s="1"/>
    </row>
    <row r="665">
      <c r="G665" s="1"/>
    </row>
    <row r="666">
      <c r="G666" s="1"/>
    </row>
    <row r="667">
      <c r="G667" s="1"/>
    </row>
    <row r="668">
      <c r="G668" s="1"/>
    </row>
    <row r="669">
      <c r="G669" s="1"/>
    </row>
    <row r="670">
      <c r="G670" s="1"/>
    </row>
    <row r="671">
      <c r="G671" s="1"/>
    </row>
    <row r="672">
      <c r="G672" s="1"/>
    </row>
    <row r="673">
      <c r="G673" s="1"/>
    </row>
    <row r="674">
      <c r="G674" s="1"/>
    </row>
    <row r="675">
      <c r="G675" s="1"/>
    </row>
    <row r="676">
      <c r="G676" s="1"/>
    </row>
    <row r="677">
      <c r="G677" s="1"/>
    </row>
    <row r="678">
      <c r="G678" s="1"/>
    </row>
    <row r="679">
      <c r="G679" s="1"/>
    </row>
    <row r="680">
      <c r="G680" s="1"/>
    </row>
    <row r="681">
      <c r="G681" s="1"/>
    </row>
    <row r="682">
      <c r="G682" s="1"/>
    </row>
    <row r="683">
      <c r="G683" s="1"/>
    </row>
    <row r="684">
      <c r="G684" s="1"/>
    </row>
    <row r="685">
      <c r="G685" s="1"/>
    </row>
    <row r="686">
      <c r="G686" s="1"/>
    </row>
    <row r="687">
      <c r="G687" s="1"/>
    </row>
    <row r="688">
      <c r="G688" s="1"/>
    </row>
    <row r="689">
      <c r="G689" s="1"/>
    </row>
    <row r="690">
      <c r="G690" s="1"/>
    </row>
    <row r="691">
      <c r="G691" s="1"/>
    </row>
    <row r="692">
      <c r="G692" s="1"/>
    </row>
    <row r="693">
      <c r="G693" s="1"/>
    </row>
    <row r="694">
      <c r="G694" s="1"/>
    </row>
    <row r="695">
      <c r="G695" s="1"/>
    </row>
    <row r="696">
      <c r="G696" s="1"/>
    </row>
    <row r="697">
      <c r="G697" s="1"/>
    </row>
    <row r="698">
      <c r="G698" s="1"/>
    </row>
    <row r="699">
      <c r="G699" s="1"/>
    </row>
    <row r="700">
      <c r="G700" s="1"/>
    </row>
    <row r="701">
      <c r="G701" s="1"/>
    </row>
    <row r="702">
      <c r="G702" s="1"/>
    </row>
    <row r="703">
      <c r="G703" s="1"/>
    </row>
    <row r="704">
      <c r="G704" s="1"/>
    </row>
    <row r="705">
      <c r="G705" s="1"/>
    </row>
    <row r="706">
      <c r="G706" s="1"/>
    </row>
    <row r="707">
      <c r="G707" s="1"/>
    </row>
    <row r="708">
      <c r="G708" s="1"/>
    </row>
    <row r="709">
      <c r="G709" s="1"/>
    </row>
    <row r="710">
      <c r="G710" s="1"/>
    </row>
    <row r="711">
      <c r="G711" s="1"/>
    </row>
    <row r="712">
      <c r="G712" s="1"/>
    </row>
    <row r="713">
      <c r="G713" s="1"/>
    </row>
    <row r="714">
      <c r="G714" s="1"/>
    </row>
    <row r="715">
      <c r="G715" s="1"/>
    </row>
    <row r="716">
      <c r="G716" s="1"/>
    </row>
    <row r="717">
      <c r="G717" s="1"/>
    </row>
    <row r="718">
      <c r="G718" s="1"/>
    </row>
    <row r="719">
      <c r="G719" s="1"/>
    </row>
    <row r="720">
      <c r="G720" s="1"/>
    </row>
    <row r="721">
      <c r="G721" s="1"/>
    </row>
    <row r="722">
      <c r="G722" s="1"/>
    </row>
    <row r="723">
      <c r="G723" s="1"/>
    </row>
    <row r="724">
      <c r="G724" s="1"/>
    </row>
    <row r="725">
      <c r="G725" s="1"/>
    </row>
    <row r="726">
      <c r="G726" s="1"/>
    </row>
    <row r="727">
      <c r="G727" s="1"/>
    </row>
    <row r="728">
      <c r="G728" s="1"/>
    </row>
    <row r="729">
      <c r="G729" s="1"/>
    </row>
    <row r="730">
      <c r="G730" s="1"/>
    </row>
    <row r="731">
      <c r="G731" s="1"/>
    </row>
    <row r="732">
      <c r="G732" s="1"/>
    </row>
    <row r="733">
      <c r="G733" s="1"/>
    </row>
    <row r="734">
      <c r="G734" s="1"/>
    </row>
    <row r="735">
      <c r="G735" s="1"/>
    </row>
    <row r="736">
      <c r="G736" s="1"/>
    </row>
    <row r="737">
      <c r="G737" s="1"/>
    </row>
    <row r="738">
      <c r="G738" s="1"/>
    </row>
    <row r="739">
      <c r="G739" s="1"/>
    </row>
    <row r="740">
      <c r="G740" s="1"/>
    </row>
    <row r="741">
      <c r="G741" s="1"/>
    </row>
    <row r="742">
      <c r="G742" s="1"/>
    </row>
    <row r="743">
      <c r="G743" s="1"/>
    </row>
    <row r="744">
      <c r="G744" s="1"/>
    </row>
    <row r="745">
      <c r="G745" s="1"/>
    </row>
    <row r="746">
      <c r="G746" s="1"/>
    </row>
    <row r="747">
      <c r="G747" s="1"/>
    </row>
    <row r="748">
      <c r="G748" s="1"/>
    </row>
    <row r="749">
      <c r="G749" s="1"/>
    </row>
    <row r="750">
      <c r="G750" s="1"/>
    </row>
    <row r="751">
      <c r="G751" s="1"/>
    </row>
    <row r="752">
      <c r="G752" s="1"/>
    </row>
    <row r="753">
      <c r="G753" s="1"/>
    </row>
    <row r="754">
      <c r="G754" s="1"/>
    </row>
    <row r="755">
      <c r="G755" s="1"/>
    </row>
    <row r="756">
      <c r="G756" s="1"/>
    </row>
    <row r="757">
      <c r="G757" s="1"/>
    </row>
    <row r="758">
      <c r="G758" s="1"/>
    </row>
    <row r="759">
      <c r="G759" s="1"/>
    </row>
    <row r="760">
      <c r="G760" s="1"/>
    </row>
    <row r="761">
      <c r="G761" s="1"/>
    </row>
    <row r="762">
      <c r="G762" s="1"/>
    </row>
    <row r="763">
      <c r="G763" s="1"/>
    </row>
    <row r="764">
      <c r="G764" s="1"/>
    </row>
    <row r="765">
      <c r="G765" s="1"/>
    </row>
    <row r="766">
      <c r="G766" s="1"/>
    </row>
    <row r="767">
      <c r="G767" s="1"/>
    </row>
    <row r="768">
      <c r="G768" s="1"/>
    </row>
    <row r="769">
      <c r="G769" s="1"/>
    </row>
    <row r="770">
      <c r="G770" s="1"/>
    </row>
    <row r="771">
      <c r="G771" s="1"/>
    </row>
    <row r="772">
      <c r="G772" s="1"/>
    </row>
    <row r="773">
      <c r="G773" s="1"/>
    </row>
    <row r="774">
      <c r="G774" s="1"/>
    </row>
    <row r="775">
      <c r="G775" s="1"/>
    </row>
    <row r="776">
      <c r="G776" s="1"/>
    </row>
    <row r="777">
      <c r="G777" s="1"/>
    </row>
    <row r="778">
      <c r="G778" s="1"/>
    </row>
    <row r="779">
      <c r="G779" s="1"/>
    </row>
    <row r="780">
      <c r="G780" s="1"/>
    </row>
    <row r="781">
      <c r="G781" s="1"/>
    </row>
    <row r="782">
      <c r="G782" s="1"/>
    </row>
    <row r="783">
      <c r="G783" s="1"/>
    </row>
    <row r="784">
      <c r="G784" s="1"/>
    </row>
    <row r="785">
      <c r="G785" s="1"/>
    </row>
    <row r="786">
      <c r="G786" s="1"/>
    </row>
    <row r="787">
      <c r="G787" s="1"/>
    </row>
    <row r="788">
      <c r="G788" s="1"/>
    </row>
    <row r="789">
      <c r="G789" s="1"/>
    </row>
    <row r="790">
      <c r="G790" s="1"/>
    </row>
    <row r="791">
      <c r="G791" s="1"/>
    </row>
    <row r="792">
      <c r="G792" s="1"/>
    </row>
    <row r="793">
      <c r="G793" s="1"/>
    </row>
    <row r="794">
      <c r="G794" s="1"/>
    </row>
    <row r="795">
      <c r="G795" s="1"/>
    </row>
    <row r="796">
      <c r="G796" s="1"/>
    </row>
    <row r="797">
      <c r="G797" s="1"/>
    </row>
    <row r="798">
      <c r="G798" s="1"/>
    </row>
    <row r="799">
      <c r="G799" s="1"/>
    </row>
    <row r="800">
      <c r="G800" s="1"/>
    </row>
    <row r="801">
      <c r="G801" s="1"/>
    </row>
    <row r="802">
      <c r="G802" s="1"/>
    </row>
    <row r="803">
      <c r="G803" s="1"/>
    </row>
    <row r="804">
      <c r="G804" s="1"/>
    </row>
    <row r="805">
      <c r="G805" s="1"/>
    </row>
    <row r="806">
      <c r="G806" s="1"/>
    </row>
    <row r="807">
      <c r="G807" s="1"/>
    </row>
    <row r="808">
      <c r="G808" s="1"/>
    </row>
    <row r="809">
      <c r="G809" s="1"/>
    </row>
    <row r="810">
      <c r="G810" s="1"/>
    </row>
    <row r="811">
      <c r="G811" s="1"/>
    </row>
    <row r="812">
      <c r="G812" s="1"/>
    </row>
    <row r="813">
      <c r="G813" s="1"/>
    </row>
    <row r="814">
      <c r="G814" s="1"/>
    </row>
    <row r="815">
      <c r="G815" s="1"/>
    </row>
    <row r="816">
      <c r="G816" s="1"/>
    </row>
    <row r="817">
      <c r="G817" s="1"/>
    </row>
    <row r="818">
      <c r="G818" s="1"/>
    </row>
    <row r="819">
      <c r="G819" s="1"/>
    </row>
    <row r="820">
      <c r="G820" s="1"/>
    </row>
    <row r="821">
      <c r="G821" s="1"/>
    </row>
    <row r="822">
      <c r="G822" s="1"/>
    </row>
    <row r="823">
      <c r="G823" s="1"/>
    </row>
    <row r="824">
      <c r="G824" s="1"/>
    </row>
    <row r="825">
      <c r="G825" s="1"/>
    </row>
    <row r="826">
      <c r="G826" s="1"/>
    </row>
    <row r="827">
      <c r="G827" s="1"/>
    </row>
    <row r="828">
      <c r="G828" s="1"/>
    </row>
    <row r="829">
      <c r="G829" s="1"/>
    </row>
    <row r="830">
      <c r="G830" s="1"/>
    </row>
    <row r="831">
      <c r="G831" s="1"/>
    </row>
    <row r="832">
      <c r="G832" s="1"/>
    </row>
    <row r="833">
      <c r="G833" s="1"/>
    </row>
    <row r="834">
      <c r="G834" s="1"/>
    </row>
    <row r="835">
      <c r="G835" s="1"/>
    </row>
    <row r="836">
      <c r="G836" s="1"/>
    </row>
    <row r="837">
      <c r="G837" s="1"/>
    </row>
    <row r="838">
      <c r="G838" s="1"/>
    </row>
    <row r="839">
      <c r="G839" s="1"/>
    </row>
    <row r="840">
      <c r="G840" s="1"/>
    </row>
    <row r="841">
      <c r="G841" s="1"/>
    </row>
    <row r="842">
      <c r="G842" s="1"/>
    </row>
    <row r="843">
      <c r="G843" s="1"/>
    </row>
    <row r="844">
      <c r="G844" s="1"/>
    </row>
    <row r="845">
      <c r="G845" s="1"/>
    </row>
    <row r="846">
      <c r="G846" s="1"/>
    </row>
    <row r="847">
      <c r="G847" s="1"/>
    </row>
    <row r="848">
      <c r="G848" s="1"/>
    </row>
    <row r="849">
      <c r="G849" s="1"/>
    </row>
    <row r="850">
      <c r="G850" s="1"/>
    </row>
    <row r="851">
      <c r="G851" s="1"/>
    </row>
    <row r="852">
      <c r="G852" s="1"/>
    </row>
    <row r="853">
      <c r="G853" s="1"/>
    </row>
    <row r="854">
      <c r="G854" s="1"/>
    </row>
    <row r="855">
      <c r="G855" s="1"/>
    </row>
    <row r="856">
      <c r="G856" s="1"/>
    </row>
    <row r="857">
      <c r="G857" s="1"/>
    </row>
    <row r="858">
      <c r="G858" s="1"/>
    </row>
    <row r="859">
      <c r="G859" s="1"/>
    </row>
    <row r="860">
      <c r="G860" s="1"/>
    </row>
    <row r="861">
      <c r="G861" s="1"/>
    </row>
    <row r="862">
      <c r="G862" s="1"/>
    </row>
    <row r="863">
      <c r="G863" s="1"/>
    </row>
    <row r="864">
      <c r="G864" s="1"/>
    </row>
    <row r="865">
      <c r="G865" s="1"/>
    </row>
    <row r="866">
      <c r="G866" s="1"/>
    </row>
    <row r="867">
      <c r="G867" s="1"/>
    </row>
    <row r="868">
      <c r="G868" s="1"/>
    </row>
    <row r="869">
      <c r="G869" s="1"/>
    </row>
    <row r="870">
      <c r="G870" s="1"/>
    </row>
    <row r="871">
      <c r="G871" s="1"/>
    </row>
    <row r="872">
      <c r="G872" s="1"/>
    </row>
    <row r="873">
      <c r="G873" s="1"/>
    </row>
    <row r="874">
      <c r="G874" s="1"/>
    </row>
    <row r="875">
      <c r="G875" s="1"/>
    </row>
    <row r="876">
      <c r="G876" s="1"/>
    </row>
    <row r="877">
      <c r="G877" s="1"/>
    </row>
    <row r="878">
      <c r="G878" s="1"/>
    </row>
    <row r="879">
      <c r="G879" s="1"/>
    </row>
    <row r="880">
      <c r="G880" s="1"/>
    </row>
    <row r="881">
      <c r="G881" s="1"/>
    </row>
    <row r="882">
      <c r="G882" s="1"/>
    </row>
    <row r="883">
      <c r="G883" s="1"/>
    </row>
    <row r="884">
      <c r="G884" s="1"/>
    </row>
    <row r="885">
      <c r="G885" s="1"/>
    </row>
    <row r="886">
      <c r="G886" s="1"/>
    </row>
    <row r="887">
      <c r="G887" s="1"/>
    </row>
    <row r="888">
      <c r="G888" s="1"/>
    </row>
    <row r="889">
      <c r="G889" s="1"/>
    </row>
    <row r="890">
      <c r="G890" s="1"/>
    </row>
    <row r="891">
      <c r="G891" s="1"/>
    </row>
    <row r="892">
      <c r="G892" s="1"/>
    </row>
    <row r="893">
      <c r="G893" s="1"/>
    </row>
    <row r="894">
      <c r="G894" s="1"/>
    </row>
    <row r="895">
      <c r="G895" s="1"/>
    </row>
    <row r="896">
      <c r="G896" s="1"/>
    </row>
    <row r="897">
      <c r="G897" s="1"/>
    </row>
    <row r="898">
      <c r="G898" s="1"/>
    </row>
    <row r="899">
      <c r="G899" s="1"/>
    </row>
    <row r="900">
      <c r="G900" s="1"/>
    </row>
    <row r="901">
      <c r="G901" s="1"/>
    </row>
    <row r="902">
      <c r="G902" s="1"/>
    </row>
    <row r="903">
      <c r="G903" s="1"/>
    </row>
    <row r="904">
      <c r="G904" s="1"/>
    </row>
    <row r="905">
      <c r="G905" s="1"/>
    </row>
    <row r="906">
      <c r="G906" s="1"/>
    </row>
    <row r="907">
      <c r="G907" s="1"/>
    </row>
    <row r="908">
      <c r="G908" s="1"/>
    </row>
    <row r="909">
      <c r="G909" s="1"/>
    </row>
    <row r="910">
      <c r="G910" s="1"/>
    </row>
    <row r="911">
      <c r="G911" s="1"/>
    </row>
    <row r="912">
      <c r="G912" s="1"/>
    </row>
    <row r="913">
      <c r="G913" s="1"/>
    </row>
    <row r="914">
      <c r="G914" s="1"/>
    </row>
    <row r="915">
      <c r="G915" s="1"/>
    </row>
    <row r="916">
      <c r="G916" s="1"/>
    </row>
    <row r="917">
      <c r="G917" s="1"/>
    </row>
    <row r="918">
      <c r="G918" s="1"/>
    </row>
    <row r="919">
      <c r="G919" s="1"/>
    </row>
    <row r="920">
      <c r="G920" s="1"/>
    </row>
    <row r="921">
      <c r="G921" s="1"/>
    </row>
    <row r="922">
      <c r="G922" s="1"/>
    </row>
    <row r="923">
      <c r="G923" s="1"/>
    </row>
    <row r="924">
      <c r="G924" s="1"/>
    </row>
    <row r="925">
      <c r="G925" s="1"/>
    </row>
    <row r="926">
      <c r="G926" s="1"/>
    </row>
    <row r="927">
      <c r="G927" s="1"/>
    </row>
    <row r="928">
      <c r="G928" s="1"/>
    </row>
    <row r="929">
      <c r="G929" s="1"/>
    </row>
    <row r="930">
      <c r="G930" s="1"/>
    </row>
    <row r="931">
      <c r="G931" s="1"/>
    </row>
    <row r="932">
      <c r="G932" s="1"/>
    </row>
    <row r="933">
      <c r="G933" s="1"/>
    </row>
    <row r="934">
      <c r="G934" s="1"/>
    </row>
    <row r="935">
      <c r="G935" s="1"/>
    </row>
    <row r="936">
      <c r="G936" s="1"/>
    </row>
    <row r="937">
      <c r="G937" s="1"/>
    </row>
    <row r="938">
      <c r="G938" s="1"/>
    </row>
    <row r="939">
      <c r="G939" s="1"/>
    </row>
    <row r="940">
      <c r="G940" s="1"/>
    </row>
    <row r="941">
      <c r="G941" s="1"/>
    </row>
    <row r="942">
      <c r="G942" s="1"/>
    </row>
    <row r="943">
      <c r="G943" s="1"/>
    </row>
    <row r="944">
      <c r="G944" s="1"/>
    </row>
    <row r="945">
      <c r="G945" s="1"/>
    </row>
    <row r="946">
      <c r="G946" s="1"/>
    </row>
    <row r="947">
      <c r="G947" s="1"/>
    </row>
    <row r="948">
      <c r="G948" s="1"/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  <row r="963">
      <c r="G963" s="1"/>
    </row>
    <row r="964">
      <c r="G964" s="1"/>
    </row>
    <row r="965">
      <c r="G965" s="1"/>
    </row>
    <row r="966">
      <c r="G966" s="1"/>
    </row>
    <row r="967">
      <c r="G967" s="1"/>
    </row>
    <row r="968">
      <c r="G968" s="1"/>
    </row>
    <row r="969">
      <c r="G969" s="1"/>
    </row>
    <row r="970">
      <c r="G970" s="1"/>
    </row>
    <row r="971">
      <c r="G971" s="1"/>
    </row>
    <row r="972">
      <c r="G972" s="1"/>
    </row>
    <row r="973">
      <c r="G973" s="1"/>
    </row>
    <row r="974">
      <c r="G974" s="1"/>
    </row>
    <row r="975">
      <c r="G975" s="1"/>
    </row>
    <row r="976">
      <c r="G976" s="1"/>
    </row>
    <row r="977">
      <c r="G977" s="1"/>
    </row>
    <row r="978">
      <c r="G978" s="1"/>
    </row>
    <row r="979">
      <c r="G979" s="1"/>
    </row>
    <row r="980">
      <c r="G980" s="1"/>
    </row>
    <row r="981">
      <c r="G981" s="1"/>
    </row>
    <row r="982">
      <c r="G982" s="1"/>
    </row>
    <row r="983">
      <c r="G983" s="1"/>
    </row>
    <row r="984">
      <c r="G984" s="1"/>
    </row>
    <row r="985">
      <c r="G985" s="1"/>
    </row>
    <row r="986">
      <c r="G986" s="1"/>
    </row>
    <row r="987">
      <c r="G987" s="1"/>
    </row>
    <row r="988">
      <c r="G988" s="1"/>
    </row>
    <row r="989">
      <c r="G989" s="1"/>
    </row>
    <row r="990">
      <c r="G990" s="1"/>
    </row>
    <row r="991">
      <c r="G991" s="1"/>
    </row>
    <row r="992">
      <c r="G992" s="1"/>
    </row>
    <row r="993">
      <c r="G993" s="1"/>
    </row>
    <row r="994">
      <c r="G994" s="1"/>
    </row>
    <row r="995">
      <c r="G995" s="1"/>
    </row>
    <row r="996">
      <c r="G996" s="1"/>
    </row>
    <row r="997">
      <c r="G997" s="1"/>
    </row>
    <row r="998">
      <c r="G998" s="1"/>
    </row>
    <row r="999">
      <c r="G999" s="1"/>
    </row>
    <row r="1000">
      <c r="G1000" s="1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32:D32"/>
    <mergeCell ref="A33:D33"/>
    <mergeCell ref="A34:D34"/>
    <mergeCell ref="A35:D35"/>
    <mergeCell ref="A36:D36"/>
    <mergeCell ref="A37:D37"/>
    <mergeCell ref="D2:D3"/>
    <mergeCell ref="B4:D4"/>
    <mergeCell ref="A5:A26"/>
    <mergeCell ref="A28:D28"/>
    <mergeCell ref="A29:D29"/>
    <mergeCell ref="A30:D30"/>
    <mergeCell ref="A31:D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</cols>
  <sheetData>
    <row r="1">
      <c r="A1" s="1"/>
      <c r="B1" s="2" t="s">
        <v>0</v>
      </c>
      <c r="C1" s="2" t="s">
        <v>1</v>
      </c>
      <c r="D1" s="3" t="s">
        <v>140</v>
      </c>
      <c r="E1" s="153"/>
      <c r="F1" s="6"/>
      <c r="G1" s="6"/>
      <c r="H1" s="6"/>
      <c r="I1" s="6"/>
      <c r="J1" s="5"/>
    </row>
    <row r="2" ht="24.0" customHeight="1">
      <c r="A2" s="1"/>
      <c r="B2" s="7"/>
      <c r="C2" s="7"/>
      <c r="D2" s="2" t="s">
        <v>3</v>
      </c>
      <c r="E2" s="154" t="s">
        <v>141</v>
      </c>
      <c r="F2" s="10"/>
      <c r="G2" s="10"/>
      <c r="H2" s="10"/>
      <c r="I2" s="10"/>
      <c r="J2" s="5"/>
    </row>
    <row r="3" ht="24.0" customHeight="1">
      <c r="A3" s="1"/>
      <c r="B3" s="11"/>
      <c r="C3" s="11"/>
      <c r="D3" s="11"/>
      <c r="E3" s="11"/>
      <c r="F3" s="11"/>
      <c r="G3" s="11"/>
      <c r="H3" s="11"/>
      <c r="I3" s="11"/>
      <c r="J3" s="5"/>
    </row>
    <row r="4">
      <c r="A4" s="12"/>
      <c r="B4" s="13" t="s">
        <v>4</v>
      </c>
      <c r="C4" s="14"/>
      <c r="D4" s="15"/>
      <c r="E4" s="155"/>
      <c r="F4" s="18"/>
      <c r="G4" s="18"/>
      <c r="H4" s="18"/>
      <c r="I4" s="18"/>
      <c r="J4" s="17"/>
    </row>
    <row r="5">
      <c r="A5" s="132" t="s">
        <v>142</v>
      </c>
      <c r="B5" s="20">
        <v>1.0</v>
      </c>
      <c r="C5" s="21">
        <v>1.0</v>
      </c>
      <c r="D5" s="22" t="s">
        <v>6</v>
      </c>
      <c r="E5" s="1"/>
      <c r="F5" s="6"/>
      <c r="G5" s="6"/>
      <c r="H5" s="6"/>
      <c r="I5" s="6"/>
      <c r="J5" s="5"/>
    </row>
    <row r="6">
      <c r="A6" s="7"/>
      <c r="B6" s="20">
        <v>1.0</v>
      </c>
      <c r="C6" s="21">
        <v>2.0</v>
      </c>
      <c r="D6" s="22" t="s">
        <v>7</v>
      </c>
      <c r="E6" s="1"/>
      <c r="F6" s="6"/>
      <c r="G6" s="6"/>
      <c r="H6" s="6"/>
      <c r="I6" s="6"/>
      <c r="J6" s="5"/>
    </row>
    <row r="7">
      <c r="A7" s="7"/>
      <c r="B7" s="20">
        <v>1.0</v>
      </c>
      <c r="C7" s="21">
        <v>3.0</v>
      </c>
      <c r="D7" s="22" t="s">
        <v>8</v>
      </c>
      <c r="E7" s="1"/>
      <c r="F7" s="6"/>
      <c r="G7" s="6"/>
      <c r="H7" s="6"/>
      <c r="I7" s="6"/>
      <c r="J7" s="5"/>
    </row>
    <row r="8">
      <c r="A8" s="7"/>
      <c r="B8" s="20">
        <v>1.0</v>
      </c>
      <c r="C8" s="21">
        <v>4.0</v>
      </c>
      <c r="D8" s="22" t="s">
        <v>9</v>
      </c>
      <c r="E8" s="1"/>
      <c r="F8" s="6"/>
      <c r="G8" s="6"/>
      <c r="H8" s="6"/>
      <c r="I8" s="6"/>
      <c r="J8" s="5"/>
    </row>
    <row r="9">
      <c r="A9" s="7"/>
      <c r="B9" s="20">
        <v>1.0</v>
      </c>
      <c r="C9" s="21">
        <v>5.0</v>
      </c>
      <c r="D9" s="22" t="s">
        <v>40</v>
      </c>
      <c r="E9" s="1"/>
      <c r="F9" s="6"/>
      <c r="G9" s="156"/>
      <c r="H9" s="6"/>
      <c r="I9" s="6"/>
      <c r="J9" s="5"/>
    </row>
    <row r="10">
      <c r="A10" s="7"/>
      <c r="B10" s="20">
        <v>1.0</v>
      </c>
      <c r="C10" s="21">
        <v>6.0</v>
      </c>
      <c r="D10" s="22" t="s">
        <v>11</v>
      </c>
      <c r="E10" s="1"/>
      <c r="F10" s="6"/>
      <c r="G10" s="6"/>
      <c r="H10" s="6"/>
      <c r="I10" s="6"/>
      <c r="J10" s="5"/>
    </row>
    <row r="11">
      <c r="A11" s="7"/>
      <c r="B11" s="20">
        <v>1.0</v>
      </c>
      <c r="C11" s="21">
        <v>7.0</v>
      </c>
      <c r="D11" s="3" t="s">
        <v>143</v>
      </c>
      <c r="E11" s="103"/>
      <c r="F11" s="6"/>
      <c r="G11" s="6"/>
      <c r="H11" s="6"/>
      <c r="I11" s="6"/>
      <c r="J11" s="5"/>
    </row>
    <row r="12">
      <c r="A12" s="7"/>
      <c r="B12" s="20">
        <v>1.0</v>
      </c>
      <c r="C12" s="21">
        <v>8.0</v>
      </c>
      <c r="D12" s="157" t="s">
        <v>144</v>
      </c>
      <c r="E12" s="103"/>
      <c r="F12" s="6"/>
      <c r="G12" s="6"/>
      <c r="H12" s="6"/>
      <c r="I12" s="6"/>
      <c r="J12" s="5"/>
    </row>
    <row r="13">
      <c r="A13" s="7"/>
      <c r="B13" s="20">
        <v>1.0</v>
      </c>
      <c r="C13" s="21">
        <v>9.0</v>
      </c>
      <c r="D13" s="151" t="s">
        <v>145</v>
      </c>
      <c r="E13" s="1"/>
      <c r="F13" s="6"/>
      <c r="G13" s="6"/>
      <c r="H13" s="6"/>
      <c r="I13" s="6"/>
      <c r="J13" s="5"/>
    </row>
    <row r="14">
      <c r="A14" s="7"/>
      <c r="B14" s="20">
        <v>1.0</v>
      </c>
      <c r="C14" s="21">
        <v>10.0</v>
      </c>
      <c r="D14" s="21" t="s">
        <v>14</v>
      </c>
      <c r="E14" s="1"/>
      <c r="F14" s="6"/>
      <c r="G14" s="6"/>
      <c r="H14" s="6"/>
      <c r="I14" s="6"/>
      <c r="J14" s="5"/>
    </row>
    <row r="15">
      <c r="A15" s="7"/>
      <c r="B15" s="20">
        <v>1.0</v>
      </c>
      <c r="C15" s="21">
        <v>11.0</v>
      </c>
      <c r="D15" s="21" t="s">
        <v>15</v>
      </c>
      <c r="E15" s="1"/>
      <c r="F15" s="6"/>
      <c r="G15" s="6"/>
      <c r="H15" s="6"/>
      <c r="I15" s="6"/>
      <c r="J15" s="5"/>
    </row>
    <row r="16">
      <c r="A16" s="7"/>
      <c r="B16" s="24">
        <v>1.0</v>
      </c>
      <c r="C16" s="21">
        <v>12.0</v>
      </c>
      <c r="D16" s="21" t="s">
        <v>16</v>
      </c>
      <c r="E16" s="1"/>
      <c r="F16" s="6"/>
      <c r="G16" s="6"/>
      <c r="H16" s="6"/>
      <c r="I16" s="6"/>
      <c r="J16" s="5"/>
    </row>
    <row r="17">
      <c r="A17" s="11"/>
      <c r="B17" s="24">
        <v>5.0</v>
      </c>
      <c r="C17" s="21">
        <v>13.0</v>
      </c>
      <c r="D17" s="27" t="s">
        <v>146</v>
      </c>
      <c r="E17" s="1"/>
      <c r="F17" s="6"/>
      <c r="G17" s="6"/>
      <c r="H17" s="6"/>
      <c r="I17" s="6"/>
      <c r="J17" s="5"/>
    </row>
    <row r="18">
      <c r="A18" s="12"/>
      <c r="B18" s="28">
        <f>SUM(B5:B17)</f>
        <v>17</v>
      </c>
      <c r="C18" s="29"/>
      <c r="D18" s="29" t="s">
        <v>18</v>
      </c>
      <c r="E18" s="1"/>
      <c r="F18" s="6"/>
      <c r="G18" s="6"/>
      <c r="H18" s="6"/>
      <c r="I18" s="6"/>
      <c r="J18" s="5"/>
    </row>
    <row r="19">
      <c r="A19" s="30" t="s">
        <v>19</v>
      </c>
      <c r="B19" s="14"/>
      <c r="C19" s="14"/>
      <c r="D19" s="15"/>
      <c r="E19" s="1"/>
      <c r="F19" s="6"/>
      <c r="G19" s="6"/>
      <c r="H19" s="6"/>
      <c r="I19" s="6"/>
      <c r="J19" s="5"/>
    </row>
    <row r="20">
      <c r="A20" s="30" t="s">
        <v>20</v>
      </c>
      <c r="B20" s="14"/>
      <c r="C20" s="14"/>
      <c r="D20" s="15"/>
      <c r="E20" s="158"/>
      <c r="F20" s="6"/>
      <c r="G20" s="6"/>
      <c r="H20" s="6"/>
      <c r="I20" s="6"/>
      <c r="J20" s="5"/>
    </row>
    <row r="21">
      <c r="A21" s="30" t="s">
        <v>21</v>
      </c>
      <c r="B21" s="14"/>
      <c r="C21" s="14"/>
      <c r="D21" s="15"/>
      <c r="E21" s="1"/>
      <c r="F21" s="6"/>
      <c r="G21" s="6"/>
      <c r="H21" s="6"/>
      <c r="I21" s="6"/>
      <c r="J21" s="5"/>
    </row>
    <row r="22" ht="51.0" customHeight="1">
      <c r="A22" s="30" t="s">
        <v>22</v>
      </c>
      <c r="B22" s="14"/>
      <c r="C22" s="14"/>
      <c r="D22" s="15"/>
      <c r="E22" s="1"/>
      <c r="F22" s="6"/>
      <c r="G22" s="6"/>
      <c r="H22" s="6"/>
      <c r="I22" s="6"/>
      <c r="J22" s="5"/>
    </row>
    <row r="23">
      <c r="A23" s="30" t="s">
        <v>24</v>
      </c>
      <c r="B23" s="14"/>
      <c r="C23" s="14"/>
      <c r="D23" s="15"/>
      <c r="E23" s="159"/>
      <c r="F23" s="160"/>
      <c r="G23" s="33"/>
      <c r="H23" s="6"/>
      <c r="I23" s="6"/>
      <c r="J23" s="5"/>
    </row>
    <row r="24">
      <c r="A24" s="30" t="s">
        <v>26</v>
      </c>
      <c r="B24" s="14"/>
      <c r="C24" s="14"/>
      <c r="D24" s="15"/>
      <c r="E24" s="159"/>
      <c r="F24" s="160"/>
      <c r="G24" s="33"/>
      <c r="H24" s="6"/>
      <c r="I24" s="6"/>
      <c r="J24" s="5"/>
    </row>
    <row r="25">
      <c r="A25" s="30" t="s">
        <v>27</v>
      </c>
      <c r="B25" s="14"/>
      <c r="C25" s="14"/>
      <c r="D25" s="15"/>
      <c r="E25" s="159"/>
      <c r="F25" s="160"/>
      <c r="G25" s="33"/>
      <c r="H25" s="6"/>
      <c r="I25" s="6"/>
      <c r="J25" s="5"/>
    </row>
    <row r="26">
      <c r="A26" s="30" t="s">
        <v>28</v>
      </c>
      <c r="B26" s="14"/>
      <c r="C26" s="14"/>
      <c r="D26" s="15"/>
      <c r="E26" s="159"/>
      <c r="F26" s="160"/>
      <c r="G26" s="33"/>
      <c r="H26" s="6"/>
      <c r="I26" s="6"/>
      <c r="J26" s="5"/>
    </row>
    <row r="27">
      <c r="A27" s="35" t="s">
        <v>147</v>
      </c>
      <c r="B27" s="14"/>
      <c r="C27" s="14"/>
      <c r="D27" s="15"/>
      <c r="E27" s="159"/>
      <c r="F27" s="160"/>
      <c r="G27" s="33"/>
      <c r="H27" s="6"/>
      <c r="I27" s="6"/>
      <c r="J27" s="5"/>
    </row>
    <row r="28">
      <c r="A28" s="30" t="s">
        <v>31</v>
      </c>
      <c r="B28" s="14"/>
      <c r="C28" s="14"/>
      <c r="D28" s="15"/>
      <c r="E28" s="1"/>
      <c r="F28" s="6"/>
      <c r="G28" s="33"/>
      <c r="H28" s="6"/>
      <c r="I28" s="6"/>
      <c r="J28" s="5"/>
    </row>
    <row r="29" ht="15.75" customHeight="1">
      <c r="A29" s="6"/>
      <c r="B29" s="6"/>
      <c r="C29" s="6"/>
      <c r="D29" s="6"/>
      <c r="E29" s="36" t="s">
        <v>32</v>
      </c>
      <c r="F29" s="37"/>
      <c r="G29" s="33"/>
      <c r="H29" s="6"/>
      <c r="I29" s="6"/>
      <c r="J29" s="33"/>
    </row>
    <row r="30" ht="15.75" customHeight="1">
      <c r="A30" s="6"/>
      <c r="B30" s="6"/>
      <c r="C30" s="6"/>
      <c r="D30" s="6"/>
      <c r="E30" s="38" t="s">
        <v>33</v>
      </c>
      <c r="F30" s="39"/>
      <c r="G30" s="6"/>
      <c r="H30" s="6"/>
      <c r="I30" s="6"/>
      <c r="J30" s="33"/>
    </row>
    <row r="31" ht="15.75" customHeight="1">
      <c r="A31" s="6"/>
      <c r="B31" s="6"/>
      <c r="C31" s="6"/>
      <c r="D31" s="6"/>
      <c r="E31" s="40" t="s">
        <v>34</v>
      </c>
      <c r="F31" s="41"/>
      <c r="G31" s="6"/>
      <c r="H31" s="6"/>
      <c r="I31" s="6"/>
      <c r="J31" s="6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  <col customWidth="1" min="6" max="6" width="8.14"/>
  </cols>
  <sheetData>
    <row r="1">
      <c r="A1" s="1"/>
      <c r="B1" s="2" t="s">
        <v>0</v>
      </c>
      <c r="C1" s="2" t="s">
        <v>1</v>
      </c>
      <c r="D1" s="3" t="s">
        <v>2</v>
      </c>
      <c r="E1" s="4">
        <v>43999.0</v>
      </c>
      <c r="F1" s="5"/>
    </row>
    <row r="2" ht="24.0" customHeight="1">
      <c r="A2" s="1"/>
      <c r="B2" s="7"/>
      <c r="C2" s="7"/>
      <c r="D2" s="2" t="s">
        <v>3</v>
      </c>
      <c r="E2" s="8">
        <v>8.9063991387E10</v>
      </c>
      <c r="F2" s="5"/>
      <c r="G2" s="10"/>
      <c r="H2" s="10"/>
      <c r="I2" s="10"/>
      <c r="J2" s="10"/>
    </row>
    <row r="3" ht="24.0" customHeight="1">
      <c r="A3" s="1"/>
      <c r="B3" s="11"/>
      <c r="C3" s="11"/>
      <c r="D3" s="11"/>
      <c r="E3" s="11"/>
      <c r="F3" s="5"/>
      <c r="G3" s="11"/>
      <c r="H3" s="11"/>
      <c r="I3" s="11"/>
      <c r="J3" s="11"/>
    </row>
    <row r="4">
      <c r="A4" s="12"/>
      <c r="B4" s="13" t="s">
        <v>4</v>
      </c>
      <c r="C4" s="14"/>
      <c r="D4" s="15"/>
      <c r="E4" s="61">
        <v>0.0014583333333333334</v>
      </c>
      <c r="F4" s="17"/>
    </row>
    <row r="5">
      <c r="A5" s="132"/>
      <c r="B5" s="20">
        <v>1.0</v>
      </c>
      <c r="C5" s="21">
        <v>1.0</v>
      </c>
      <c r="D5" s="22" t="s">
        <v>6</v>
      </c>
      <c r="E5" s="23">
        <v>1.0</v>
      </c>
      <c r="F5" s="5"/>
    </row>
    <row r="6">
      <c r="A6" s="7"/>
      <c r="B6" s="20">
        <v>1.0</v>
      </c>
      <c r="C6" s="21">
        <v>2.0</v>
      </c>
      <c r="D6" s="22" t="s">
        <v>7</v>
      </c>
      <c r="E6" s="23">
        <v>1.0</v>
      </c>
      <c r="F6" s="5"/>
    </row>
    <row r="7">
      <c r="A7" s="7"/>
      <c r="B7" s="20">
        <v>1.0</v>
      </c>
      <c r="C7" s="21">
        <v>3.0</v>
      </c>
      <c r="D7" s="22" t="s">
        <v>8</v>
      </c>
      <c r="E7" s="23">
        <v>1.0</v>
      </c>
      <c r="F7" s="5"/>
    </row>
    <row r="8">
      <c r="A8" s="7"/>
      <c r="B8" s="20">
        <v>1.0</v>
      </c>
      <c r="C8" s="21">
        <v>4.0</v>
      </c>
      <c r="D8" s="22" t="s">
        <v>9</v>
      </c>
      <c r="E8" s="23">
        <v>1.0</v>
      </c>
      <c r="F8" s="5"/>
    </row>
    <row r="9">
      <c r="A9" s="7"/>
      <c r="B9" s="20">
        <v>1.0</v>
      </c>
      <c r="C9" s="21">
        <v>5.0</v>
      </c>
      <c r="D9" s="22" t="s">
        <v>40</v>
      </c>
      <c r="E9" s="26">
        <v>0.0</v>
      </c>
      <c r="F9" s="5"/>
    </row>
    <row r="10">
      <c r="A10" s="7"/>
      <c r="B10" s="20">
        <v>1.0</v>
      </c>
      <c r="C10" s="21">
        <v>6.0</v>
      </c>
      <c r="D10" s="3" t="s">
        <v>148</v>
      </c>
      <c r="E10" s="23">
        <v>1.0</v>
      </c>
      <c r="F10" s="5"/>
    </row>
    <row r="11">
      <c r="A11" s="7"/>
      <c r="B11" s="20">
        <v>1.0</v>
      </c>
      <c r="C11" s="21">
        <v>7.0</v>
      </c>
      <c r="D11" s="3" t="s">
        <v>149</v>
      </c>
      <c r="E11" s="26">
        <v>0.0</v>
      </c>
      <c r="F11" s="5"/>
    </row>
    <row r="12">
      <c r="A12" s="7"/>
      <c r="B12" s="20">
        <v>1.0</v>
      </c>
      <c r="C12" s="21">
        <v>8.0</v>
      </c>
      <c r="D12" s="21" t="s">
        <v>15</v>
      </c>
      <c r="E12" s="23">
        <v>1.0</v>
      </c>
      <c r="F12" s="5"/>
    </row>
    <row r="13">
      <c r="A13" s="7"/>
      <c r="B13" s="24">
        <v>1.0</v>
      </c>
      <c r="C13" s="21">
        <v>9.0</v>
      </c>
      <c r="D13" s="21" t="s">
        <v>16</v>
      </c>
      <c r="E13" s="23">
        <v>1.0</v>
      </c>
      <c r="F13" s="5"/>
    </row>
    <row r="14">
      <c r="A14" s="11"/>
      <c r="B14" s="24">
        <v>5.0</v>
      </c>
      <c r="C14" s="21">
        <v>10.0</v>
      </c>
      <c r="D14" s="161" t="s">
        <v>150</v>
      </c>
      <c r="E14" s="23">
        <v>5.0</v>
      </c>
      <c r="F14" s="5"/>
    </row>
    <row r="15">
      <c r="A15" s="12"/>
      <c r="B15" s="28">
        <f>SUM(B5:B14)</f>
        <v>14</v>
      </c>
      <c r="C15" s="29"/>
      <c r="D15" s="29" t="s">
        <v>18</v>
      </c>
      <c r="E15" s="12">
        <f>SUM(E5:E14)</f>
        <v>12</v>
      </c>
      <c r="F15" s="5"/>
    </row>
    <row r="16">
      <c r="A16" s="30" t="s">
        <v>19</v>
      </c>
      <c r="B16" s="14"/>
      <c r="C16" s="14"/>
      <c r="D16" s="15"/>
      <c r="E16" s="23">
        <v>14.0</v>
      </c>
      <c r="F16" s="5"/>
    </row>
    <row r="17">
      <c r="A17" s="30" t="s">
        <v>20</v>
      </c>
      <c r="B17" s="14"/>
      <c r="C17" s="14"/>
      <c r="D17" s="15"/>
      <c r="E17" s="31">
        <f>E15/E16</f>
        <v>0.8571428571</v>
      </c>
      <c r="F17" s="5"/>
    </row>
    <row r="18">
      <c r="A18" s="30" t="s">
        <v>21</v>
      </c>
      <c r="B18" s="14"/>
      <c r="C18" s="14"/>
      <c r="D18" s="15"/>
      <c r="E18" s="12">
        <f>E16-E15</f>
        <v>2</v>
      </c>
      <c r="F18" s="5"/>
    </row>
    <row r="19" ht="50.25" customHeight="1">
      <c r="A19" s="30" t="s">
        <v>22</v>
      </c>
      <c r="B19" s="14"/>
      <c r="C19" s="14"/>
      <c r="D19" s="15"/>
      <c r="E19" s="23" t="s">
        <v>151</v>
      </c>
      <c r="F19" s="5"/>
    </row>
    <row r="20">
      <c r="A20" s="30" t="s">
        <v>24</v>
      </c>
      <c r="B20" s="14"/>
      <c r="C20" s="14"/>
      <c r="D20" s="15"/>
      <c r="E20" s="25" t="s">
        <v>25</v>
      </c>
      <c r="F20" s="5"/>
    </row>
    <row r="21">
      <c r="A21" s="30" t="s">
        <v>26</v>
      </c>
      <c r="B21" s="14"/>
      <c r="C21" s="14"/>
      <c r="D21" s="15"/>
      <c r="E21" s="25"/>
      <c r="F21" s="5"/>
    </row>
    <row r="22">
      <c r="A22" s="30" t="s">
        <v>27</v>
      </c>
      <c r="B22" s="14"/>
      <c r="C22" s="14"/>
      <c r="D22" s="15"/>
      <c r="E22" s="34"/>
      <c r="F22" s="5"/>
    </row>
    <row r="23">
      <c r="A23" s="30" t="s">
        <v>28</v>
      </c>
      <c r="B23" s="14"/>
      <c r="C23" s="14"/>
      <c r="D23" s="15"/>
      <c r="E23" s="34"/>
      <c r="F23" s="5"/>
    </row>
    <row r="24">
      <c r="A24" s="35" t="s">
        <v>152</v>
      </c>
      <c r="B24" s="14"/>
      <c r="C24" s="14"/>
      <c r="D24" s="15"/>
      <c r="E24" s="152" t="s">
        <v>153</v>
      </c>
      <c r="F24" s="5"/>
    </row>
    <row r="25">
      <c r="A25" s="30" t="s">
        <v>31</v>
      </c>
      <c r="B25" s="14"/>
      <c r="C25" s="14"/>
      <c r="D25" s="15"/>
      <c r="E25" s="12"/>
      <c r="F25" s="5"/>
    </row>
    <row r="26" ht="15.75" customHeight="1">
      <c r="A26" s="111"/>
      <c r="B26" s="111"/>
      <c r="C26" s="111"/>
      <c r="D26" s="111"/>
      <c r="E26" s="114" t="s">
        <v>32</v>
      </c>
      <c r="F26" s="115">
        <f>AVERAGE(E17)</f>
        <v>0.8571428571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</row>
    <row r="27" ht="15.75" customHeight="1">
      <c r="A27" s="111"/>
      <c r="B27" s="111"/>
      <c r="C27" s="111"/>
      <c r="D27" s="111"/>
      <c r="E27" s="118" t="s">
        <v>33</v>
      </c>
      <c r="F27" s="119">
        <f>COUNTA(E2)</f>
        <v>1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</row>
    <row r="28" ht="15.75" customHeight="1">
      <c r="A28" s="111"/>
      <c r="B28" s="111"/>
      <c r="C28" s="111"/>
      <c r="D28" s="111"/>
      <c r="E28" s="125" t="s">
        <v>34</v>
      </c>
      <c r="F28" s="126">
        <f>SUM(E4)</f>
        <v>0.001458333333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</row>
  </sheetData>
  <mergeCells count="20">
    <mergeCell ref="B1:B3"/>
    <mergeCell ref="C1:C3"/>
    <mergeCell ref="E2:E3"/>
    <mergeCell ref="G2:G3"/>
    <mergeCell ref="H2:H3"/>
    <mergeCell ref="I2:I3"/>
    <mergeCell ref="J2:J3"/>
    <mergeCell ref="A20:D20"/>
    <mergeCell ref="A21:D21"/>
    <mergeCell ref="A22:D22"/>
    <mergeCell ref="A23:D23"/>
    <mergeCell ref="A24:D24"/>
    <mergeCell ref="A25:D25"/>
    <mergeCell ref="D2:D3"/>
    <mergeCell ref="B4:D4"/>
    <mergeCell ref="A5:A14"/>
    <mergeCell ref="A16:D16"/>
    <mergeCell ref="A17:D17"/>
    <mergeCell ref="A18:D18"/>
    <mergeCell ref="A19:D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6" max="6" width="8.14"/>
    <col customWidth="1" min="8" max="8" width="8.43"/>
    <col customWidth="1" min="10" max="10" width="9.0"/>
    <col customWidth="1" min="14" max="14" width="8.86"/>
    <col customWidth="1" min="17" max="17" width="9.0"/>
    <col customWidth="1" min="21" max="21" width="8.86"/>
    <col customWidth="1" min="22" max="23" width="13.86"/>
    <col customWidth="1" min="24" max="24" width="8.43"/>
    <col customWidth="1" min="25" max="26" width="13.57"/>
    <col customWidth="1" min="27" max="27" width="8.57"/>
    <col customWidth="1" min="28" max="28" width="13.57"/>
    <col customWidth="1" min="29" max="34" width="8.86"/>
  </cols>
  <sheetData>
    <row r="1">
      <c r="A1" s="42"/>
      <c r="B1" s="43" t="s">
        <v>0</v>
      </c>
      <c r="C1" s="43" t="s">
        <v>1</v>
      </c>
      <c r="D1" s="44" t="s">
        <v>2</v>
      </c>
      <c r="E1" s="4">
        <v>43998.0</v>
      </c>
      <c r="F1" s="46"/>
      <c r="G1" s="4">
        <v>43999.0</v>
      </c>
      <c r="H1" s="46"/>
      <c r="I1" s="4">
        <v>44000.0</v>
      </c>
      <c r="J1" s="46"/>
      <c r="K1" s="4">
        <v>44001.0</v>
      </c>
      <c r="N1" s="46"/>
      <c r="O1" s="4">
        <v>44004.0</v>
      </c>
      <c r="Q1" s="48"/>
      <c r="R1" s="4">
        <v>44007.0</v>
      </c>
      <c r="U1" s="48"/>
      <c r="V1" s="162">
        <v>44008.0</v>
      </c>
      <c r="X1" s="48"/>
      <c r="Y1" s="162">
        <v>44012.0</v>
      </c>
      <c r="AA1" s="48"/>
      <c r="AB1" s="163"/>
      <c r="AC1" s="163"/>
      <c r="AD1" s="163"/>
      <c r="AE1" s="163"/>
      <c r="AF1" s="163"/>
      <c r="AG1" s="163"/>
      <c r="AH1" s="163"/>
    </row>
    <row r="2" ht="24.0" customHeight="1">
      <c r="A2" s="1"/>
      <c r="B2" s="7"/>
      <c r="C2" s="7"/>
      <c r="D2" s="2" t="s">
        <v>3</v>
      </c>
      <c r="E2" s="8" t="s">
        <v>154</v>
      </c>
      <c r="F2" s="54"/>
      <c r="G2" s="55">
        <v>9.219040493E9</v>
      </c>
      <c r="H2" s="54"/>
      <c r="I2" s="130">
        <v>7.273468622E9</v>
      </c>
      <c r="J2" s="54"/>
      <c r="K2" s="55">
        <v>9.653925091E9</v>
      </c>
      <c r="L2" s="55">
        <v>8.9093165007E10</v>
      </c>
      <c r="M2" s="55">
        <v>9.282151639E9</v>
      </c>
      <c r="N2" s="54"/>
      <c r="O2" s="55">
        <v>9.374468127E9</v>
      </c>
      <c r="P2" s="55">
        <v>3.433687502E9</v>
      </c>
      <c r="Q2" s="56"/>
      <c r="R2" s="55">
        <v>9.376051301E9</v>
      </c>
      <c r="S2" s="55">
        <v>9.09162987E9</v>
      </c>
      <c r="T2" s="55">
        <v>2.73468622E8</v>
      </c>
      <c r="U2" s="56"/>
      <c r="V2" s="164">
        <v>7.17269629E9</v>
      </c>
      <c r="W2" s="165">
        <v>9.179790939E9</v>
      </c>
      <c r="X2" s="56"/>
      <c r="Y2" s="164">
        <v>9.179925251E9</v>
      </c>
      <c r="Z2" s="164">
        <v>9.193598652E9</v>
      </c>
      <c r="AA2" s="56"/>
      <c r="AB2" s="166"/>
      <c r="AC2" s="166"/>
      <c r="AD2" s="166"/>
      <c r="AE2" s="166"/>
      <c r="AF2" s="166"/>
      <c r="AG2" s="166"/>
      <c r="AH2" s="166"/>
    </row>
    <row r="3" ht="24.0" customHeight="1">
      <c r="A3" s="1"/>
      <c r="B3" s="11"/>
      <c r="C3" s="11"/>
      <c r="D3" s="11"/>
      <c r="E3" s="11"/>
      <c r="F3" s="54"/>
      <c r="G3" s="11"/>
      <c r="H3" s="54"/>
      <c r="I3" s="57"/>
      <c r="K3" s="11"/>
      <c r="L3" s="11"/>
      <c r="M3" s="11"/>
      <c r="N3" s="54"/>
      <c r="O3" s="11"/>
      <c r="P3" s="11"/>
      <c r="Q3" s="56"/>
      <c r="R3" s="11"/>
      <c r="S3" s="11"/>
      <c r="T3" s="11"/>
      <c r="U3" s="56"/>
      <c r="V3" s="11"/>
      <c r="W3" s="57"/>
      <c r="Y3" s="11"/>
      <c r="Z3" s="11"/>
      <c r="AA3" s="56"/>
      <c r="AB3" s="166"/>
      <c r="AC3" s="166"/>
      <c r="AD3" s="166"/>
      <c r="AE3" s="166"/>
      <c r="AF3" s="166"/>
      <c r="AG3" s="166"/>
      <c r="AH3" s="166"/>
    </row>
    <row r="4">
      <c r="A4" s="12"/>
      <c r="B4" s="13" t="s">
        <v>4</v>
      </c>
      <c r="C4" s="14"/>
      <c r="D4" s="15"/>
      <c r="E4" s="61">
        <v>0.003958333333333334</v>
      </c>
      <c r="F4" s="60"/>
      <c r="G4" s="62">
        <v>0.002916666666666667</v>
      </c>
      <c r="H4" s="60"/>
      <c r="I4" s="167">
        <v>0.007835648148148149</v>
      </c>
      <c r="J4" s="60"/>
      <c r="K4" s="63">
        <v>0.0022916666666666667</v>
      </c>
      <c r="L4" s="63">
        <v>0.001724537037037037</v>
      </c>
      <c r="M4" s="63">
        <v>0.0022222222222222222</v>
      </c>
      <c r="N4" s="54"/>
      <c r="O4" s="63">
        <v>0.0020833333333333333</v>
      </c>
      <c r="P4" s="63">
        <v>0.007835648148148149</v>
      </c>
      <c r="Q4" s="56"/>
      <c r="R4" s="63">
        <v>0.0016666666666666668</v>
      </c>
      <c r="S4" s="63">
        <v>0.007465277777777778</v>
      </c>
      <c r="T4" s="63">
        <v>0.0010069444444444444</v>
      </c>
      <c r="U4" s="56"/>
      <c r="V4" s="168">
        <v>0.0032060185185185186</v>
      </c>
      <c r="W4" s="169">
        <v>0.0025810185185185185</v>
      </c>
      <c r="X4" s="56"/>
      <c r="Y4" s="168">
        <v>0.0018981481481481482</v>
      </c>
      <c r="Z4" s="168">
        <v>0.002627314814814815</v>
      </c>
      <c r="AA4" s="56"/>
      <c r="AB4" s="166"/>
      <c r="AC4" s="166"/>
      <c r="AD4" s="166"/>
      <c r="AE4" s="166"/>
      <c r="AF4" s="166"/>
      <c r="AG4" s="166"/>
      <c r="AH4" s="166"/>
    </row>
    <row r="5">
      <c r="A5" s="170"/>
      <c r="B5" s="20">
        <v>1.0</v>
      </c>
      <c r="C5" s="21">
        <v>1.0</v>
      </c>
      <c r="D5" s="22" t="s">
        <v>6</v>
      </c>
      <c r="E5" s="23">
        <v>1.0</v>
      </c>
      <c r="F5" s="54"/>
      <c r="G5" s="23">
        <v>1.0</v>
      </c>
      <c r="H5" s="54"/>
      <c r="I5" s="66">
        <v>1.0</v>
      </c>
      <c r="J5" s="54"/>
      <c r="K5" s="23">
        <v>1.0</v>
      </c>
      <c r="L5" s="23">
        <v>1.0</v>
      </c>
      <c r="M5" s="23">
        <v>1.0</v>
      </c>
      <c r="N5" s="54"/>
      <c r="O5" s="23">
        <v>1.0</v>
      </c>
      <c r="P5" s="23">
        <v>1.0</v>
      </c>
      <c r="Q5" s="56"/>
      <c r="R5" s="23">
        <v>1.0</v>
      </c>
      <c r="S5" s="23">
        <v>1.0</v>
      </c>
      <c r="T5" s="23">
        <v>1.0</v>
      </c>
      <c r="U5" s="56"/>
      <c r="V5" s="25">
        <v>1.0</v>
      </c>
      <c r="W5" s="25">
        <v>1.0</v>
      </c>
      <c r="X5" s="56"/>
      <c r="Y5" s="25">
        <v>1.0</v>
      </c>
      <c r="Z5" s="25">
        <v>1.0</v>
      </c>
      <c r="AA5" s="56"/>
      <c r="AB5" s="166"/>
      <c r="AC5" s="166"/>
      <c r="AD5" s="166"/>
      <c r="AE5" s="166"/>
      <c r="AF5" s="166"/>
      <c r="AG5" s="166"/>
      <c r="AH5" s="166"/>
    </row>
    <row r="6">
      <c r="A6" s="7"/>
      <c r="B6" s="20">
        <v>1.0</v>
      </c>
      <c r="C6" s="3">
        <v>2.0</v>
      </c>
      <c r="D6" s="22" t="s">
        <v>8</v>
      </c>
      <c r="E6" s="103">
        <v>1.0</v>
      </c>
      <c r="F6" s="54"/>
      <c r="G6" s="23">
        <v>1.0</v>
      </c>
      <c r="H6" s="54"/>
      <c r="I6" s="66">
        <v>1.0</v>
      </c>
      <c r="J6" s="54"/>
      <c r="K6" s="23">
        <v>1.0</v>
      </c>
      <c r="L6" s="23">
        <v>1.0</v>
      </c>
      <c r="M6" s="23">
        <v>1.0</v>
      </c>
      <c r="N6" s="54"/>
      <c r="O6" s="23">
        <v>1.0</v>
      </c>
      <c r="P6" s="23">
        <v>1.0</v>
      </c>
      <c r="Q6" s="56"/>
      <c r="R6" s="23">
        <v>1.0</v>
      </c>
      <c r="S6" s="23">
        <v>1.0</v>
      </c>
      <c r="T6" s="23">
        <v>1.0</v>
      </c>
      <c r="U6" s="56"/>
      <c r="V6" s="25">
        <v>1.0</v>
      </c>
      <c r="W6" s="25">
        <v>1.0</v>
      </c>
      <c r="X6" s="56"/>
      <c r="Y6" s="25">
        <v>1.0</v>
      </c>
      <c r="Z6" s="25">
        <v>1.0</v>
      </c>
      <c r="AA6" s="56"/>
      <c r="AB6" s="166"/>
      <c r="AC6" s="166"/>
      <c r="AD6" s="166"/>
      <c r="AE6" s="166"/>
      <c r="AF6" s="166"/>
      <c r="AG6" s="166"/>
      <c r="AH6" s="166"/>
    </row>
    <row r="7">
      <c r="A7" s="7"/>
      <c r="B7" s="20">
        <v>1.0</v>
      </c>
      <c r="C7" s="3">
        <v>3.0</v>
      </c>
      <c r="D7" s="22" t="s">
        <v>9</v>
      </c>
      <c r="E7" s="26">
        <v>0.0</v>
      </c>
      <c r="F7" s="54"/>
      <c r="G7" s="23">
        <v>1.0</v>
      </c>
      <c r="H7" s="54"/>
      <c r="I7" s="66">
        <v>1.0</v>
      </c>
      <c r="J7" s="54"/>
      <c r="K7" s="23">
        <v>1.0</v>
      </c>
      <c r="L7" s="23">
        <v>1.0</v>
      </c>
      <c r="M7" s="23">
        <v>1.0</v>
      </c>
      <c r="N7" s="54"/>
      <c r="O7" s="23">
        <v>1.0</v>
      </c>
      <c r="P7" s="23">
        <v>1.0</v>
      </c>
      <c r="Q7" s="56"/>
      <c r="R7" s="26">
        <v>0.0</v>
      </c>
      <c r="S7" s="23">
        <v>1.0</v>
      </c>
      <c r="T7" s="23">
        <v>1.0</v>
      </c>
      <c r="U7" s="56"/>
      <c r="V7" s="25">
        <v>1.0</v>
      </c>
      <c r="W7" s="25">
        <v>1.0</v>
      </c>
      <c r="X7" s="56"/>
      <c r="Y7" s="26">
        <v>0.0</v>
      </c>
      <c r="Z7" s="26">
        <v>0.0</v>
      </c>
      <c r="AA7" s="56"/>
      <c r="AB7" s="166"/>
      <c r="AC7" s="166"/>
      <c r="AD7" s="166"/>
      <c r="AE7" s="166"/>
      <c r="AF7" s="166"/>
      <c r="AG7" s="166"/>
      <c r="AH7" s="166"/>
    </row>
    <row r="8">
      <c r="A8" s="7"/>
      <c r="B8" s="20">
        <v>1.0</v>
      </c>
      <c r="C8" s="21">
        <v>4.0</v>
      </c>
      <c r="D8" s="22" t="s">
        <v>7</v>
      </c>
      <c r="E8" s="23">
        <v>1.0</v>
      </c>
      <c r="F8" s="54"/>
      <c r="G8" s="26">
        <v>0.0</v>
      </c>
      <c r="H8" s="54"/>
      <c r="I8" s="66">
        <v>1.0</v>
      </c>
      <c r="J8" s="54"/>
      <c r="K8" s="23">
        <v>1.0</v>
      </c>
      <c r="L8" s="23">
        <v>1.0</v>
      </c>
      <c r="M8" s="23">
        <v>1.0</v>
      </c>
      <c r="N8" s="54"/>
      <c r="O8" s="23">
        <v>1.0</v>
      </c>
      <c r="P8" s="26">
        <v>0.0</v>
      </c>
      <c r="Q8" s="56"/>
      <c r="R8" s="26">
        <v>0.0</v>
      </c>
      <c r="S8" s="23">
        <v>1.0</v>
      </c>
      <c r="T8" s="23">
        <v>1.0</v>
      </c>
      <c r="U8" s="56"/>
      <c r="V8" s="26">
        <v>0.0</v>
      </c>
      <c r="W8" s="25">
        <v>1.0</v>
      </c>
      <c r="X8" s="56"/>
      <c r="Y8" s="26">
        <v>0.0</v>
      </c>
      <c r="Z8" s="26">
        <v>0.0</v>
      </c>
      <c r="AA8" s="56"/>
      <c r="AB8" s="166"/>
      <c r="AC8" s="166"/>
      <c r="AD8" s="166"/>
      <c r="AE8" s="166"/>
      <c r="AF8" s="166"/>
      <c r="AG8" s="166"/>
      <c r="AH8" s="166"/>
    </row>
    <row r="9">
      <c r="A9" s="7"/>
      <c r="B9" s="20">
        <v>1.0</v>
      </c>
      <c r="C9" s="3">
        <v>5.0</v>
      </c>
      <c r="D9" s="22" t="s">
        <v>155</v>
      </c>
      <c r="E9" s="26">
        <v>0.0</v>
      </c>
      <c r="F9" s="54"/>
      <c r="G9" s="26">
        <v>0.0</v>
      </c>
      <c r="H9" s="54"/>
      <c r="I9" s="71">
        <v>0.0</v>
      </c>
      <c r="J9" s="54"/>
      <c r="K9" s="26">
        <v>0.0</v>
      </c>
      <c r="L9" s="26">
        <v>0.0</v>
      </c>
      <c r="M9" s="26">
        <v>0.0</v>
      </c>
      <c r="N9" s="54"/>
      <c r="O9" s="25">
        <v>1.0</v>
      </c>
      <c r="P9" s="26">
        <v>0.0</v>
      </c>
      <c r="Q9" s="56"/>
      <c r="R9" s="26">
        <v>0.0</v>
      </c>
      <c r="S9" s="26">
        <v>0.0</v>
      </c>
      <c r="T9" s="26">
        <v>0.0</v>
      </c>
      <c r="U9" s="56"/>
      <c r="V9" s="26">
        <v>0.0</v>
      </c>
      <c r="W9" s="26">
        <v>0.0</v>
      </c>
      <c r="X9" s="56"/>
      <c r="Y9" s="26">
        <v>0.0</v>
      </c>
      <c r="Z9" s="26">
        <v>0.0</v>
      </c>
      <c r="AA9" s="56"/>
      <c r="AB9" s="166"/>
      <c r="AC9" s="166"/>
      <c r="AD9" s="166"/>
      <c r="AE9" s="166"/>
      <c r="AF9" s="166"/>
      <c r="AG9" s="166"/>
      <c r="AH9" s="166"/>
    </row>
    <row r="10">
      <c r="A10" s="7"/>
      <c r="B10" s="20">
        <v>1.0</v>
      </c>
      <c r="C10" s="3">
        <v>6.0</v>
      </c>
      <c r="D10" s="22" t="s">
        <v>156</v>
      </c>
      <c r="E10" s="26">
        <v>0.0</v>
      </c>
      <c r="F10" s="54"/>
      <c r="G10" s="26">
        <v>0.0</v>
      </c>
      <c r="H10" s="54"/>
      <c r="I10" s="66">
        <v>1.0</v>
      </c>
      <c r="J10" s="54"/>
      <c r="K10" s="26">
        <v>0.0</v>
      </c>
      <c r="L10" s="23">
        <v>1.0</v>
      </c>
      <c r="M10" s="26">
        <v>0.0</v>
      </c>
      <c r="N10" s="54"/>
      <c r="O10" s="26">
        <v>0.0</v>
      </c>
      <c r="P10" s="26">
        <v>0.0</v>
      </c>
      <c r="Q10" s="56"/>
      <c r="R10" s="26">
        <v>0.0</v>
      </c>
      <c r="S10" s="26">
        <v>0.0</v>
      </c>
      <c r="T10" s="26">
        <v>0.0</v>
      </c>
      <c r="U10" s="56"/>
      <c r="V10" s="26">
        <v>0.0</v>
      </c>
      <c r="W10" s="26">
        <v>0.0</v>
      </c>
      <c r="X10" s="56"/>
      <c r="Y10" s="26">
        <v>0.0</v>
      </c>
      <c r="Z10" s="26">
        <v>0.0</v>
      </c>
      <c r="AA10" s="56"/>
      <c r="AB10" s="166"/>
      <c r="AC10" s="166"/>
      <c r="AD10" s="166"/>
      <c r="AE10" s="166"/>
      <c r="AF10" s="166"/>
      <c r="AG10" s="166"/>
      <c r="AH10" s="166"/>
    </row>
    <row r="11">
      <c r="A11" s="7"/>
      <c r="B11" s="20">
        <v>1.0</v>
      </c>
      <c r="C11" s="21">
        <v>7.0</v>
      </c>
      <c r="D11" s="22" t="s">
        <v>157</v>
      </c>
      <c r="E11" s="23">
        <v>1.0</v>
      </c>
      <c r="F11" s="54"/>
      <c r="G11" s="23">
        <v>1.0</v>
      </c>
      <c r="H11" s="54"/>
      <c r="I11" s="66">
        <v>1.0</v>
      </c>
      <c r="J11" s="54"/>
      <c r="K11" s="23">
        <v>1.0</v>
      </c>
      <c r="L11" s="23">
        <v>1.0</v>
      </c>
      <c r="M11" s="23">
        <v>1.0</v>
      </c>
      <c r="N11" s="54"/>
      <c r="O11" s="23">
        <v>1.0</v>
      </c>
      <c r="P11" s="23">
        <v>1.0</v>
      </c>
      <c r="Q11" s="56"/>
      <c r="R11" s="26">
        <v>0.0</v>
      </c>
      <c r="S11" s="23">
        <v>1.0</v>
      </c>
      <c r="T11" s="26">
        <v>0.0</v>
      </c>
      <c r="U11" s="56"/>
      <c r="V11" s="25">
        <v>1.0</v>
      </c>
      <c r="W11" s="25">
        <v>1.0</v>
      </c>
      <c r="X11" s="56"/>
      <c r="Y11" s="25">
        <v>1.0</v>
      </c>
      <c r="Z11" s="25">
        <v>1.0</v>
      </c>
      <c r="AA11" s="56"/>
      <c r="AB11" s="166"/>
      <c r="AC11" s="166"/>
      <c r="AD11" s="166"/>
      <c r="AE11" s="166"/>
      <c r="AF11" s="166"/>
      <c r="AG11" s="166"/>
      <c r="AH11" s="166"/>
    </row>
    <row r="12">
      <c r="A12" s="7"/>
      <c r="B12" s="73">
        <v>3.0</v>
      </c>
      <c r="C12" s="3">
        <v>8.0</v>
      </c>
      <c r="D12" s="74" t="s">
        <v>41</v>
      </c>
      <c r="E12" s="171">
        <v>1.0</v>
      </c>
      <c r="F12" s="54"/>
      <c r="G12" s="23">
        <v>3.0</v>
      </c>
      <c r="H12" s="54"/>
      <c r="I12" s="66">
        <v>3.0</v>
      </c>
      <c r="J12" s="54"/>
      <c r="K12" s="23">
        <v>3.0</v>
      </c>
      <c r="L12" s="23">
        <v>3.0</v>
      </c>
      <c r="M12" s="23">
        <v>3.0</v>
      </c>
      <c r="N12" s="54"/>
      <c r="O12" s="25">
        <v>3.0</v>
      </c>
      <c r="P12" s="23">
        <v>3.0</v>
      </c>
      <c r="Q12" s="56"/>
      <c r="R12" s="23">
        <v>3.0</v>
      </c>
      <c r="S12" s="23">
        <v>3.0</v>
      </c>
      <c r="T12" s="23">
        <v>3.0</v>
      </c>
      <c r="U12" s="56"/>
      <c r="V12" s="25">
        <v>3.0</v>
      </c>
      <c r="W12" s="25">
        <v>3.0</v>
      </c>
      <c r="X12" s="56"/>
      <c r="Y12" s="25">
        <v>3.0</v>
      </c>
      <c r="Z12" s="25">
        <v>3.0</v>
      </c>
      <c r="AA12" s="56"/>
      <c r="AB12" s="166"/>
      <c r="AC12" s="166"/>
      <c r="AD12" s="166"/>
      <c r="AE12" s="166"/>
      <c r="AF12" s="166"/>
      <c r="AG12" s="166"/>
      <c r="AH12" s="166"/>
    </row>
    <row r="13">
      <c r="A13" s="7"/>
      <c r="B13" s="24">
        <v>1.0</v>
      </c>
      <c r="C13" s="3">
        <v>9.0</v>
      </c>
      <c r="D13" s="172" t="s">
        <v>42</v>
      </c>
      <c r="E13" s="171">
        <v>1.0</v>
      </c>
      <c r="F13" s="54"/>
      <c r="G13" s="23">
        <v>1.0</v>
      </c>
      <c r="H13" s="54"/>
      <c r="I13" s="71">
        <v>0.0</v>
      </c>
      <c r="J13" s="54"/>
      <c r="K13" s="23">
        <v>1.0</v>
      </c>
      <c r="L13" s="26">
        <v>0.0</v>
      </c>
      <c r="M13" s="23">
        <v>1.0</v>
      </c>
      <c r="N13" s="54"/>
      <c r="O13" s="25">
        <v>1.0</v>
      </c>
      <c r="P13" s="23">
        <v>1.0</v>
      </c>
      <c r="Q13" s="56"/>
      <c r="R13" s="23">
        <v>0.0</v>
      </c>
      <c r="S13" s="23">
        <v>1.0</v>
      </c>
      <c r="T13" s="26">
        <v>0.0</v>
      </c>
      <c r="U13" s="56"/>
      <c r="V13" s="25">
        <v>1.0</v>
      </c>
      <c r="W13" s="25">
        <v>1.0</v>
      </c>
      <c r="X13" s="56"/>
      <c r="Y13" s="26">
        <v>0.0</v>
      </c>
      <c r="Z13" s="25">
        <v>1.0</v>
      </c>
      <c r="AA13" s="56"/>
      <c r="AB13" s="166"/>
      <c r="AC13" s="166"/>
      <c r="AD13" s="166"/>
      <c r="AE13" s="166"/>
      <c r="AF13" s="166"/>
      <c r="AG13" s="166"/>
      <c r="AH13" s="166"/>
    </row>
    <row r="14">
      <c r="A14" s="7"/>
      <c r="B14" s="77">
        <v>3.0</v>
      </c>
      <c r="C14" s="21">
        <v>10.0</v>
      </c>
      <c r="D14" s="172" t="s">
        <v>43</v>
      </c>
      <c r="E14" s="173">
        <v>0.0</v>
      </c>
      <c r="F14" s="54"/>
      <c r="G14" s="23">
        <v>3.0</v>
      </c>
      <c r="H14" s="54"/>
      <c r="I14" s="71">
        <v>0.0</v>
      </c>
      <c r="J14" s="54"/>
      <c r="K14" s="26">
        <v>0.0</v>
      </c>
      <c r="L14" s="26">
        <v>0.0</v>
      </c>
      <c r="M14" s="23">
        <v>1.0</v>
      </c>
      <c r="N14" s="54"/>
      <c r="O14" s="25">
        <v>3.0</v>
      </c>
      <c r="P14" s="23">
        <v>1.0</v>
      </c>
      <c r="Q14" s="56"/>
      <c r="R14" s="23">
        <v>0.0</v>
      </c>
      <c r="S14" s="23">
        <v>3.0</v>
      </c>
      <c r="T14" s="26">
        <v>0.0</v>
      </c>
      <c r="U14" s="56"/>
      <c r="V14" s="25">
        <v>3.0</v>
      </c>
      <c r="W14" s="25">
        <v>0.0</v>
      </c>
      <c r="X14" s="56"/>
      <c r="Y14" s="26">
        <v>0.0</v>
      </c>
      <c r="Z14" s="25">
        <v>3.0</v>
      </c>
      <c r="AA14" s="56"/>
      <c r="AB14" s="166"/>
      <c r="AC14" s="166"/>
      <c r="AD14" s="166"/>
      <c r="AE14" s="166"/>
      <c r="AF14" s="166"/>
      <c r="AG14" s="166"/>
      <c r="AH14" s="166"/>
    </row>
    <row r="15">
      <c r="A15" s="7"/>
      <c r="B15" s="24">
        <v>1.0</v>
      </c>
      <c r="C15" s="3">
        <v>11.0</v>
      </c>
      <c r="D15" s="174" t="s">
        <v>44</v>
      </c>
      <c r="E15" s="171">
        <v>1.0</v>
      </c>
      <c r="F15" s="54"/>
      <c r="G15" s="23">
        <v>1.0</v>
      </c>
      <c r="H15" s="54"/>
      <c r="I15" s="66">
        <v>1.0</v>
      </c>
      <c r="J15" s="54"/>
      <c r="K15" s="23">
        <v>1.0</v>
      </c>
      <c r="L15" s="23">
        <v>1.0</v>
      </c>
      <c r="M15" s="23">
        <v>1.0</v>
      </c>
      <c r="N15" s="54"/>
      <c r="O15" s="23">
        <v>1.0</v>
      </c>
      <c r="P15" s="23">
        <v>1.0</v>
      </c>
      <c r="Q15" s="56"/>
      <c r="R15" s="23">
        <v>1.0</v>
      </c>
      <c r="S15" s="23">
        <v>1.0</v>
      </c>
      <c r="T15" s="23">
        <v>1.0</v>
      </c>
      <c r="U15" s="56"/>
      <c r="V15" s="25">
        <v>1.0</v>
      </c>
      <c r="W15" s="25">
        <v>1.0</v>
      </c>
      <c r="X15" s="56"/>
      <c r="Y15" s="25">
        <v>1.0</v>
      </c>
      <c r="Z15" s="25">
        <v>1.0</v>
      </c>
      <c r="AA15" s="56"/>
      <c r="AB15" s="166"/>
      <c r="AC15" s="166"/>
      <c r="AD15" s="166"/>
      <c r="AE15" s="166"/>
      <c r="AF15" s="166"/>
      <c r="AG15" s="166"/>
      <c r="AH15" s="166"/>
    </row>
    <row r="16">
      <c r="A16" s="7"/>
      <c r="B16" s="20">
        <v>1.0</v>
      </c>
      <c r="C16" s="3">
        <v>12.0</v>
      </c>
      <c r="D16" s="175" t="s">
        <v>45</v>
      </c>
      <c r="E16" s="171">
        <v>9.0</v>
      </c>
      <c r="F16" s="54"/>
      <c r="G16" s="23">
        <v>9.0</v>
      </c>
      <c r="H16" s="54"/>
      <c r="I16" s="66">
        <v>9.0</v>
      </c>
      <c r="J16" s="54"/>
      <c r="K16" s="23">
        <v>9.0</v>
      </c>
      <c r="L16" s="23">
        <v>9.0</v>
      </c>
      <c r="M16" s="23">
        <v>9.0</v>
      </c>
      <c r="N16" s="54"/>
      <c r="O16" s="23">
        <v>9.0</v>
      </c>
      <c r="P16" s="23">
        <v>9.0</v>
      </c>
      <c r="Q16" s="56"/>
      <c r="R16" s="23">
        <v>1.0</v>
      </c>
      <c r="S16" s="23">
        <v>9.0</v>
      </c>
      <c r="T16" s="23">
        <v>9.0</v>
      </c>
      <c r="U16" s="56"/>
      <c r="V16" s="25">
        <v>9.0</v>
      </c>
      <c r="W16" s="25">
        <v>9.0</v>
      </c>
      <c r="X16" s="56"/>
      <c r="Y16" s="25">
        <v>9.0</v>
      </c>
      <c r="Z16" s="25">
        <v>9.0</v>
      </c>
      <c r="AA16" s="56"/>
      <c r="AB16" s="166"/>
      <c r="AC16" s="166"/>
      <c r="AD16" s="166"/>
      <c r="AE16" s="166"/>
      <c r="AF16" s="166"/>
      <c r="AG16" s="166"/>
      <c r="AH16" s="166"/>
    </row>
    <row r="17">
      <c r="A17" s="7"/>
      <c r="B17" s="20">
        <v>1.0</v>
      </c>
      <c r="C17" s="21">
        <v>13.0</v>
      </c>
      <c r="D17" s="176" t="s">
        <v>46</v>
      </c>
      <c r="E17" s="23">
        <v>0.0</v>
      </c>
      <c r="F17" s="54"/>
      <c r="G17" s="23">
        <v>0.0</v>
      </c>
      <c r="H17" s="54"/>
      <c r="I17" s="66">
        <v>0.0</v>
      </c>
      <c r="J17" s="54"/>
      <c r="K17" s="23">
        <v>0.0</v>
      </c>
      <c r="L17" s="23">
        <v>0.0</v>
      </c>
      <c r="M17" s="23">
        <v>0.0</v>
      </c>
      <c r="N17" s="54"/>
      <c r="O17" s="23">
        <v>0.0</v>
      </c>
      <c r="P17" s="23">
        <v>0.0</v>
      </c>
      <c r="Q17" s="56"/>
      <c r="R17" s="25">
        <v>1.0</v>
      </c>
      <c r="S17" s="23">
        <v>0.0</v>
      </c>
      <c r="T17" s="23">
        <v>0.0</v>
      </c>
      <c r="U17" s="56"/>
      <c r="V17" s="25">
        <v>0.0</v>
      </c>
      <c r="W17" s="25">
        <v>0.0</v>
      </c>
      <c r="X17" s="56"/>
      <c r="Y17" s="25">
        <v>0.0</v>
      </c>
      <c r="Z17" s="25">
        <v>0.0</v>
      </c>
      <c r="AA17" s="56"/>
      <c r="AB17" s="166"/>
      <c r="AC17" s="166"/>
      <c r="AD17" s="166"/>
      <c r="AE17" s="166"/>
      <c r="AF17" s="166"/>
      <c r="AG17" s="166"/>
      <c r="AH17" s="166"/>
    </row>
    <row r="18">
      <c r="A18" s="7"/>
      <c r="B18" s="20">
        <v>1.0</v>
      </c>
      <c r="C18" s="3">
        <v>14.0</v>
      </c>
      <c r="D18" s="176" t="s">
        <v>47</v>
      </c>
      <c r="E18" s="23">
        <v>0.0</v>
      </c>
      <c r="F18" s="54"/>
      <c r="G18" s="23">
        <v>0.0</v>
      </c>
      <c r="H18" s="54"/>
      <c r="I18" s="66">
        <v>0.0</v>
      </c>
      <c r="J18" s="54"/>
      <c r="K18" s="23">
        <v>0.0</v>
      </c>
      <c r="L18" s="23">
        <v>0.0</v>
      </c>
      <c r="M18" s="23">
        <v>0.0</v>
      </c>
      <c r="N18" s="54"/>
      <c r="O18" s="23">
        <v>0.0</v>
      </c>
      <c r="P18" s="23">
        <v>0.0</v>
      </c>
      <c r="Q18" s="56"/>
      <c r="R18" s="26">
        <v>0.0</v>
      </c>
      <c r="S18" s="23">
        <v>0.0</v>
      </c>
      <c r="T18" s="23">
        <v>0.0</v>
      </c>
      <c r="U18" s="56"/>
      <c r="V18" s="25">
        <v>0.0</v>
      </c>
      <c r="W18" s="25">
        <v>0.0</v>
      </c>
      <c r="X18" s="56"/>
      <c r="Y18" s="25">
        <v>0.0</v>
      </c>
      <c r="Z18" s="25">
        <v>0.0</v>
      </c>
      <c r="AA18" s="56"/>
      <c r="AB18" s="166"/>
      <c r="AC18" s="166"/>
      <c r="AD18" s="166"/>
      <c r="AE18" s="166"/>
      <c r="AF18" s="166"/>
      <c r="AG18" s="166"/>
      <c r="AH18" s="166"/>
    </row>
    <row r="19">
      <c r="A19" s="7"/>
      <c r="B19" s="20">
        <v>1.0</v>
      </c>
      <c r="C19" s="3">
        <v>15.0</v>
      </c>
      <c r="D19" s="176" t="s">
        <v>48</v>
      </c>
      <c r="E19" s="23">
        <v>0.0</v>
      </c>
      <c r="F19" s="54"/>
      <c r="G19" s="23">
        <v>0.0</v>
      </c>
      <c r="H19" s="54"/>
      <c r="I19" s="66">
        <v>0.0</v>
      </c>
      <c r="J19" s="54"/>
      <c r="K19" s="23">
        <v>0.0</v>
      </c>
      <c r="L19" s="23">
        <v>0.0</v>
      </c>
      <c r="M19" s="23">
        <v>0.0</v>
      </c>
      <c r="N19" s="54"/>
      <c r="O19" s="23">
        <v>0.0</v>
      </c>
      <c r="P19" s="23">
        <v>0.0</v>
      </c>
      <c r="Q19" s="56"/>
      <c r="R19" s="26">
        <v>0.0</v>
      </c>
      <c r="S19" s="23">
        <v>0.0</v>
      </c>
      <c r="T19" s="23">
        <v>0.0</v>
      </c>
      <c r="U19" s="56"/>
      <c r="V19" s="25">
        <v>0.0</v>
      </c>
      <c r="W19" s="25">
        <v>0.0</v>
      </c>
      <c r="X19" s="56"/>
      <c r="Y19" s="25">
        <v>0.0</v>
      </c>
      <c r="Z19" s="25">
        <v>0.0</v>
      </c>
      <c r="AA19" s="56"/>
      <c r="AB19" s="166"/>
      <c r="AC19" s="166"/>
      <c r="AD19" s="166"/>
      <c r="AE19" s="166"/>
      <c r="AF19" s="166"/>
      <c r="AG19" s="166"/>
      <c r="AH19" s="166"/>
    </row>
    <row r="20">
      <c r="A20" s="7"/>
      <c r="B20" s="77">
        <v>3.0</v>
      </c>
      <c r="C20" s="21">
        <v>16.0</v>
      </c>
      <c r="D20" s="176" t="s">
        <v>49</v>
      </c>
      <c r="E20" s="23">
        <v>0.0</v>
      </c>
      <c r="F20" s="54"/>
      <c r="G20" s="23">
        <v>0.0</v>
      </c>
      <c r="H20" s="54"/>
      <c r="I20" s="66">
        <v>0.0</v>
      </c>
      <c r="J20" s="54"/>
      <c r="K20" s="23">
        <v>0.0</v>
      </c>
      <c r="L20" s="23">
        <v>0.0</v>
      </c>
      <c r="M20" s="23">
        <v>0.0</v>
      </c>
      <c r="N20" s="54"/>
      <c r="O20" s="23">
        <v>0.0</v>
      </c>
      <c r="P20" s="23">
        <v>0.0</v>
      </c>
      <c r="Q20" s="56"/>
      <c r="R20" s="26">
        <v>0.0</v>
      </c>
      <c r="S20" s="23">
        <v>0.0</v>
      </c>
      <c r="T20" s="23">
        <v>0.0</v>
      </c>
      <c r="U20" s="56"/>
      <c r="V20" s="25">
        <v>0.0</v>
      </c>
      <c r="W20" s="34"/>
      <c r="X20" s="56"/>
      <c r="Y20" s="25">
        <v>0.0</v>
      </c>
      <c r="Z20" s="25">
        <v>0.0</v>
      </c>
      <c r="AA20" s="56"/>
      <c r="AB20" s="166"/>
      <c r="AC20" s="166"/>
      <c r="AD20" s="166"/>
      <c r="AE20" s="166"/>
      <c r="AF20" s="166"/>
      <c r="AG20" s="166"/>
      <c r="AH20" s="166"/>
    </row>
    <row r="21">
      <c r="A21" s="7"/>
      <c r="B21" s="20">
        <v>1.0</v>
      </c>
      <c r="C21" s="3">
        <v>17.0</v>
      </c>
      <c r="D21" s="176" t="s">
        <v>50</v>
      </c>
      <c r="E21" s="23">
        <v>0.0</v>
      </c>
      <c r="F21" s="54"/>
      <c r="G21" s="23">
        <v>0.0</v>
      </c>
      <c r="H21" s="54"/>
      <c r="I21" s="66">
        <v>0.0</v>
      </c>
      <c r="J21" s="54"/>
      <c r="K21" s="23">
        <v>0.0</v>
      </c>
      <c r="L21" s="23">
        <v>0.0</v>
      </c>
      <c r="M21" s="23">
        <v>0.0</v>
      </c>
      <c r="N21" s="54"/>
      <c r="O21" s="23">
        <v>0.0</v>
      </c>
      <c r="P21" s="23">
        <v>0.0</v>
      </c>
      <c r="Q21" s="56"/>
      <c r="R21" s="26">
        <v>0.0</v>
      </c>
      <c r="S21" s="23">
        <v>0.0</v>
      </c>
      <c r="T21" s="23">
        <v>0.0</v>
      </c>
      <c r="U21" s="56"/>
      <c r="V21" s="25">
        <v>0.0</v>
      </c>
      <c r="W21" s="25">
        <v>0.0</v>
      </c>
      <c r="X21" s="56"/>
      <c r="Y21" s="25">
        <v>0.0</v>
      </c>
      <c r="Z21" s="25">
        <v>0.0</v>
      </c>
      <c r="AA21" s="56"/>
      <c r="AB21" s="166"/>
      <c r="AC21" s="166"/>
      <c r="AD21" s="166"/>
      <c r="AE21" s="166"/>
      <c r="AF21" s="166"/>
      <c r="AG21" s="166"/>
      <c r="AH21" s="166"/>
    </row>
    <row r="22">
      <c r="A22" s="7"/>
      <c r="B22" s="20">
        <v>1.0</v>
      </c>
      <c r="C22" s="3">
        <v>18.0</v>
      </c>
      <c r="D22" s="176" t="s">
        <v>158</v>
      </c>
      <c r="E22" s="23">
        <v>0.0</v>
      </c>
      <c r="F22" s="54"/>
      <c r="G22" s="23">
        <v>0.0</v>
      </c>
      <c r="H22" s="54"/>
      <c r="I22" s="66">
        <v>0.0</v>
      </c>
      <c r="J22" s="54"/>
      <c r="K22" s="23">
        <v>0.0</v>
      </c>
      <c r="L22" s="23">
        <v>0.0</v>
      </c>
      <c r="M22" s="23">
        <v>0.0</v>
      </c>
      <c r="N22" s="54"/>
      <c r="O22" s="23">
        <v>0.0</v>
      </c>
      <c r="P22" s="23">
        <v>0.0</v>
      </c>
      <c r="Q22" s="56"/>
      <c r="R22" s="26">
        <v>0.0</v>
      </c>
      <c r="S22" s="23">
        <v>0.0</v>
      </c>
      <c r="T22" s="23">
        <v>0.0</v>
      </c>
      <c r="U22" s="56"/>
      <c r="V22" s="25">
        <v>0.0</v>
      </c>
      <c r="W22" s="25">
        <v>0.0</v>
      </c>
      <c r="X22" s="56"/>
      <c r="Y22" s="25">
        <v>0.0</v>
      </c>
      <c r="Z22" s="25">
        <v>0.0</v>
      </c>
      <c r="AA22" s="56"/>
      <c r="AB22" s="166"/>
      <c r="AC22" s="166"/>
      <c r="AD22" s="166"/>
      <c r="AE22" s="166"/>
      <c r="AF22" s="166"/>
      <c r="AG22" s="166"/>
      <c r="AH22" s="166"/>
    </row>
    <row r="23">
      <c r="A23" s="7"/>
      <c r="B23" s="20">
        <v>1.0</v>
      </c>
      <c r="C23" s="21">
        <v>19.0</v>
      </c>
      <c r="D23" s="3" t="s">
        <v>52</v>
      </c>
      <c r="E23" s="23">
        <v>1.0</v>
      </c>
      <c r="F23" s="54"/>
      <c r="G23" s="23">
        <v>1.0</v>
      </c>
      <c r="H23" s="54"/>
      <c r="I23" s="66">
        <v>1.0</v>
      </c>
      <c r="J23" s="54"/>
      <c r="K23" s="26">
        <v>0.0</v>
      </c>
      <c r="L23" s="23">
        <v>1.0</v>
      </c>
      <c r="M23" s="26">
        <v>0.0</v>
      </c>
      <c r="N23" s="54"/>
      <c r="O23" s="23">
        <v>1.0</v>
      </c>
      <c r="P23" s="26">
        <v>0.0</v>
      </c>
      <c r="Q23" s="56"/>
      <c r="R23" s="26">
        <v>0.0</v>
      </c>
      <c r="S23" s="26">
        <v>0.0</v>
      </c>
      <c r="T23" s="23">
        <v>1.0</v>
      </c>
      <c r="U23" s="56"/>
      <c r="V23" s="26">
        <v>0.0</v>
      </c>
      <c r="W23" s="25">
        <v>1.0</v>
      </c>
      <c r="X23" s="56"/>
      <c r="Y23" s="26">
        <v>0.0</v>
      </c>
      <c r="Z23" s="25">
        <v>1.0</v>
      </c>
      <c r="AA23" s="56"/>
      <c r="AB23" s="166"/>
      <c r="AC23" s="166"/>
      <c r="AD23" s="166"/>
      <c r="AE23" s="166"/>
      <c r="AF23" s="166"/>
      <c r="AG23" s="166"/>
      <c r="AH23" s="166"/>
    </row>
    <row r="24">
      <c r="A24" s="7"/>
      <c r="B24" s="20">
        <v>1.0</v>
      </c>
      <c r="C24" s="3">
        <v>20.0</v>
      </c>
      <c r="D24" s="12" t="s">
        <v>54</v>
      </c>
      <c r="E24" s="23">
        <v>1.0</v>
      </c>
      <c r="F24" s="54"/>
      <c r="G24" s="23">
        <v>1.0</v>
      </c>
      <c r="H24" s="54"/>
      <c r="I24" s="71">
        <v>0.0</v>
      </c>
      <c r="J24" s="54"/>
      <c r="K24" s="23">
        <v>1.0</v>
      </c>
      <c r="L24" s="26">
        <v>0.0</v>
      </c>
      <c r="M24" s="25">
        <v>1.0</v>
      </c>
      <c r="N24" s="54"/>
      <c r="O24" s="25">
        <v>1.0</v>
      </c>
      <c r="P24" s="23">
        <v>1.0</v>
      </c>
      <c r="Q24" s="56"/>
      <c r="R24" s="25">
        <v>1.0</v>
      </c>
      <c r="S24" s="23">
        <v>1.0</v>
      </c>
      <c r="T24" s="25">
        <v>1.0</v>
      </c>
      <c r="U24" s="56"/>
      <c r="V24" s="26">
        <v>0.0</v>
      </c>
      <c r="W24" s="25">
        <v>1.0</v>
      </c>
      <c r="X24" s="56"/>
      <c r="Y24" s="25">
        <v>1.0</v>
      </c>
      <c r="Z24" s="25">
        <v>1.0</v>
      </c>
      <c r="AA24" s="56"/>
      <c r="AB24" s="166"/>
      <c r="AC24" s="166"/>
      <c r="AD24" s="166"/>
      <c r="AE24" s="166"/>
      <c r="AF24" s="166"/>
      <c r="AG24" s="166"/>
      <c r="AH24" s="166"/>
    </row>
    <row r="25">
      <c r="A25" s="7"/>
      <c r="B25" s="20">
        <v>1.0</v>
      </c>
      <c r="C25" s="3">
        <v>21.0</v>
      </c>
      <c r="D25" s="22" t="s">
        <v>149</v>
      </c>
      <c r="E25" s="23">
        <v>1.0</v>
      </c>
      <c r="F25" s="54"/>
      <c r="G25" s="23">
        <v>1.0</v>
      </c>
      <c r="H25" s="54"/>
      <c r="I25" s="66">
        <v>1.0</v>
      </c>
      <c r="J25" s="54"/>
      <c r="K25" s="25">
        <v>1.0</v>
      </c>
      <c r="L25" s="26">
        <v>0.0</v>
      </c>
      <c r="M25" s="25">
        <v>1.0</v>
      </c>
      <c r="N25" s="54"/>
      <c r="O25" s="25">
        <v>1.0</v>
      </c>
      <c r="P25" s="25">
        <v>1.0</v>
      </c>
      <c r="Q25" s="56"/>
      <c r="R25" s="26">
        <v>0.0</v>
      </c>
      <c r="S25" s="23">
        <v>1.0</v>
      </c>
      <c r="T25" s="26">
        <v>0.0</v>
      </c>
      <c r="U25" s="56"/>
      <c r="V25" s="26">
        <v>0.0</v>
      </c>
      <c r="W25" s="26">
        <v>0.0</v>
      </c>
      <c r="X25" s="56"/>
      <c r="Y25" s="25">
        <v>1.0</v>
      </c>
      <c r="Z25" s="26">
        <v>0.0</v>
      </c>
      <c r="AA25" s="56"/>
      <c r="AB25" s="166"/>
      <c r="AC25" s="166"/>
      <c r="AD25" s="166"/>
      <c r="AE25" s="166"/>
      <c r="AF25" s="166"/>
      <c r="AG25" s="166"/>
      <c r="AH25" s="166"/>
    </row>
    <row r="26">
      <c r="A26" s="7"/>
      <c r="B26" s="20">
        <v>1.0</v>
      </c>
      <c r="C26" s="21">
        <v>22.0</v>
      </c>
      <c r="D26" s="23" t="s">
        <v>159</v>
      </c>
      <c r="E26" s="25">
        <v>1.0</v>
      </c>
      <c r="F26" s="54"/>
      <c r="G26" s="23">
        <v>1.0</v>
      </c>
      <c r="H26" s="54"/>
      <c r="I26" s="71">
        <v>0.0</v>
      </c>
      <c r="J26" s="54"/>
      <c r="K26" s="23">
        <v>1.0</v>
      </c>
      <c r="L26" s="26">
        <v>0.0</v>
      </c>
      <c r="M26" s="25">
        <v>1.0</v>
      </c>
      <c r="N26" s="54"/>
      <c r="O26" s="25">
        <v>1.0</v>
      </c>
      <c r="P26" s="23">
        <v>1.0</v>
      </c>
      <c r="Q26" s="92"/>
      <c r="R26" s="25">
        <v>1.0</v>
      </c>
      <c r="S26" s="23">
        <v>1.0</v>
      </c>
      <c r="T26" s="26">
        <v>0.0</v>
      </c>
      <c r="U26" s="56"/>
      <c r="V26" s="26">
        <v>0.0</v>
      </c>
      <c r="W26" s="26">
        <v>0.0</v>
      </c>
      <c r="X26" s="56"/>
      <c r="Y26" s="25">
        <v>1.0</v>
      </c>
      <c r="Z26" s="25">
        <v>1.0</v>
      </c>
      <c r="AA26" s="56"/>
      <c r="AB26" s="166"/>
      <c r="AC26" s="166"/>
      <c r="AD26" s="166"/>
      <c r="AE26" s="166"/>
      <c r="AF26" s="166"/>
      <c r="AG26" s="166"/>
      <c r="AH26" s="166"/>
    </row>
    <row r="27">
      <c r="A27" s="7"/>
      <c r="B27" s="20">
        <v>1.0</v>
      </c>
      <c r="C27" s="3">
        <v>23.0</v>
      </c>
      <c r="D27" s="23" t="s">
        <v>160</v>
      </c>
      <c r="E27" s="26">
        <v>0.0</v>
      </c>
      <c r="F27" s="54"/>
      <c r="G27" s="23">
        <v>1.0</v>
      </c>
      <c r="H27" s="54"/>
      <c r="I27" s="71">
        <v>0.0</v>
      </c>
      <c r="J27" s="54"/>
      <c r="K27" s="26">
        <v>0.0</v>
      </c>
      <c r="L27" s="26">
        <v>0.0</v>
      </c>
      <c r="M27" s="26">
        <v>0.0</v>
      </c>
      <c r="N27" s="54"/>
      <c r="O27" s="25">
        <v>1.0</v>
      </c>
      <c r="P27" s="26">
        <v>0.0</v>
      </c>
      <c r="Q27" s="92"/>
      <c r="R27" s="26">
        <v>0.0</v>
      </c>
      <c r="S27" s="26">
        <v>0.0</v>
      </c>
      <c r="T27" s="26">
        <v>0.0</v>
      </c>
      <c r="U27" s="56"/>
      <c r="V27" s="26">
        <v>0.0</v>
      </c>
      <c r="W27" s="25">
        <v>1.0</v>
      </c>
      <c r="X27" s="56"/>
      <c r="Y27" s="26">
        <v>0.0</v>
      </c>
      <c r="Z27" s="26">
        <v>0.0</v>
      </c>
      <c r="AA27" s="56"/>
      <c r="AB27" s="166"/>
      <c r="AC27" s="166"/>
      <c r="AD27" s="166"/>
      <c r="AE27" s="166"/>
      <c r="AF27" s="166"/>
      <c r="AG27" s="166"/>
      <c r="AH27" s="166"/>
    </row>
    <row r="28">
      <c r="A28" s="7"/>
      <c r="B28" s="20">
        <v>1.0</v>
      </c>
      <c r="C28" s="3">
        <v>24.0</v>
      </c>
      <c r="D28" s="22" t="s">
        <v>56</v>
      </c>
      <c r="E28" s="23">
        <v>1.0</v>
      </c>
      <c r="F28" s="54"/>
      <c r="G28" s="23">
        <v>1.0</v>
      </c>
      <c r="H28" s="54"/>
      <c r="I28" s="66">
        <v>1.0</v>
      </c>
      <c r="J28" s="54"/>
      <c r="K28" s="23">
        <v>1.0</v>
      </c>
      <c r="L28" s="23">
        <v>1.0</v>
      </c>
      <c r="M28" s="26">
        <v>0.0</v>
      </c>
      <c r="N28" s="54"/>
      <c r="O28" s="25">
        <v>1.0</v>
      </c>
      <c r="P28" s="23">
        <v>1.0</v>
      </c>
      <c r="Q28" s="92"/>
      <c r="R28" s="23">
        <v>1.0</v>
      </c>
      <c r="S28" s="23">
        <v>1.0</v>
      </c>
      <c r="T28" s="26">
        <v>0.0</v>
      </c>
      <c r="U28" s="56"/>
      <c r="V28" s="25">
        <v>1.0</v>
      </c>
      <c r="W28" s="25">
        <v>1.0</v>
      </c>
      <c r="X28" s="56"/>
      <c r="Y28" s="26">
        <v>0.0</v>
      </c>
      <c r="Z28" s="25">
        <v>1.0</v>
      </c>
      <c r="AA28" s="56"/>
      <c r="AB28" s="166"/>
      <c r="AC28" s="166"/>
      <c r="AD28" s="166"/>
      <c r="AE28" s="166"/>
      <c r="AF28" s="166"/>
      <c r="AG28" s="166"/>
      <c r="AH28" s="166"/>
    </row>
    <row r="29">
      <c r="A29" s="7"/>
      <c r="B29" s="20">
        <v>1.0</v>
      </c>
      <c r="C29" s="21">
        <v>25.0</v>
      </c>
      <c r="D29" s="21" t="s">
        <v>14</v>
      </c>
      <c r="E29" s="23">
        <v>1.0</v>
      </c>
      <c r="F29" s="54"/>
      <c r="G29" s="26">
        <v>0.0</v>
      </c>
      <c r="H29" s="54"/>
      <c r="I29" s="71">
        <v>0.0</v>
      </c>
      <c r="J29" s="54"/>
      <c r="K29" s="26">
        <v>0.0</v>
      </c>
      <c r="L29" s="25">
        <v>1.0</v>
      </c>
      <c r="M29" s="25">
        <v>1.0</v>
      </c>
      <c r="N29" s="54"/>
      <c r="O29" s="25">
        <v>1.0</v>
      </c>
      <c r="P29" s="26">
        <v>0.0</v>
      </c>
      <c r="Q29" s="92"/>
      <c r="R29" s="25">
        <v>1.0</v>
      </c>
      <c r="S29" s="26">
        <v>0.0</v>
      </c>
      <c r="T29" s="25">
        <v>1.0</v>
      </c>
      <c r="U29" s="56"/>
      <c r="V29" s="26">
        <v>0.0</v>
      </c>
      <c r="W29" s="25">
        <v>1.0</v>
      </c>
      <c r="X29" s="56"/>
      <c r="Y29" s="25">
        <v>1.0</v>
      </c>
      <c r="Z29" s="26">
        <v>0.0</v>
      </c>
      <c r="AA29" s="56"/>
      <c r="AB29" s="166"/>
      <c r="AC29" s="166"/>
      <c r="AD29" s="166"/>
      <c r="AE29" s="166"/>
      <c r="AF29" s="166"/>
      <c r="AG29" s="166"/>
      <c r="AH29" s="166"/>
    </row>
    <row r="30">
      <c r="A30" s="7"/>
      <c r="B30" s="20">
        <v>1.0</v>
      </c>
      <c r="C30" s="3">
        <v>26.0</v>
      </c>
      <c r="D30" s="21" t="s">
        <v>15</v>
      </c>
      <c r="E30" s="23">
        <v>1.0</v>
      </c>
      <c r="F30" s="54"/>
      <c r="G30" s="23">
        <v>1.0</v>
      </c>
      <c r="H30" s="54"/>
      <c r="I30" s="66">
        <v>1.0</v>
      </c>
      <c r="J30" s="54"/>
      <c r="K30" s="23">
        <v>1.0</v>
      </c>
      <c r="L30" s="23">
        <v>1.0</v>
      </c>
      <c r="M30" s="23">
        <v>1.0</v>
      </c>
      <c r="N30" s="54"/>
      <c r="O30" s="25">
        <v>1.0</v>
      </c>
      <c r="P30" s="23">
        <v>1.0</v>
      </c>
      <c r="Q30" s="92"/>
      <c r="R30" s="23">
        <v>1.0</v>
      </c>
      <c r="S30" s="23">
        <v>1.0</v>
      </c>
      <c r="T30" s="23">
        <v>1.0</v>
      </c>
      <c r="U30" s="56"/>
      <c r="V30" s="25">
        <v>1.0</v>
      </c>
      <c r="W30" s="26">
        <v>0.0</v>
      </c>
      <c r="X30" s="56"/>
      <c r="Y30" s="25">
        <v>1.0</v>
      </c>
      <c r="Z30" s="25">
        <v>1.0</v>
      </c>
      <c r="AA30" s="56"/>
      <c r="AB30" s="166"/>
      <c r="AC30" s="166"/>
      <c r="AD30" s="166"/>
      <c r="AE30" s="166"/>
      <c r="AF30" s="166"/>
      <c r="AG30" s="166"/>
      <c r="AH30" s="166"/>
    </row>
    <row r="31">
      <c r="A31" s="7"/>
      <c r="B31" s="24">
        <v>1.0</v>
      </c>
      <c r="C31" s="3">
        <v>27.0</v>
      </c>
      <c r="D31" s="21" t="s">
        <v>16</v>
      </c>
      <c r="E31" s="23">
        <v>1.0</v>
      </c>
      <c r="F31" s="54"/>
      <c r="G31" s="23">
        <v>1.0</v>
      </c>
      <c r="H31" s="54"/>
      <c r="I31" s="66">
        <v>1.0</v>
      </c>
      <c r="J31" s="54"/>
      <c r="K31" s="23">
        <v>1.0</v>
      </c>
      <c r="L31" s="23">
        <v>1.0</v>
      </c>
      <c r="M31" s="23">
        <v>1.0</v>
      </c>
      <c r="N31" s="54"/>
      <c r="O31" s="23">
        <v>1.0</v>
      </c>
      <c r="P31" s="23">
        <v>1.0</v>
      </c>
      <c r="Q31" s="92"/>
      <c r="R31" s="23">
        <v>1.0</v>
      </c>
      <c r="S31" s="23">
        <v>1.0</v>
      </c>
      <c r="T31" s="23">
        <v>1.0</v>
      </c>
      <c r="U31" s="56"/>
      <c r="V31" s="25">
        <v>1.0</v>
      </c>
      <c r="W31" s="25">
        <v>1.0</v>
      </c>
      <c r="X31" s="56"/>
      <c r="Y31" s="25">
        <v>1.0</v>
      </c>
      <c r="Z31" s="25">
        <v>1.0</v>
      </c>
      <c r="AA31" s="56"/>
      <c r="AB31" s="166"/>
      <c r="AC31" s="166"/>
      <c r="AD31" s="166"/>
      <c r="AE31" s="166"/>
      <c r="AF31" s="166"/>
      <c r="AG31" s="166"/>
      <c r="AH31" s="166"/>
    </row>
    <row r="32">
      <c r="A32" s="11"/>
      <c r="B32" s="24">
        <v>5.0</v>
      </c>
      <c r="C32" s="21">
        <v>28.0</v>
      </c>
      <c r="D32" s="161" t="s">
        <v>150</v>
      </c>
      <c r="E32" s="23">
        <v>5.0</v>
      </c>
      <c r="F32" s="54"/>
      <c r="G32" s="23">
        <v>5.0</v>
      </c>
      <c r="H32" s="54"/>
      <c r="I32" s="66">
        <v>5.0</v>
      </c>
      <c r="J32" s="54"/>
      <c r="K32" s="23">
        <v>5.0</v>
      </c>
      <c r="L32" s="23">
        <v>5.0</v>
      </c>
      <c r="M32" s="23">
        <v>5.0</v>
      </c>
      <c r="N32" s="54"/>
      <c r="O32" s="23">
        <v>5.0</v>
      </c>
      <c r="P32" s="23">
        <v>5.0</v>
      </c>
      <c r="Q32" s="92"/>
      <c r="R32" s="23">
        <v>5.0</v>
      </c>
      <c r="S32" s="23">
        <v>5.0</v>
      </c>
      <c r="T32" s="23">
        <v>5.0</v>
      </c>
      <c r="U32" s="56"/>
      <c r="V32" s="25">
        <v>5.0</v>
      </c>
      <c r="W32" s="25">
        <v>5.0</v>
      </c>
      <c r="X32" s="56"/>
      <c r="Y32" s="25">
        <v>5.0</v>
      </c>
      <c r="Z32" s="25">
        <v>5.0</v>
      </c>
      <c r="AA32" s="56"/>
      <c r="AB32" s="166"/>
      <c r="AC32" s="166"/>
      <c r="AD32" s="166"/>
      <c r="AE32" s="166"/>
      <c r="AF32" s="166"/>
      <c r="AG32" s="166"/>
      <c r="AH32" s="166"/>
    </row>
    <row r="33">
      <c r="A33" s="12"/>
      <c r="B33" s="28">
        <f>SUM(B5:B32)</f>
        <v>38</v>
      </c>
      <c r="C33" s="29"/>
      <c r="D33" s="29" t="s">
        <v>18</v>
      </c>
      <c r="E33" s="12">
        <f>SUM(E5:E32)</f>
        <v>29</v>
      </c>
      <c r="F33" s="54"/>
      <c r="G33" s="12">
        <f>SUM(G6:G32)</f>
        <v>33</v>
      </c>
      <c r="H33" s="54"/>
      <c r="I33" s="87">
        <f>SUM(I5:I32)</f>
        <v>29</v>
      </c>
      <c r="J33" s="54"/>
      <c r="K33" s="12">
        <f t="shared" ref="K33:M33" si="1">SUM(K5:K32)</f>
        <v>30</v>
      </c>
      <c r="L33" s="12">
        <f t="shared" si="1"/>
        <v>29</v>
      </c>
      <c r="M33" s="12">
        <f t="shared" si="1"/>
        <v>31</v>
      </c>
      <c r="N33" s="54"/>
      <c r="O33" s="12">
        <f t="shared" ref="O33:P33" si="2">SUM(O5:O32)</f>
        <v>37</v>
      </c>
      <c r="P33" s="12">
        <f t="shared" si="2"/>
        <v>30</v>
      </c>
      <c r="Q33" s="92"/>
      <c r="R33" s="177">
        <f t="shared" ref="R33:T33" si="3">SUM(R5:R32)</f>
        <v>19</v>
      </c>
      <c r="S33" s="12">
        <f t="shared" si="3"/>
        <v>33</v>
      </c>
      <c r="T33" s="12">
        <f t="shared" si="3"/>
        <v>27</v>
      </c>
      <c r="U33" s="56"/>
      <c r="V33" s="25">
        <f t="shared" ref="V33:W33" si="4">SUM(V5:V32)</f>
        <v>29</v>
      </c>
      <c r="W33" s="34">
        <f t="shared" si="4"/>
        <v>30</v>
      </c>
      <c r="X33" s="56"/>
      <c r="Y33" s="34">
        <f t="shared" ref="Y33:Z33" si="5">SUM(Y5:Y32)</f>
        <v>27</v>
      </c>
      <c r="Z33" s="34">
        <f t="shared" si="5"/>
        <v>31</v>
      </c>
      <c r="AA33" s="56"/>
      <c r="AB33" s="166"/>
      <c r="AC33" s="166"/>
      <c r="AD33" s="166"/>
      <c r="AE33" s="166"/>
      <c r="AF33" s="166"/>
      <c r="AG33" s="166"/>
      <c r="AH33" s="166"/>
    </row>
    <row r="34">
      <c r="A34" s="30" t="s">
        <v>19</v>
      </c>
      <c r="B34" s="14"/>
      <c r="C34" s="14"/>
      <c r="D34" s="15"/>
      <c r="E34" s="23">
        <v>38.0</v>
      </c>
      <c r="F34" s="54"/>
      <c r="G34" s="23">
        <v>38.0</v>
      </c>
      <c r="H34" s="54"/>
      <c r="I34" s="66">
        <v>38.0</v>
      </c>
      <c r="J34" s="54"/>
      <c r="K34" s="23">
        <v>38.0</v>
      </c>
      <c r="L34" s="23">
        <v>38.0</v>
      </c>
      <c r="M34" s="23">
        <v>38.0</v>
      </c>
      <c r="N34" s="54"/>
      <c r="O34" s="23">
        <v>38.0</v>
      </c>
      <c r="P34" s="23">
        <v>38.0</v>
      </c>
      <c r="Q34" s="92"/>
      <c r="R34" s="99" t="s">
        <v>161</v>
      </c>
      <c r="S34" s="23">
        <v>38.0</v>
      </c>
      <c r="T34" s="23">
        <v>38.0</v>
      </c>
      <c r="U34" s="56"/>
      <c r="V34" s="25">
        <v>38.0</v>
      </c>
      <c r="W34" s="25">
        <v>38.0</v>
      </c>
      <c r="X34" s="56"/>
      <c r="Y34" s="25">
        <v>38.0</v>
      </c>
      <c r="Z34" s="25">
        <v>38.0</v>
      </c>
      <c r="AA34" s="56"/>
      <c r="AB34" s="166"/>
      <c r="AC34" s="166"/>
      <c r="AD34" s="166"/>
      <c r="AE34" s="166"/>
      <c r="AF34" s="166"/>
      <c r="AG34" s="166"/>
      <c r="AH34" s="166"/>
    </row>
    <row r="35">
      <c r="A35" s="30" t="s">
        <v>20</v>
      </c>
      <c r="B35" s="14"/>
      <c r="C35" s="14"/>
      <c r="D35" s="15"/>
      <c r="E35" s="31">
        <f>E33/E34</f>
        <v>0.7631578947</v>
      </c>
      <c r="F35" s="54"/>
      <c r="G35" s="31">
        <f>G33/G34</f>
        <v>0.8684210526</v>
      </c>
      <c r="H35" s="54"/>
      <c r="I35" s="89">
        <f>I33/I34</f>
        <v>0.7631578947</v>
      </c>
      <c r="J35" s="54"/>
      <c r="K35" s="31">
        <f t="shared" ref="K35:M35" si="6">K33/K34</f>
        <v>0.7894736842</v>
      </c>
      <c r="L35" s="31">
        <f t="shared" si="6"/>
        <v>0.7631578947</v>
      </c>
      <c r="M35" s="31">
        <f t="shared" si="6"/>
        <v>0.8157894737</v>
      </c>
      <c r="N35" s="54"/>
      <c r="O35" s="31">
        <f t="shared" ref="O35:P35" si="7">O33/O34</f>
        <v>0.9736842105</v>
      </c>
      <c r="P35" s="31">
        <f t="shared" si="7"/>
        <v>0.7894736842</v>
      </c>
      <c r="Q35" s="92"/>
      <c r="R35" s="31">
        <f t="shared" ref="R35:T35" si="8">R33/R34</f>
        <v>0.5</v>
      </c>
      <c r="S35" s="31">
        <f t="shared" si="8"/>
        <v>0.8684210526</v>
      </c>
      <c r="T35" s="31">
        <f t="shared" si="8"/>
        <v>0.7105263158</v>
      </c>
      <c r="U35" s="56"/>
      <c r="V35" s="178">
        <f t="shared" ref="V35:W35" si="9">V33/V34</f>
        <v>0.7631578947</v>
      </c>
      <c r="W35" s="139">
        <f t="shared" si="9"/>
        <v>0.7894736842</v>
      </c>
      <c r="X35" s="56"/>
      <c r="Y35" s="139">
        <f t="shared" ref="Y35:Z35" si="10">Y33/Y34</f>
        <v>0.7105263158</v>
      </c>
      <c r="Z35" s="139">
        <f t="shared" si="10"/>
        <v>0.8157894737</v>
      </c>
      <c r="AA35" s="56"/>
      <c r="AB35" s="166"/>
      <c r="AC35" s="166"/>
      <c r="AD35" s="166"/>
      <c r="AE35" s="166"/>
      <c r="AF35" s="166"/>
      <c r="AG35" s="166"/>
      <c r="AH35" s="166"/>
    </row>
    <row r="36">
      <c r="A36" s="30" t="s">
        <v>21</v>
      </c>
      <c r="B36" s="14"/>
      <c r="C36" s="14"/>
      <c r="D36" s="15"/>
      <c r="E36" s="23">
        <f>E34-E33</f>
        <v>9</v>
      </c>
      <c r="F36" s="54"/>
      <c r="G36" s="12">
        <f>G34-G33</f>
        <v>5</v>
      </c>
      <c r="H36" s="54"/>
      <c r="I36" s="137">
        <f>I34-I33</f>
        <v>9</v>
      </c>
      <c r="J36" s="54"/>
      <c r="K36" s="100">
        <f t="shared" ref="K36:M36" si="11">K34-K33</f>
        <v>8</v>
      </c>
      <c r="L36" s="12">
        <f t="shared" si="11"/>
        <v>9</v>
      </c>
      <c r="M36" s="12">
        <f t="shared" si="11"/>
        <v>7</v>
      </c>
      <c r="N36" s="54"/>
      <c r="O36" s="12">
        <f t="shared" ref="O36:P36" si="12">O34-O33</f>
        <v>1</v>
      </c>
      <c r="P36" s="12">
        <f t="shared" si="12"/>
        <v>8</v>
      </c>
      <c r="Q36" s="56"/>
      <c r="R36" s="100">
        <f t="shared" ref="R36:T36" si="13">R34-R33</f>
        <v>19</v>
      </c>
      <c r="S36" s="12">
        <f t="shared" si="13"/>
        <v>5</v>
      </c>
      <c r="T36" s="12">
        <f t="shared" si="13"/>
        <v>11</v>
      </c>
      <c r="U36" s="56"/>
      <c r="V36" s="34">
        <f t="shared" ref="V36:W36" si="14">V34-V33</f>
        <v>9</v>
      </c>
      <c r="W36" s="34">
        <f t="shared" si="14"/>
        <v>8</v>
      </c>
      <c r="X36" s="56"/>
      <c r="Y36" s="34">
        <f t="shared" ref="Y36:Z36" si="15">Y34-Y33</f>
        <v>11</v>
      </c>
      <c r="Z36" s="34">
        <f t="shared" si="15"/>
        <v>7</v>
      </c>
      <c r="AA36" s="56"/>
      <c r="AB36" s="166"/>
      <c r="AC36" s="166"/>
      <c r="AD36" s="166"/>
      <c r="AE36" s="166"/>
      <c r="AF36" s="166"/>
      <c r="AG36" s="166"/>
      <c r="AH36" s="166"/>
    </row>
    <row r="37" ht="52.5" customHeight="1">
      <c r="A37" s="30" t="s">
        <v>22</v>
      </c>
      <c r="B37" s="14"/>
      <c r="C37" s="14"/>
      <c r="D37" s="15"/>
      <c r="E37" s="23" t="s">
        <v>162</v>
      </c>
      <c r="F37" s="54"/>
      <c r="G37" s="23" t="s">
        <v>163</v>
      </c>
      <c r="H37" s="67" t="s">
        <v>61</v>
      </c>
      <c r="I37" s="95" t="s">
        <v>164</v>
      </c>
      <c r="J37" s="67" t="s">
        <v>61</v>
      </c>
      <c r="K37" s="23" t="s">
        <v>165</v>
      </c>
      <c r="L37" s="23" t="s">
        <v>166</v>
      </c>
      <c r="M37" s="23" t="s">
        <v>167</v>
      </c>
      <c r="N37" s="54"/>
      <c r="O37" s="23" t="s">
        <v>168</v>
      </c>
      <c r="P37" s="23" t="s">
        <v>169</v>
      </c>
      <c r="Q37" s="56"/>
      <c r="R37" s="26" t="s">
        <v>170</v>
      </c>
      <c r="S37" s="23" t="s">
        <v>171</v>
      </c>
      <c r="T37" s="23" t="s">
        <v>172</v>
      </c>
      <c r="U37" s="56"/>
      <c r="V37" s="25" t="s">
        <v>173</v>
      </c>
      <c r="W37" s="25" t="s">
        <v>174</v>
      </c>
      <c r="X37" s="56"/>
      <c r="Y37" s="25" t="s">
        <v>175</v>
      </c>
      <c r="Z37" s="25" t="s">
        <v>75</v>
      </c>
      <c r="AA37" s="56"/>
      <c r="AB37" s="166"/>
      <c r="AC37" s="166"/>
      <c r="AD37" s="166"/>
      <c r="AE37" s="166"/>
      <c r="AF37" s="166"/>
      <c r="AG37" s="166"/>
      <c r="AH37" s="166"/>
    </row>
    <row r="38">
      <c r="A38" s="30" t="s">
        <v>24</v>
      </c>
      <c r="B38" s="14"/>
      <c r="C38" s="14"/>
      <c r="D38" s="15"/>
      <c r="E38" s="25" t="s">
        <v>25</v>
      </c>
      <c r="F38" s="54"/>
      <c r="G38" s="25" t="s">
        <v>25</v>
      </c>
      <c r="H38" s="54"/>
      <c r="I38" s="66" t="s">
        <v>124</v>
      </c>
      <c r="J38" s="54"/>
      <c r="K38" s="23" t="s">
        <v>25</v>
      </c>
      <c r="L38" s="23" t="s">
        <v>25</v>
      </c>
      <c r="M38" s="23" t="s">
        <v>25</v>
      </c>
      <c r="N38" s="54"/>
      <c r="O38" s="23" t="s">
        <v>25</v>
      </c>
      <c r="P38" s="23" t="s">
        <v>25</v>
      </c>
      <c r="Q38" s="56"/>
      <c r="R38" s="23" t="s">
        <v>88</v>
      </c>
      <c r="S38" s="23" t="s">
        <v>25</v>
      </c>
      <c r="T38" s="23" t="s">
        <v>25</v>
      </c>
      <c r="U38" s="56"/>
      <c r="V38" s="25" t="s">
        <v>25</v>
      </c>
      <c r="W38" s="25" t="s">
        <v>25</v>
      </c>
      <c r="X38" s="56"/>
      <c r="Y38" s="25" t="s">
        <v>176</v>
      </c>
      <c r="Z38" s="25" t="s">
        <v>25</v>
      </c>
      <c r="AA38" s="56"/>
      <c r="AB38" s="166"/>
      <c r="AC38" s="166"/>
      <c r="AD38" s="166"/>
      <c r="AE38" s="166"/>
      <c r="AF38" s="166"/>
      <c r="AG38" s="166"/>
      <c r="AH38" s="166"/>
    </row>
    <row r="39">
      <c r="A39" s="30" t="s">
        <v>26</v>
      </c>
      <c r="B39" s="14"/>
      <c r="C39" s="14"/>
      <c r="D39" s="15"/>
      <c r="E39" s="25" t="s">
        <v>124</v>
      </c>
      <c r="F39" s="54"/>
      <c r="G39" s="25" t="s">
        <v>124</v>
      </c>
      <c r="H39" s="54"/>
      <c r="I39" s="66" t="s">
        <v>124</v>
      </c>
      <c r="J39" s="54"/>
      <c r="K39" s="12"/>
      <c r="L39" s="12"/>
      <c r="M39" s="12"/>
      <c r="N39" s="54"/>
      <c r="O39" s="12"/>
      <c r="P39" s="12"/>
      <c r="Q39" s="56"/>
      <c r="R39" s="23" t="s">
        <v>177</v>
      </c>
      <c r="S39" s="12"/>
      <c r="T39" s="12"/>
      <c r="U39" s="56"/>
      <c r="V39" s="34"/>
      <c r="W39" s="34"/>
      <c r="X39" s="56"/>
      <c r="Y39" s="34"/>
      <c r="Z39" s="34"/>
      <c r="AA39" s="56"/>
      <c r="AB39" s="166"/>
      <c r="AC39" s="166"/>
      <c r="AD39" s="166"/>
      <c r="AE39" s="166"/>
      <c r="AF39" s="166"/>
      <c r="AG39" s="166"/>
      <c r="AH39" s="166"/>
    </row>
    <row r="40">
      <c r="A40" s="30" t="s">
        <v>27</v>
      </c>
      <c r="B40" s="14"/>
      <c r="C40" s="14"/>
      <c r="D40" s="15"/>
      <c r="E40" s="34"/>
      <c r="F40" s="54"/>
      <c r="G40" s="139"/>
      <c r="H40" s="54"/>
      <c r="I40" s="87"/>
      <c r="J40" s="54"/>
      <c r="K40" s="12"/>
      <c r="L40" s="12"/>
      <c r="M40" s="12"/>
      <c r="N40" s="54"/>
      <c r="O40" s="12"/>
      <c r="P40" s="12"/>
      <c r="Q40" s="56"/>
      <c r="R40" s="23" t="s">
        <v>25</v>
      </c>
      <c r="S40" s="12"/>
      <c r="T40" s="12"/>
      <c r="U40" s="56"/>
      <c r="V40" s="34"/>
      <c r="W40" s="34"/>
      <c r="X40" s="56"/>
      <c r="Y40" s="34"/>
      <c r="Z40" s="34"/>
      <c r="AA40" s="56"/>
      <c r="AB40" s="166"/>
      <c r="AC40" s="166"/>
      <c r="AD40" s="166"/>
      <c r="AE40" s="166"/>
      <c r="AF40" s="166"/>
      <c r="AG40" s="166"/>
      <c r="AH40" s="166"/>
    </row>
    <row r="41">
      <c r="A41" s="30" t="s">
        <v>28</v>
      </c>
      <c r="B41" s="14"/>
      <c r="C41" s="14"/>
      <c r="D41" s="15"/>
      <c r="E41" s="34"/>
      <c r="F41" s="54"/>
      <c r="G41" s="139"/>
      <c r="H41" s="54"/>
      <c r="I41" s="87"/>
      <c r="J41" s="54"/>
      <c r="K41" s="12"/>
      <c r="L41" s="12"/>
      <c r="M41" s="12"/>
      <c r="N41" s="54"/>
      <c r="O41" s="12"/>
      <c r="P41" s="12"/>
      <c r="Q41" s="56"/>
      <c r="R41" s="23"/>
      <c r="S41" s="12"/>
      <c r="T41" s="12"/>
      <c r="U41" s="56"/>
      <c r="V41" s="34"/>
      <c r="W41" s="34"/>
      <c r="X41" s="56"/>
      <c r="Y41" s="34"/>
      <c r="Z41" s="34"/>
      <c r="AA41" s="56"/>
      <c r="AB41" s="166"/>
      <c r="AC41" s="166"/>
      <c r="AD41" s="166"/>
      <c r="AE41" s="166"/>
      <c r="AF41" s="166"/>
      <c r="AG41" s="166"/>
      <c r="AH41" s="166"/>
    </row>
    <row r="42">
      <c r="A42" s="35" t="s">
        <v>178</v>
      </c>
      <c r="B42" s="14"/>
      <c r="C42" s="14"/>
      <c r="D42" s="15"/>
      <c r="E42" s="25" t="s">
        <v>30</v>
      </c>
      <c r="F42" s="54"/>
      <c r="G42" s="25" t="s">
        <v>30</v>
      </c>
      <c r="H42" s="54"/>
      <c r="I42" s="66" t="s">
        <v>30</v>
      </c>
      <c r="J42" s="54"/>
      <c r="K42" s="23" t="s">
        <v>30</v>
      </c>
      <c r="L42" s="23" t="s">
        <v>30</v>
      </c>
      <c r="M42" s="108" t="s">
        <v>91</v>
      </c>
      <c r="N42" s="54"/>
      <c r="O42" s="179" t="s">
        <v>139</v>
      </c>
      <c r="P42" s="23" t="s">
        <v>30</v>
      </c>
      <c r="Q42" s="56"/>
      <c r="R42" s="108" t="s">
        <v>91</v>
      </c>
      <c r="S42" s="23" t="s">
        <v>30</v>
      </c>
      <c r="T42" s="23" t="s">
        <v>30</v>
      </c>
      <c r="U42" s="56"/>
      <c r="V42" s="25" t="s">
        <v>30</v>
      </c>
      <c r="W42" s="25" t="s">
        <v>30</v>
      </c>
      <c r="X42" s="56"/>
      <c r="Y42" s="25" t="s">
        <v>30</v>
      </c>
      <c r="Z42" s="25" t="s">
        <v>30</v>
      </c>
      <c r="AA42" s="56"/>
      <c r="AB42" s="166"/>
      <c r="AC42" s="166"/>
      <c r="AD42" s="166"/>
      <c r="AE42" s="166"/>
      <c r="AF42" s="166"/>
      <c r="AG42" s="166"/>
      <c r="AH42" s="166"/>
    </row>
    <row r="43">
      <c r="A43" s="30" t="s">
        <v>31</v>
      </c>
      <c r="B43" s="14"/>
      <c r="C43" s="14"/>
      <c r="D43" s="15"/>
      <c r="E43" s="12"/>
      <c r="F43" s="54"/>
      <c r="G43" s="12"/>
      <c r="H43" s="54"/>
      <c r="I43" s="87"/>
      <c r="J43" s="54"/>
      <c r="K43" s="12"/>
      <c r="L43" s="12"/>
      <c r="M43" s="12"/>
      <c r="N43" s="54"/>
      <c r="O43" s="12"/>
      <c r="P43" s="12"/>
      <c r="Q43" s="56"/>
      <c r="R43" s="12"/>
      <c r="S43" s="12"/>
      <c r="T43" s="12"/>
      <c r="U43" s="56"/>
      <c r="V43" s="34"/>
      <c r="W43" s="34"/>
      <c r="X43" s="56"/>
      <c r="Y43" s="34"/>
      <c r="Z43" s="34"/>
      <c r="AA43" s="56"/>
      <c r="AB43" s="166"/>
      <c r="AC43" s="166"/>
      <c r="AD43" s="166"/>
      <c r="AE43" s="166"/>
      <c r="AF43" s="166"/>
      <c r="AG43" s="166"/>
      <c r="AH43" s="166"/>
    </row>
    <row r="44" ht="18.0" customHeight="1">
      <c r="A44" s="117"/>
      <c r="B44" s="117"/>
      <c r="C44" s="117"/>
      <c r="D44" s="117"/>
      <c r="E44" s="114" t="s">
        <v>32</v>
      </c>
      <c r="F44" s="115">
        <f>AVERAGE(E35)</f>
        <v>0.7631578947</v>
      </c>
      <c r="G44" s="114" t="s">
        <v>32</v>
      </c>
      <c r="H44" s="115">
        <f>AVERAGE(G35)</f>
        <v>0.8684210526</v>
      </c>
      <c r="I44" s="114" t="s">
        <v>32</v>
      </c>
      <c r="J44" s="115">
        <f>AVERAGE(I35)</f>
        <v>0.7631578947</v>
      </c>
      <c r="K44" s="1"/>
      <c r="L44" s="1"/>
      <c r="M44" s="110" t="s">
        <v>32</v>
      </c>
      <c r="N44" s="180">
        <f>AVERAGE(K35:M35)</f>
        <v>0.7894736842</v>
      </c>
      <c r="O44" s="1"/>
      <c r="P44" s="110" t="s">
        <v>32</v>
      </c>
      <c r="Q44" s="115">
        <f>AVERAGE(O35:P35)</f>
        <v>0.8815789474</v>
      </c>
      <c r="R44" s="1"/>
      <c r="S44" s="1"/>
      <c r="T44" s="110" t="s">
        <v>32</v>
      </c>
      <c r="U44" s="115">
        <f>AVERAGE(R35:T35)</f>
        <v>0.6929824561</v>
      </c>
      <c r="V44" s="159"/>
      <c r="W44" s="110" t="s">
        <v>32</v>
      </c>
      <c r="X44" s="115">
        <f>AVERAGE(U35:W35)</f>
        <v>0.7763157895</v>
      </c>
      <c r="Y44" s="1"/>
      <c r="Z44" s="110" t="s">
        <v>32</v>
      </c>
      <c r="AA44" s="115">
        <f>AVERAGE(Y35:Z35)</f>
        <v>0.7631578947</v>
      </c>
    </row>
    <row r="45" ht="18.0" customHeight="1">
      <c r="A45" s="117"/>
      <c r="B45" s="117"/>
      <c r="C45" s="117"/>
      <c r="D45" s="117"/>
      <c r="E45" s="118" t="s">
        <v>33</v>
      </c>
      <c r="F45" s="119">
        <f>COUNTA(E2)</f>
        <v>1</v>
      </c>
      <c r="G45" s="118" t="s">
        <v>33</v>
      </c>
      <c r="H45" s="119">
        <f>COUNTA(G2)</f>
        <v>1</v>
      </c>
      <c r="I45" s="118" t="s">
        <v>33</v>
      </c>
      <c r="J45" s="119">
        <f>COUNTA(I2)</f>
        <v>1</v>
      </c>
      <c r="K45" s="1"/>
      <c r="L45" s="1"/>
      <c r="M45" s="120" t="s">
        <v>33</v>
      </c>
      <c r="N45" s="122">
        <f>COUNTA(K2:M3)</f>
        <v>3</v>
      </c>
      <c r="O45" s="1"/>
      <c r="P45" s="120" t="s">
        <v>33</v>
      </c>
      <c r="Q45" s="119">
        <f>COUNTA(O2:P3)</f>
        <v>2</v>
      </c>
      <c r="R45" s="1"/>
      <c r="S45" s="1"/>
      <c r="T45" s="120" t="s">
        <v>33</v>
      </c>
      <c r="U45" s="119">
        <f>COUNTA(R2:T3)</f>
        <v>3</v>
      </c>
      <c r="V45" s="181"/>
      <c r="W45" s="120" t="s">
        <v>33</v>
      </c>
      <c r="X45" s="119">
        <f>COUNTA(U2:W3)</f>
        <v>2</v>
      </c>
      <c r="Y45" s="1"/>
      <c r="Z45" s="120" t="s">
        <v>33</v>
      </c>
      <c r="AA45" s="119">
        <f>COUNT(Y2:Z3)</f>
        <v>2</v>
      </c>
    </row>
    <row r="46" ht="18.0" customHeight="1">
      <c r="A46" s="117"/>
      <c r="B46" s="117"/>
      <c r="C46" s="117"/>
      <c r="D46" s="117"/>
      <c r="E46" s="125" t="s">
        <v>34</v>
      </c>
      <c r="F46" s="126">
        <f>SUM(E4)</f>
        <v>0.003958333333</v>
      </c>
      <c r="G46" s="125" t="s">
        <v>34</v>
      </c>
      <c r="H46" s="126">
        <f>SUM(G4)</f>
        <v>0.002916666667</v>
      </c>
      <c r="I46" s="125" t="s">
        <v>34</v>
      </c>
      <c r="J46" s="126">
        <f>SUM(I4)</f>
        <v>0.007835648148</v>
      </c>
      <c r="K46" s="1"/>
      <c r="L46" s="1"/>
      <c r="M46" s="127" t="s">
        <v>34</v>
      </c>
      <c r="N46" s="128">
        <f>SUM(K4:M4)</f>
        <v>0.006238425926</v>
      </c>
      <c r="O46" s="1"/>
      <c r="P46" s="127" t="s">
        <v>34</v>
      </c>
      <c r="Q46" s="182">
        <f>SUM(O4:P4)</f>
        <v>0.009918981481</v>
      </c>
      <c r="R46" s="1"/>
      <c r="S46" s="1"/>
      <c r="T46" s="127" t="s">
        <v>34</v>
      </c>
      <c r="U46" s="182">
        <f>SUM(R4:T4)</f>
        <v>0.01013888889</v>
      </c>
      <c r="V46" s="183"/>
      <c r="W46" s="127" t="s">
        <v>34</v>
      </c>
      <c r="X46" s="184">
        <v>0.005787037037037037</v>
      </c>
      <c r="Y46" s="1"/>
      <c r="Z46" s="127" t="s">
        <v>34</v>
      </c>
      <c r="AA46" s="184">
        <f>SUM(Y4:Z4)</f>
        <v>0.004525462963</v>
      </c>
    </row>
    <row r="47">
      <c r="A47" s="111"/>
      <c r="B47" s="111"/>
      <c r="C47" s="111"/>
      <c r="D47" s="1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17"/>
      <c r="R47" s="1"/>
      <c r="S47" s="1"/>
      <c r="T47" s="1"/>
      <c r="U47" s="117"/>
      <c r="V47" s="159"/>
      <c r="W47" s="1"/>
      <c r="Y47" s="1"/>
      <c r="Z47" s="1"/>
    </row>
    <row r="48">
      <c r="A48" s="6"/>
      <c r="B48" s="6"/>
      <c r="C48" s="6"/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S48" s="1"/>
      <c r="T48" s="1"/>
      <c r="V48" s="159"/>
      <c r="W48" s="159"/>
      <c r="X48" s="166"/>
      <c r="Y48" s="159"/>
      <c r="Z48" s="159"/>
      <c r="AA48" s="166"/>
      <c r="AB48" s="166"/>
      <c r="AC48" s="166"/>
      <c r="AD48" s="166"/>
      <c r="AE48" s="166"/>
      <c r="AF48" s="166"/>
      <c r="AG48" s="166"/>
      <c r="AH48" s="166"/>
    </row>
    <row r="49">
      <c r="A49" s="6"/>
      <c r="B49" s="6"/>
      <c r="C49" s="6"/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S49" s="1"/>
      <c r="T49" s="1"/>
      <c r="V49" s="159"/>
      <c r="W49" s="159"/>
      <c r="X49" s="166"/>
      <c r="Y49" s="159"/>
      <c r="Z49" s="159"/>
      <c r="AA49" s="166"/>
      <c r="AB49" s="166"/>
      <c r="AC49" s="166"/>
      <c r="AD49" s="166"/>
      <c r="AE49" s="166"/>
      <c r="AF49" s="166"/>
      <c r="AG49" s="166"/>
      <c r="AH49" s="166"/>
    </row>
    <row r="5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T50" s="1"/>
      <c r="V50" s="159"/>
      <c r="W50" s="159"/>
      <c r="X50" s="166"/>
      <c r="Y50" s="159"/>
      <c r="Z50" s="159"/>
      <c r="AA50" s="166"/>
      <c r="AB50" s="166"/>
      <c r="AC50" s="166"/>
      <c r="AD50" s="166"/>
      <c r="AE50" s="166"/>
      <c r="AF50" s="166"/>
      <c r="AG50" s="166"/>
      <c r="AH50" s="166"/>
    </row>
    <row r="51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T51" s="1"/>
      <c r="V51" s="159"/>
      <c r="W51" s="159"/>
      <c r="X51" s="166"/>
      <c r="Y51" s="159"/>
      <c r="Z51" s="159"/>
      <c r="AA51" s="166"/>
      <c r="AB51" s="166"/>
      <c r="AC51" s="166"/>
      <c r="AD51" s="166"/>
      <c r="AE51" s="166"/>
      <c r="AF51" s="166"/>
      <c r="AG51" s="166"/>
      <c r="AH51" s="166"/>
    </row>
    <row r="5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T52" s="1"/>
      <c r="V52" s="159"/>
      <c r="W52" s="159"/>
      <c r="X52" s="166"/>
      <c r="Y52" s="159"/>
      <c r="Z52" s="159"/>
      <c r="AA52" s="166"/>
      <c r="AB52" s="166"/>
      <c r="AC52" s="166"/>
      <c r="AD52" s="166"/>
      <c r="AE52" s="166"/>
      <c r="AF52" s="166"/>
      <c r="AG52" s="166"/>
      <c r="AH52" s="166"/>
    </row>
    <row r="5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T53" s="1"/>
      <c r="V53" s="159"/>
      <c r="W53" s="159"/>
      <c r="X53" s="166"/>
      <c r="Y53" s="159"/>
      <c r="Z53" s="159"/>
      <c r="AA53" s="166"/>
      <c r="AB53" s="166"/>
      <c r="AC53" s="166"/>
      <c r="AD53" s="166"/>
      <c r="AE53" s="166"/>
      <c r="AF53" s="166"/>
      <c r="AG53" s="166"/>
      <c r="AH53" s="166"/>
    </row>
    <row r="54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  <c r="V54" s="159"/>
      <c r="W54" s="159"/>
      <c r="X54" s="166"/>
      <c r="Y54" s="159"/>
      <c r="Z54" s="159"/>
      <c r="AA54" s="166"/>
      <c r="AB54" s="166"/>
      <c r="AC54" s="166"/>
      <c r="AD54" s="166"/>
      <c r="AE54" s="166"/>
      <c r="AF54" s="166"/>
      <c r="AG54" s="166"/>
      <c r="AH54" s="166"/>
    </row>
    <row r="5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T55" s="1"/>
      <c r="V55" s="159"/>
      <c r="W55" s="159"/>
      <c r="X55" s="166"/>
      <c r="Y55" s="159"/>
      <c r="Z55" s="159"/>
      <c r="AA55" s="166"/>
      <c r="AB55" s="166"/>
      <c r="AC55" s="166"/>
      <c r="AD55" s="166"/>
      <c r="AE55" s="166"/>
      <c r="AF55" s="166"/>
      <c r="AG55" s="166"/>
      <c r="AH55" s="166"/>
    </row>
    <row r="56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T56" s="1"/>
      <c r="V56" s="159"/>
      <c r="W56" s="159"/>
      <c r="X56" s="166"/>
      <c r="Y56" s="159"/>
      <c r="Z56" s="159"/>
      <c r="AA56" s="166"/>
      <c r="AB56" s="166"/>
      <c r="AC56" s="166"/>
      <c r="AD56" s="166"/>
      <c r="AE56" s="166"/>
      <c r="AF56" s="166"/>
      <c r="AG56" s="166"/>
      <c r="AH56" s="166"/>
    </row>
    <row r="57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V57" s="159"/>
      <c r="W57" s="159"/>
      <c r="X57" s="166"/>
      <c r="Y57" s="159"/>
      <c r="Z57" s="159"/>
      <c r="AA57" s="166"/>
      <c r="AB57" s="166"/>
      <c r="AC57" s="166"/>
      <c r="AD57" s="166"/>
      <c r="AE57" s="166"/>
      <c r="AF57" s="166"/>
      <c r="AG57" s="166"/>
      <c r="AH57" s="166"/>
    </row>
    <row r="58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V58" s="159"/>
      <c r="W58" s="159"/>
      <c r="X58" s="166"/>
      <c r="Y58" s="159"/>
      <c r="Z58" s="159"/>
      <c r="AA58" s="166"/>
      <c r="AB58" s="166"/>
      <c r="AC58" s="166"/>
      <c r="AD58" s="166"/>
      <c r="AE58" s="166"/>
      <c r="AF58" s="166"/>
      <c r="AG58" s="166"/>
      <c r="AH58" s="166"/>
    </row>
    <row r="59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T59" s="1"/>
      <c r="V59" s="159"/>
      <c r="W59" s="159"/>
      <c r="X59" s="166"/>
      <c r="Y59" s="159"/>
      <c r="Z59" s="159"/>
      <c r="AA59" s="166"/>
      <c r="AB59" s="166"/>
      <c r="AC59" s="166"/>
      <c r="AD59" s="166"/>
      <c r="AE59" s="166"/>
      <c r="AF59" s="166"/>
      <c r="AG59" s="166"/>
      <c r="AH59" s="166"/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S60" s="1"/>
      <c r="T60" s="1"/>
      <c r="V60" s="159"/>
      <c r="W60" s="159"/>
      <c r="X60" s="166"/>
      <c r="Y60" s="159"/>
      <c r="Z60" s="159"/>
      <c r="AA60" s="166"/>
      <c r="AB60" s="166"/>
      <c r="AC60" s="166"/>
      <c r="AD60" s="166"/>
      <c r="AE60" s="166"/>
      <c r="AF60" s="166"/>
      <c r="AG60" s="166"/>
      <c r="AH60" s="166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S61" s="1"/>
      <c r="T61" s="1"/>
      <c r="V61" s="159"/>
      <c r="W61" s="159"/>
      <c r="X61" s="166"/>
      <c r="Y61" s="159"/>
      <c r="Z61" s="159"/>
      <c r="AA61" s="166"/>
      <c r="AB61" s="166"/>
      <c r="AC61" s="166"/>
      <c r="AD61" s="166"/>
      <c r="AE61" s="166"/>
      <c r="AF61" s="166"/>
      <c r="AG61" s="166"/>
      <c r="AH61" s="166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S62" s="1"/>
      <c r="T62" s="1"/>
      <c r="V62" s="159"/>
      <c r="W62" s="159"/>
      <c r="X62" s="166"/>
      <c r="Y62" s="159"/>
      <c r="Z62" s="159"/>
      <c r="AA62" s="166"/>
      <c r="AB62" s="166"/>
      <c r="AC62" s="166"/>
      <c r="AD62" s="166"/>
      <c r="AE62" s="166"/>
      <c r="AF62" s="166"/>
      <c r="AG62" s="166"/>
      <c r="AH62" s="166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S63" s="1"/>
      <c r="T63" s="1"/>
      <c r="V63" s="159"/>
      <c r="W63" s="159"/>
      <c r="X63" s="166"/>
      <c r="Y63" s="159"/>
      <c r="Z63" s="159"/>
      <c r="AA63" s="166"/>
      <c r="AB63" s="166"/>
      <c r="AC63" s="166"/>
      <c r="AD63" s="166"/>
      <c r="AE63" s="166"/>
      <c r="AF63" s="166"/>
      <c r="AG63" s="166"/>
      <c r="AH63" s="166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S64" s="1"/>
      <c r="T64" s="1"/>
      <c r="V64" s="159"/>
      <c r="W64" s="159"/>
      <c r="X64" s="166"/>
      <c r="Y64" s="159"/>
      <c r="Z64" s="159"/>
      <c r="AA64" s="166"/>
      <c r="AB64" s="166"/>
      <c r="AC64" s="166"/>
      <c r="AD64" s="166"/>
      <c r="AE64" s="166"/>
      <c r="AF64" s="166"/>
      <c r="AG64" s="166"/>
      <c r="AH64" s="166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S65" s="1"/>
      <c r="T65" s="1"/>
      <c r="V65" s="159"/>
      <c r="W65" s="159"/>
      <c r="X65" s="166"/>
      <c r="Y65" s="159"/>
      <c r="Z65" s="159"/>
      <c r="AA65" s="166"/>
      <c r="AB65" s="166"/>
      <c r="AC65" s="166"/>
      <c r="AD65" s="166"/>
      <c r="AE65" s="166"/>
      <c r="AF65" s="166"/>
      <c r="AG65" s="166"/>
      <c r="AH65" s="166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S66" s="1"/>
      <c r="T66" s="1"/>
      <c r="V66" s="159"/>
      <c r="W66" s="159"/>
      <c r="X66" s="166"/>
      <c r="Y66" s="159"/>
      <c r="Z66" s="159"/>
      <c r="AA66" s="166"/>
      <c r="AB66" s="166"/>
      <c r="AC66" s="166"/>
      <c r="AD66" s="166"/>
      <c r="AE66" s="166"/>
      <c r="AF66" s="166"/>
      <c r="AG66" s="166"/>
      <c r="AH66" s="166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S67" s="1"/>
      <c r="T67" s="1"/>
      <c r="V67" s="159"/>
      <c r="W67" s="159"/>
      <c r="X67" s="166"/>
      <c r="Y67" s="159"/>
      <c r="Z67" s="159"/>
      <c r="AA67" s="166"/>
      <c r="AB67" s="166"/>
      <c r="AC67" s="166"/>
      <c r="AD67" s="166"/>
      <c r="AE67" s="166"/>
      <c r="AF67" s="166"/>
      <c r="AG67" s="166"/>
      <c r="AH67" s="166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S68" s="1"/>
      <c r="T68" s="1"/>
      <c r="V68" s="159"/>
      <c r="W68" s="159"/>
      <c r="X68" s="166"/>
      <c r="Y68" s="159"/>
      <c r="Z68" s="159"/>
      <c r="AA68" s="166"/>
      <c r="AB68" s="166"/>
      <c r="AC68" s="166"/>
      <c r="AD68" s="166"/>
      <c r="AE68" s="166"/>
      <c r="AF68" s="166"/>
      <c r="AG68" s="166"/>
      <c r="AH68" s="166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S69" s="1"/>
      <c r="T69" s="1"/>
      <c r="V69" s="159"/>
      <c r="W69" s="159"/>
      <c r="X69" s="166"/>
      <c r="Y69" s="159"/>
      <c r="Z69" s="159"/>
      <c r="AA69" s="166"/>
      <c r="AB69" s="166"/>
      <c r="AC69" s="166"/>
      <c r="AD69" s="166"/>
      <c r="AE69" s="166"/>
      <c r="AF69" s="166"/>
      <c r="AG69" s="166"/>
      <c r="AH69" s="166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S70" s="1"/>
      <c r="T70" s="1"/>
      <c r="V70" s="159"/>
      <c r="W70" s="159"/>
      <c r="X70" s="166"/>
      <c r="Y70" s="159"/>
      <c r="Z70" s="159"/>
      <c r="AA70" s="166"/>
      <c r="AB70" s="166"/>
      <c r="AC70" s="166"/>
      <c r="AD70" s="166"/>
      <c r="AE70" s="166"/>
      <c r="AF70" s="166"/>
      <c r="AG70" s="166"/>
      <c r="AH70" s="166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S71" s="1"/>
      <c r="T71" s="1"/>
      <c r="V71" s="159"/>
      <c r="W71" s="159"/>
      <c r="X71" s="166"/>
      <c r="Y71" s="159"/>
      <c r="Z71" s="159"/>
      <c r="AA71" s="166"/>
      <c r="AB71" s="166"/>
      <c r="AC71" s="166"/>
      <c r="AD71" s="166"/>
      <c r="AE71" s="166"/>
      <c r="AF71" s="166"/>
      <c r="AG71" s="166"/>
      <c r="AH71" s="166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S72" s="1"/>
      <c r="T72" s="1"/>
      <c r="V72" s="159"/>
      <c r="W72" s="159"/>
      <c r="X72" s="166"/>
      <c r="Y72" s="159"/>
      <c r="Z72" s="159"/>
      <c r="AA72" s="166"/>
      <c r="AB72" s="166"/>
      <c r="AC72" s="166"/>
      <c r="AD72" s="166"/>
      <c r="AE72" s="166"/>
      <c r="AF72" s="166"/>
      <c r="AG72" s="166"/>
      <c r="AH72" s="166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S73" s="1"/>
      <c r="T73" s="1"/>
      <c r="V73" s="159"/>
      <c r="W73" s="159"/>
      <c r="X73" s="166"/>
      <c r="Y73" s="159"/>
      <c r="Z73" s="159"/>
      <c r="AA73" s="166"/>
      <c r="AB73" s="166"/>
      <c r="AC73" s="166"/>
      <c r="AD73" s="166"/>
      <c r="AE73" s="166"/>
      <c r="AF73" s="166"/>
      <c r="AG73" s="166"/>
      <c r="AH73" s="166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S74" s="1"/>
      <c r="T74" s="1"/>
      <c r="V74" s="159"/>
      <c r="W74" s="159"/>
      <c r="X74" s="166"/>
      <c r="Y74" s="159"/>
      <c r="Z74" s="159"/>
      <c r="AA74" s="166"/>
      <c r="AB74" s="166"/>
      <c r="AC74" s="166"/>
      <c r="AD74" s="166"/>
      <c r="AE74" s="166"/>
      <c r="AF74" s="166"/>
      <c r="AG74" s="166"/>
      <c r="AH74" s="166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V75" s="159"/>
      <c r="W75" s="159"/>
      <c r="X75" s="166"/>
      <c r="Y75" s="159"/>
      <c r="Z75" s="159"/>
      <c r="AA75" s="166"/>
      <c r="AB75" s="166"/>
      <c r="AC75" s="166"/>
      <c r="AD75" s="166"/>
      <c r="AE75" s="166"/>
      <c r="AF75" s="166"/>
      <c r="AG75" s="166"/>
      <c r="AH75" s="166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V76" s="159"/>
      <c r="W76" s="159"/>
      <c r="X76" s="166"/>
      <c r="Y76" s="159"/>
      <c r="Z76" s="159"/>
      <c r="AA76" s="166"/>
      <c r="AB76" s="166"/>
      <c r="AC76" s="166"/>
      <c r="AD76" s="166"/>
      <c r="AE76" s="166"/>
      <c r="AF76" s="166"/>
      <c r="AG76" s="166"/>
      <c r="AH76" s="166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V77" s="159"/>
      <c r="W77" s="159"/>
      <c r="X77" s="166"/>
      <c r="Y77" s="159"/>
      <c r="Z77" s="159"/>
      <c r="AA77" s="166"/>
      <c r="AB77" s="166"/>
      <c r="AC77" s="166"/>
      <c r="AD77" s="166"/>
      <c r="AE77" s="166"/>
      <c r="AF77" s="166"/>
      <c r="AG77" s="166"/>
      <c r="AH77" s="166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V78" s="159"/>
      <c r="W78" s="159"/>
      <c r="X78" s="166"/>
      <c r="Y78" s="159"/>
      <c r="Z78" s="159"/>
      <c r="AA78" s="166"/>
      <c r="AB78" s="166"/>
      <c r="AC78" s="166"/>
      <c r="AD78" s="166"/>
      <c r="AE78" s="166"/>
      <c r="AF78" s="166"/>
      <c r="AG78" s="166"/>
      <c r="AH78" s="166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V79" s="159"/>
      <c r="W79" s="159"/>
      <c r="X79" s="166"/>
      <c r="Y79" s="159"/>
      <c r="Z79" s="159"/>
      <c r="AA79" s="166"/>
      <c r="AB79" s="166"/>
      <c r="AC79" s="166"/>
      <c r="AD79" s="166"/>
      <c r="AE79" s="166"/>
      <c r="AF79" s="166"/>
      <c r="AG79" s="166"/>
      <c r="AH79" s="166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V80" s="159"/>
      <c r="W80" s="159"/>
      <c r="X80" s="166"/>
      <c r="Y80" s="159"/>
      <c r="Z80" s="159"/>
      <c r="AA80" s="166"/>
      <c r="AB80" s="166"/>
      <c r="AC80" s="166"/>
      <c r="AD80" s="166"/>
      <c r="AE80" s="166"/>
      <c r="AF80" s="166"/>
      <c r="AG80" s="166"/>
      <c r="AH80" s="166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S81" s="1"/>
      <c r="T81" s="1"/>
      <c r="V81" s="159"/>
      <c r="W81" s="159"/>
      <c r="X81" s="166"/>
      <c r="Y81" s="159"/>
      <c r="Z81" s="159"/>
      <c r="AA81" s="166"/>
      <c r="AB81" s="166"/>
      <c r="AC81" s="166"/>
      <c r="AD81" s="166"/>
      <c r="AE81" s="166"/>
      <c r="AF81" s="166"/>
      <c r="AG81" s="166"/>
      <c r="AH81" s="166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S82" s="1"/>
      <c r="T82" s="1"/>
      <c r="V82" s="159"/>
      <c r="W82" s="159"/>
      <c r="X82" s="166"/>
      <c r="Y82" s="159"/>
      <c r="Z82" s="159"/>
      <c r="AA82" s="166"/>
      <c r="AB82" s="166"/>
      <c r="AC82" s="166"/>
      <c r="AD82" s="166"/>
      <c r="AE82" s="166"/>
      <c r="AF82" s="166"/>
      <c r="AG82" s="166"/>
      <c r="AH82" s="166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S83" s="1"/>
      <c r="T83" s="1"/>
      <c r="V83" s="159"/>
      <c r="W83" s="159"/>
      <c r="X83" s="166"/>
      <c r="Y83" s="159"/>
      <c r="Z83" s="159"/>
      <c r="AA83" s="166"/>
      <c r="AB83" s="166"/>
      <c r="AC83" s="166"/>
      <c r="AD83" s="166"/>
      <c r="AE83" s="166"/>
      <c r="AF83" s="166"/>
      <c r="AG83" s="166"/>
      <c r="AH83" s="166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S84" s="1"/>
      <c r="T84" s="1"/>
      <c r="V84" s="159"/>
      <c r="W84" s="159"/>
      <c r="X84" s="166"/>
      <c r="Y84" s="159"/>
      <c r="Z84" s="159"/>
      <c r="AA84" s="166"/>
      <c r="AB84" s="166"/>
      <c r="AC84" s="166"/>
      <c r="AD84" s="166"/>
      <c r="AE84" s="166"/>
      <c r="AF84" s="166"/>
      <c r="AG84" s="166"/>
      <c r="AH84" s="166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S85" s="1"/>
      <c r="T85" s="1"/>
      <c r="V85" s="159"/>
      <c r="W85" s="159"/>
      <c r="X85" s="166"/>
      <c r="Y85" s="159"/>
      <c r="Z85" s="159"/>
      <c r="AA85" s="166"/>
      <c r="AB85" s="166"/>
      <c r="AC85" s="166"/>
      <c r="AD85" s="166"/>
      <c r="AE85" s="166"/>
      <c r="AF85" s="166"/>
      <c r="AG85" s="166"/>
      <c r="AH85" s="166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S86" s="1"/>
      <c r="T86" s="1"/>
      <c r="V86" s="159"/>
      <c r="W86" s="159"/>
      <c r="X86" s="166"/>
      <c r="Y86" s="159"/>
      <c r="Z86" s="159"/>
      <c r="AA86" s="166"/>
      <c r="AB86" s="166"/>
      <c r="AC86" s="166"/>
      <c r="AD86" s="166"/>
      <c r="AE86" s="166"/>
      <c r="AF86" s="166"/>
      <c r="AG86" s="166"/>
      <c r="AH86" s="166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S87" s="1"/>
      <c r="T87" s="1"/>
      <c r="V87" s="159"/>
      <c r="W87" s="159"/>
      <c r="X87" s="166"/>
      <c r="Y87" s="159"/>
      <c r="Z87" s="159"/>
      <c r="AA87" s="166"/>
      <c r="AB87" s="166"/>
      <c r="AC87" s="166"/>
      <c r="AD87" s="166"/>
      <c r="AE87" s="166"/>
      <c r="AF87" s="166"/>
      <c r="AG87" s="166"/>
      <c r="AH87" s="166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S88" s="1"/>
      <c r="T88" s="1"/>
      <c r="V88" s="159"/>
      <c r="W88" s="159"/>
      <c r="X88" s="166"/>
      <c r="Y88" s="159"/>
      <c r="Z88" s="159"/>
      <c r="AA88" s="166"/>
      <c r="AB88" s="166"/>
      <c r="AC88" s="166"/>
      <c r="AD88" s="166"/>
      <c r="AE88" s="166"/>
      <c r="AF88" s="166"/>
      <c r="AG88" s="166"/>
      <c r="AH88" s="166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S89" s="1"/>
      <c r="T89" s="1"/>
      <c r="V89" s="159"/>
      <c r="W89" s="159"/>
      <c r="X89" s="166"/>
      <c r="Y89" s="159"/>
      <c r="Z89" s="159"/>
      <c r="AA89" s="166"/>
      <c r="AB89" s="166"/>
      <c r="AC89" s="166"/>
      <c r="AD89" s="166"/>
      <c r="AE89" s="166"/>
      <c r="AF89" s="166"/>
      <c r="AG89" s="166"/>
      <c r="AH89" s="166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V90" s="159"/>
      <c r="W90" s="159"/>
      <c r="X90" s="166"/>
      <c r="Y90" s="159"/>
      <c r="Z90" s="159"/>
      <c r="AA90" s="166"/>
      <c r="AB90" s="166"/>
      <c r="AC90" s="166"/>
      <c r="AD90" s="166"/>
      <c r="AE90" s="166"/>
      <c r="AF90" s="166"/>
      <c r="AG90" s="166"/>
      <c r="AH90" s="166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S91" s="1"/>
      <c r="T91" s="1"/>
      <c r="V91" s="159"/>
      <c r="W91" s="159"/>
      <c r="X91" s="166"/>
      <c r="Y91" s="159"/>
      <c r="Z91" s="159"/>
      <c r="AA91" s="166"/>
      <c r="AB91" s="166"/>
      <c r="AC91" s="166"/>
      <c r="AD91" s="166"/>
      <c r="AE91" s="166"/>
      <c r="AF91" s="166"/>
      <c r="AG91" s="166"/>
      <c r="AH91" s="166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S92" s="1"/>
      <c r="T92" s="1"/>
      <c r="V92" s="159"/>
      <c r="W92" s="159"/>
      <c r="X92" s="166"/>
      <c r="Y92" s="159"/>
      <c r="Z92" s="159"/>
      <c r="AA92" s="166"/>
      <c r="AB92" s="166"/>
      <c r="AC92" s="166"/>
      <c r="AD92" s="166"/>
      <c r="AE92" s="166"/>
      <c r="AF92" s="166"/>
      <c r="AG92" s="166"/>
      <c r="AH92" s="166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S93" s="1"/>
      <c r="T93" s="1"/>
      <c r="V93" s="159"/>
      <c r="W93" s="159"/>
      <c r="X93" s="166"/>
      <c r="Y93" s="159"/>
      <c r="Z93" s="159"/>
      <c r="AA93" s="166"/>
      <c r="AB93" s="166"/>
      <c r="AC93" s="166"/>
      <c r="AD93" s="166"/>
      <c r="AE93" s="166"/>
      <c r="AF93" s="166"/>
      <c r="AG93" s="166"/>
      <c r="AH93" s="166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S94" s="1"/>
      <c r="T94" s="1"/>
      <c r="V94" s="159"/>
      <c r="W94" s="159"/>
      <c r="X94" s="166"/>
      <c r="Y94" s="159"/>
      <c r="Z94" s="159"/>
      <c r="AA94" s="166"/>
      <c r="AB94" s="166"/>
      <c r="AC94" s="166"/>
      <c r="AD94" s="166"/>
      <c r="AE94" s="166"/>
      <c r="AF94" s="166"/>
      <c r="AG94" s="166"/>
      <c r="AH94" s="166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S95" s="1"/>
      <c r="T95" s="1"/>
      <c r="V95" s="159"/>
      <c r="W95" s="159"/>
      <c r="X95" s="166"/>
      <c r="Y95" s="159"/>
      <c r="Z95" s="159"/>
      <c r="AA95" s="166"/>
      <c r="AB95" s="166"/>
      <c r="AC95" s="166"/>
      <c r="AD95" s="166"/>
      <c r="AE95" s="166"/>
      <c r="AF95" s="166"/>
      <c r="AG95" s="166"/>
      <c r="AH95" s="166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S96" s="1"/>
      <c r="T96" s="1"/>
      <c r="V96" s="159"/>
      <c r="W96" s="159"/>
      <c r="X96" s="166"/>
      <c r="Y96" s="159"/>
      <c r="Z96" s="159"/>
      <c r="AA96" s="166"/>
      <c r="AB96" s="166"/>
      <c r="AC96" s="166"/>
      <c r="AD96" s="166"/>
      <c r="AE96" s="166"/>
      <c r="AF96" s="166"/>
      <c r="AG96" s="166"/>
      <c r="AH96" s="166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S97" s="1"/>
      <c r="T97" s="1"/>
      <c r="V97" s="159"/>
      <c r="W97" s="159"/>
      <c r="X97" s="166"/>
      <c r="Y97" s="159"/>
      <c r="Z97" s="159"/>
      <c r="AA97" s="166"/>
      <c r="AB97" s="166"/>
      <c r="AC97" s="166"/>
      <c r="AD97" s="166"/>
      <c r="AE97" s="166"/>
      <c r="AF97" s="166"/>
      <c r="AG97" s="166"/>
      <c r="AH97" s="166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S98" s="1"/>
      <c r="T98" s="1"/>
      <c r="V98" s="159"/>
      <c r="W98" s="159"/>
      <c r="X98" s="166"/>
      <c r="Y98" s="159"/>
      <c r="Z98" s="159"/>
      <c r="AA98" s="166"/>
      <c r="AB98" s="166"/>
      <c r="AC98" s="166"/>
      <c r="AD98" s="166"/>
      <c r="AE98" s="166"/>
      <c r="AF98" s="166"/>
      <c r="AG98" s="166"/>
      <c r="AH98" s="166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T99" s="1"/>
      <c r="V99" s="159"/>
      <c r="W99" s="159"/>
      <c r="X99" s="166"/>
      <c r="Y99" s="159"/>
      <c r="Z99" s="159"/>
      <c r="AA99" s="166"/>
      <c r="AB99" s="166"/>
      <c r="AC99" s="166"/>
      <c r="AD99" s="166"/>
      <c r="AE99" s="166"/>
      <c r="AF99" s="166"/>
      <c r="AG99" s="166"/>
      <c r="AH99" s="166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S100" s="1"/>
      <c r="T100" s="1"/>
      <c r="V100" s="159"/>
      <c r="W100" s="159"/>
      <c r="X100" s="166"/>
      <c r="Y100" s="159"/>
      <c r="Z100" s="159"/>
      <c r="AA100" s="166"/>
      <c r="AB100" s="166"/>
      <c r="AC100" s="166"/>
      <c r="AD100" s="166"/>
      <c r="AE100" s="166"/>
      <c r="AF100" s="166"/>
      <c r="AG100" s="166"/>
      <c r="AH100" s="166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S101" s="1"/>
      <c r="T101" s="1"/>
      <c r="V101" s="159"/>
      <c r="W101" s="159"/>
      <c r="X101" s="166"/>
      <c r="Y101" s="159"/>
      <c r="Z101" s="159"/>
      <c r="AA101" s="166"/>
      <c r="AB101" s="166"/>
      <c r="AC101" s="166"/>
      <c r="AD101" s="166"/>
      <c r="AE101" s="166"/>
      <c r="AF101" s="166"/>
      <c r="AG101" s="166"/>
      <c r="AH101" s="166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V102" s="159"/>
      <c r="W102" s="159"/>
      <c r="X102" s="166"/>
      <c r="Y102" s="159"/>
      <c r="Z102" s="159"/>
      <c r="AA102" s="166"/>
      <c r="AB102" s="166"/>
      <c r="AC102" s="166"/>
      <c r="AD102" s="166"/>
      <c r="AE102" s="166"/>
      <c r="AF102" s="166"/>
      <c r="AG102" s="166"/>
      <c r="AH102" s="166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V103" s="159"/>
      <c r="W103" s="159"/>
      <c r="X103" s="166"/>
      <c r="Y103" s="159"/>
      <c r="Z103" s="159"/>
      <c r="AA103" s="166"/>
      <c r="AB103" s="166"/>
      <c r="AC103" s="166"/>
      <c r="AD103" s="166"/>
      <c r="AE103" s="166"/>
      <c r="AF103" s="166"/>
      <c r="AG103" s="166"/>
      <c r="AH103" s="166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V104" s="159"/>
      <c r="W104" s="159"/>
      <c r="X104" s="166"/>
      <c r="Y104" s="159"/>
      <c r="Z104" s="159"/>
      <c r="AA104" s="166"/>
      <c r="AB104" s="166"/>
      <c r="AC104" s="166"/>
      <c r="AD104" s="166"/>
      <c r="AE104" s="166"/>
      <c r="AF104" s="166"/>
      <c r="AG104" s="166"/>
      <c r="AH104" s="166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V105" s="159"/>
      <c r="W105" s="159"/>
      <c r="X105" s="166"/>
      <c r="Y105" s="159"/>
      <c r="Z105" s="159"/>
      <c r="AA105" s="166"/>
      <c r="AB105" s="166"/>
      <c r="AC105" s="166"/>
      <c r="AD105" s="166"/>
      <c r="AE105" s="166"/>
      <c r="AF105" s="166"/>
      <c r="AG105" s="166"/>
      <c r="AH105" s="166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S106" s="1"/>
      <c r="T106" s="1"/>
      <c r="V106" s="159"/>
      <c r="W106" s="159"/>
      <c r="X106" s="166"/>
      <c r="Y106" s="159"/>
      <c r="Z106" s="159"/>
      <c r="AA106" s="166"/>
      <c r="AB106" s="166"/>
      <c r="AC106" s="166"/>
      <c r="AD106" s="166"/>
      <c r="AE106" s="166"/>
      <c r="AF106" s="166"/>
      <c r="AG106" s="166"/>
      <c r="AH106" s="166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S107" s="1"/>
      <c r="T107" s="1"/>
      <c r="V107" s="159"/>
      <c r="W107" s="159"/>
      <c r="X107" s="166"/>
      <c r="Y107" s="159"/>
      <c r="Z107" s="159"/>
      <c r="AA107" s="166"/>
      <c r="AB107" s="166"/>
      <c r="AC107" s="166"/>
      <c r="AD107" s="166"/>
      <c r="AE107" s="166"/>
      <c r="AF107" s="166"/>
      <c r="AG107" s="166"/>
      <c r="AH107" s="166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1"/>
      <c r="V108" s="159"/>
      <c r="W108" s="159"/>
      <c r="X108" s="166"/>
      <c r="Y108" s="159"/>
      <c r="Z108" s="159"/>
      <c r="AA108" s="166"/>
      <c r="AB108" s="166"/>
      <c r="AC108" s="166"/>
      <c r="AD108" s="166"/>
      <c r="AE108" s="166"/>
      <c r="AF108" s="166"/>
      <c r="AG108" s="166"/>
      <c r="AH108" s="166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S109" s="1"/>
      <c r="T109" s="1"/>
      <c r="V109" s="159"/>
      <c r="W109" s="159"/>
      <c r="X109" s="166"/>
      <c r="Y109" s="159"/>
      <c r="Z109" s="159"/>
      <c r="AA109" s="166"/>
      <c r="AB109" s="166"/>
      <c r="AC109" s="166"/>
      <c r="AD109" s="166"/>
      <c r="AE109" s="166"/>
      <c r="AF109" s="166"/>
      <c r="AG109" s="166"/>
      <c r="AH109" s="166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S110" s="1"/>
      <c r="T110" s="1"/>
      <c r="V110" s="159"/>
      <c r="W110" s="159"/>
      <c r="X110" s="166"/>
      <c r="Y110" s="159"/>
      <c r="Z110" s="159"/>
      <c r="AA110" s="166"/>
      <c r="AB110" s="166"/>
      <c r="AC110" s="166"/>
      <c r="AD110" s="166"/>
      <c r="AE110" s="166"/>
      <c r="AF110" s="166"/>
      <c r="AG110" s="166"/>
      <c r="AH110" s="166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S111" s="1"/>
      <c r="T111" s="1"/>
      <c r="V111" s="159"/>
      <c r="W111" s="159"/>
      <c r="X111" s="166"/>
      <c r="Y111" s="159"/>
      <c r="Z111" s="159"/>
      <c r="AA111" s="166"/>
      <c r="AB111" s="166"/>
      <c r="AC111" s="166"/>
      <c r="AD111" s="166"/>
      <c r="AE111" s="166"/>
      <c r="AF111" s="166"/>
      <c r="AG111" s="166"/>
      <c r="AH111" s="166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1"/>
      <c r="T112" s="1"/>
      <c r="V112" s="159"/>
      <c r="W112" s="159"/>
      <c r="X112" s="166"/>
      <c r="Y112" s="159"/>
      <c r="Z112" s="159"/>
      <c r="AA112" s="166"/>
      <c r="AB112" s="166"/>
      <c r="AC112" s="166"/>
      <c r="AD112" s="166"/>
      <c r="AE112" s="166"/>
      <c r="AF112" s="166"/>
      <c r="AG112" s="166"/>
      <c r="AH112" s="166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1"/>
      <c r="T113" s="1"/>
      <c r="V113" s="159"/>
      <c r="W113" s="159"/>
      <c r="X113" s="166"/>
      <c r="Y113" s="159"/>
      <c r="Z113" s="159"/>
      <c r="AA113" s="166"/>
      <c r="AB113" s="166"/>
      <c r="AC113" s="166"/>
      <c r="AD113" s="166"/>
      <c r="AE113" s="166"/>
      <c r="AF113" s="166"/>
      <c r="AG113" s="166"/>
      <c r="AH113" s="166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  <c r="V114" s="159"/>
      <c r="W114" s="159"/>
      <c r="X114" s="166"/>
      <c r="Y114" s="159"/>
      <c r="Z114" s="159"/>
      <c r="AA114" s="166"/>
      <c r="AB114" s="166"/>
      <c r="AC114" s="166"/>
      <c r="AD114" s="166"/>
      <c r="AE114" s="166"/>
      <c r="AF114" s="166"/>
      <c r="AG114" s="166"/>
      <c r="AH114" s="166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1"/>
      <c r="T115" s="1"/>
      <c r="V115" s="159"/>
      <c r="W115" s="159"/>
      <c r="X115" s="166"/>
      <c r="Y115" s="159"/>
      <c r="Z115" s="159"/>
      <c r="AA115" s="166"/>
      <c r="AB115" s="166"/>
      <c r="AC115" s="166"/>
      <c r="AD115" s="166"/>
      <c r="AE115" s="166"/>
      <c r="AF115" s="166"/>
      <c r="AG115" s="166"/>
      <c r="AH115" s="166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1"/>
      <c r="T116" s="1"/>
      <c r="V116" s="159"/>
      <c r="W116" s="159"/>
      <c r="X116" s="166"/>
      <c r="Y116" s="159"/>
      <c r="Z116" s="159"/>
      <c r="AA116" s="166"/>
      <c r="AB116" s="166"/>
      <c r="AC116" s="166"/>
      <c r="AD116" s="166"/>
      <c r="AE116" s="166"/>
      <c r="AF116" s="166"/>
      <c r="AG116" s="166"/>
      <c r="AH116" s="166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1"/>
      <c r="T117" s="1"/>
      <c r="V117" s="159"/>
      <c r="W117" s="159"/>
      <c r="X117" s="166"/>
      <c r="Y117" s="159"/>
      <c r="Z117" s="159"/>
      <c r="AA117" s="166"/>
      <c r="AB117" s="166"/>
      <c r="AC117" s="166"/>
      <c r="AD117" s="166"/>
      <c r="AE117" s="166"/>
      <c r="AF117" s="166"/>
      <c r="AG117" s="166"/>
      <c r="AH117" s="166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1"/>
      <c r="T118" s="1"/>
      <c r="V118" s="159"/>
      <c r="W118" s="159"/>
      <c r="X118" s="166"/>
      <c r="Y118" s="159"/>
      <c r="Z118" s="159"/>
      <c r="AA118" s="166"/>
      <c r="AB118" s="166"/>
      <c r="AC118" s="166"/>
      <c r="AD118" s="166"/>
      <c r="AE118" s="166"/>
      <c r="AF118" s="166"/>
      <c r="AG118" s="166"/>
      <c r="AH118" s="166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V119" s="159"/>
      <c r="W119" s="159"/>
      <c r="X119" s="166"/>
      <c r="Y119" s="159"/>
      <c r="Z119" s="159"/>
      <c r="AA119" s="166"/>
      <c r="AB119" s="166"/>
      <c r="AC119" s="166"/>
      <c r="AD119" s="166"/>
      <c r="AE119" s="166"/>
      <c r="AF119" s="166"/>
      <c r="AG119" s="166"/>
      <c r="AH119" s="166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1"/>
      <c r="T120" s="1"/>
      <c r="V120" s="159"/>
      <c r="W120" s="159"/>
      <c r="X120" s="166"/>
      <c r="Y120" s="159"/>
      <c r="Z120" s="159"/>
      <c r="AA120" s="166"/>
      <c r="AB120" s="166"/>
      <c r="AC120" s="166"/>
      <c r="AD120" s="166"/>
      <c r="AE120" s="166"/>
      <c r="AF120" s="166"/>
      <c r="AG120" s="166"/>
      <c r="AH120" s="166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1"/>
      <c r="T121" s="1"/>
      <c r="V121" s="159"/>
      <c r="W121" s="159"/>
      <c r="X121" s="166"/>
      <c r="Y121" s="159"/>
      <c r="Z121" s="159"/>
      <c r="AA121" s="166"/>
      <c r="AB121" s="166"/>
      <c r="AC121" s="166"/>
      <c r="AD121" s="166"/>
      <c r="AE121" s="166"/>
      <c r="AF121" s="166"/>
      <c r="AG121" s="166"/>
      <c r="AH121" s="166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1"/>
      <c r="T122" s="1"/>
      <c r="V122" s="159"/>
      <c r="W122" s="159"/>
      <c r="X122" s="166"/>
      <c r="Y122" s="159"/>
      <c r="Z122" s="159"/>
      <c r="AA122" s="166"/>
      <c r="AB122" s="166"/>
      <c r="AC122" s="166"/>
      <c r="AD122" s="166"/>
      <c r="AE122" s="166"/>
      <c r="AF122" s="166"/>
      <c r="AG122" s="166"/>
      <c r="AH122" s="166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1"/>
      <c r="T123" s="1"/>
      <c r="V123" s="159"/>
      <c r="W123" s="159"/>
      <c r="X123" s="166"/>
      <c r="Y123" s="159"/>
      <c r="Z123" s="159"/>
      <c r="AA123" s="166"/>
      <c r="AB123" s="166"/>
      <c r="AC123" s="166"/>
      <c r="AD123" s="166"/>
      <c r="AE123" s="166"/>
      <c r="AF123" s="166"/>
      <c r="AG123" s="166"/>
      <c r="AH123" s="166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1"/>
      <c r="T124" s="1"/>
      <c r="V124" s="159"/>
      <c r="W124" s="159"/>
      <c r="X124" s="166"/>
      <c r="Y124" s="159"/>
      <c r="Z124" s="159"/>
      <c r="AA124" s="166"/>
      <c r="AB124" s="166"/>
      <c r="AC124" s="166"/>
      <c r="AD124" s="166"/>
      <c r="AE124" s="166"/>
      <c r="AF124" s="166"/>
      <c r="AG124" s="166"/>
      <c r="AH124" s="166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1"/>
      <c r="T125" s="1"/>
      <c r="V125" s="159"/>
      <c r="W125" s="159"/>
      <c r="X125" s="166"/>
      <c r="Y125" s="159"/>
      <c r="Z125" s="159"/>
      <c r="AA125" s="166"/>
      <c r="AB125" s="166"/>
      <c r="AC125" s="166"/>
      <c r="AD125" s="166"/>
      <c r="AE125" s="166"/>
      <c r="AF125" s="166"/>
      <c r="AG125" s="166"/>
      <c r="AH125" s="166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S126" s="1"/>
      <c r="T126" s="1"/>
      <c r="V126" s="159"/>
      <c r="W126" s="159"/>
      <c r="X126" s="166"/>
      <c r="Y126" s="159"/>
      <c r="Z126" s="159"/>
      <c r="AA126" s="166"/>
      <c r="AB126" s="166"/>
      <c r="AC126" s="166"/>
      <c r="AD126" s="166"/>
      <c r="AE126" s="166"/>
      <c r="AF126" s="166"/>
      <c r="AG126" s="166"/>
      <c r="AH126" s="166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S127" s="1"/>
      <c r="T127" s="1"/>
      <c r="V127" s="159"/>
      <c r="W127" s="159"/>
      <c r="X127" s="166"/>
      <c r="Y127" s="159"/>
      <c r="Z127" s="159"/>
      <c r="AA127" s="166"/>
      <c r="AB127" s="166"/>
      <c r="AC127" s="166"/>
      <c r="AD127" s="166"/>
      <c r="AE127" s="166"/>
      <c r="AF127" s="166"/>
      <c r="AG127" s="166"/>
      <c r="AH127" s="166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S128" s="1"/>
      <c r="T128" s="1"/>
      <c r="V128" s="159"/>
      <c r="W128" s="159"/>
      <c r="X128" s="166"/>
      <c r="Y128" s="159"/>
      <c r="Z128" s="159"/>
      <c r="AA128" s="166"/>
      <c r="AB128" s="166"/>
      <c r="AC128" s="166"/>
      <c r="AD128" s="166"/>
      <c r="AE128" s="166"/>
      <c r="AF128" s="166"/>
      <c r="AG128" s="166"/>
      <c r="AH128" s="166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S129" s="1"/>
      <c r="T129" s="1"/>
      <c r="V129" s="159"/>
      <c r="W129" s="159"/>
      <c r="X129" s="166"/>
      <c r="Y129" s="159"/>
      <c r="Z129" s="159"/>
      <c r="AA129" s="166"/>
      <c r="AB129" s="166"/>
      <c r="AC129" s="166"/>
      <c r="AD129" s="166"/>
      <c r="AE129" s="166"/>
      <c r="AF129" s="166"/>
      <c r="AG129" s="166"/>
      <c r="AH129" s="166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S130" s="1"/>
      <c r="T130" s="1"/>
      <c r="V130" s="159"/>
      <c r="W130" s="159"/>
      <c r="X130" s="166"/>
      <c r="Y130" s="159"/>
      <c r="Z130" s="159"/>
      <c r="AA130" s="166"/>
      <c r="AB130" s="166"/>
      <c r="AC130" s="166"/>
      <c r="AD130" s="166"/>
      <c r="AE130" s="166"/>
      <c r="AF130" s="166"/>
      <c r="AG130" s="166"/>
      <c r="AH130" s="166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S131" s="1"/>
      <c r="T131" s="1"/>
      <c r="V131" s="159"/>
      <c r="W131" s="159"/>
      <c r="X131" s="166"/>
      <c r="Y131" s="159"/>
      <c r="Z131" s="159"/>
      <c r="AA131" s="166"/>
      <c r="AB131" s="166"/>
      <c r="AC131" s="166"/>
      <c r="AD131" s="166"/>
      <c r="AE131" s="166"/>
      <c r="AF131" s="166"/>
      <c r="AG131" s="166"/>
      <c r="AH131" s="166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S132" s="1"/>
      <c r="T132" s="1"/>
      <c r="V132" s="159"/>
      <c r="W132" s="159"/>
      <c r="X132" s="166"/>
      <c r="Y132" s="159"/>
      <c r="Z132" s="159"/>
      <c r="AA132" s="166"/>
      <c r="AB132" s="166"/>
      <c r="AC132" s="166"/>
      <c r="AD132" s="166"/>
      <c r="AE132" s="166"/>
      <c r="AF132" s="166"/>
      <c r="AG132" s="166"/>
      <c r="AH132" s="166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S133" s="1"/>
      <c r="T133" s="1"/>
      <c r="V133" s="159"/>
      <c r="W133" s="159"/>
      <c r="X133" s="166"/>
      <c r="Y133" s="159"/>
      <c r="Z133" s="159"/>
      <c r="AA133" s="166"/>
      <c r="AB133" s="166"/>
      <c r="AC133" s="166"/>
      <c r="AD133" s="166"/>
      <c r="AE133" s="166"/>
      <c r="AF133" s="166"/>
      <c r="AG133" s="166"/>
      <c r="AH133" s="166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S134" s="1"/>
      <c r="T134" s="1"/>
      <c r="V134" s="159"/>
      <c r="W134" s="159"/>
      <c r="X134" s="166"/>
      <c r="Y134" s="159"/>
      <c r="Z134" s="159"/>
      <c r="AA134" s="166"/>
      <c r="AB134" s="166"/>
      <c r="AC134" s="166"/>
      <c r="AD134" s="166"/>
      <c r="AE134" s="166"/>
      <c r="AF134" s="166"/>
      <c r="AG134" s="166"/>
      <c r="AH134" s="166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S135" s="1"/>
      <c r="T135" s="1"/>
      <c r="V135" s="159"/>
      <c r="W135" s="159"/>
      <c r="X135" s="166"/>
      <c r="Y135" s="159"/>
      <c r="Z135" s="159"/>
      <c r="AA135" s="166"/>
      <c r="AB135" s="166"/>
      <c r="AC135" s="166"/>
      <c r="AD135" s="166"/>
      <c r="AE135" s="166"/>
      <c r="AF135" s="166"/>
      <c r="AG135" s="166"/>
      <c r="AH135" s="166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1"/>
      <c r="T136" s="1"/>
      <c r="V136" s="159"/>
      <c r="W136" s="159"/>
      <c r="X136" s="166"/>
      <c r="Y136" s="159"/>
      <c r="Z136" s="159"/>
      <c r="AA136" s="166"/>
      <c r="AB136" s="166"/>
      <c r="AC136" s="166"/>
      <c r="AD136" s="166"/>
      <c r="AE136" s="166"/>
      <c r="AF136" s="166"/>
      <c r="AG136" s="166"/>
      <c r="AH136" s="166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S137" s="1"/>
      <c r="T137" s="1"/>
      <c r="V137" s="159"/>
      <c r="W137" s="159"/>
      <c r="X137" s="166"/>
      <c r="Y137" s="159"/>
      <c r="Z137" s="159"/>
      <c r="AA137" s="166"/>
      <c r="AB137" s="166"/>
      <c r="AC137" s="166"/>
      <c r="AD137" s="166"/>
      <c r="AE137" s="166"/>
      <c r="AF137" s="166"/>
      <c r="AG137" s="166"/>
      <c r="AH137" s="166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V138" s="159"/>
      <c r="W138" s="159"/>
      <c r="X138" s="166"/>
      <c r="Y138" s="159"/>
      <c r="Z138" s="159"/>
      <c r="AA138" s="166"/>
      <c r="AB138" s="166"/>
      <c r="AC138" s="166"/>
      <c r="AD138" s="166"/>
      <c r="AE138" s="166"/>
      <c r="AF138" s="166"/>
      <c r="AG138" s="166"/>
      <c r="AH138" s="166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S139" s="1"/>
      <c r="T139" s="1"/>
      <c r="V139" s="159"/>
      <c r="W139" s="159"/>
      <c r="X139" s="166"/>
      <c r="Y139" s="159"/>
      <c r="Z139" s="159"/>
      <c r="AA139" s="166"/>
      <c r="AB139" s="166"/>
      <c r="AC139" s="166"/>
      <c r="AD139" s="166"/>
      <c r="AE139" s="166"/>
      <c r="AF139" s="166"/>
      <c r="AG139" s="166"/>
      <c r="AH139" s="166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S140" s="1"/>
      <c r="T140" s="1"/>
      <c r="V140" s="159"/>
      <c r="W140" s="159"/>
      <c r="X140" s="166"/>
      <c r="Y140" s="159"/>
      <c r="Z140" s="159"/>
      <c r="AA140" s="166"/>
      <c r="AB140" s="166"/>
      <c r="AC140" s="166"/>
      <c r="AD140" s="166"/>
      <c r="AE140" s="166"/>
      <c r="AF140" s="166"/>
      <c r="AG140" s="166"/>
      <c r="AH140" s="166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S141" s="1"/>
      <c r="T141" s="1"/>
      <c r="V141" s="159"/>
      <c r="W141" s="159"/>
      <c r="X141" s="166"/>
      <c r="Y141" s="159"/>
      <c r="Z141" s="159"/>
      <c r="AA141" s="166"/>
      <c r="AB141" s="166"/>
      <c r="AC141" s="166"/>
      <c r="AD141" s="166"/>
      <c r="AE141" s="166"/>
      <c r="AF141" s="166"/>
      <c r="AG141" s="166"/>
      <c r="AH141" s="166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S142" s="1"/>
      <c r="T142" s="1"/>
      <c r="V142" s="159"/>
      <c r="W142" s="159"/>
      <c r="X142" s="166"/>
      <c r="Y142" s="159"/>
      <c r="Z142" s="159"/>
      <c r="AA142" s="166"/>
      <c r="AB142" s="166"/>
      <c r="AC142" s="166"/>
      <c r="AD142" s="166"/>
      <c r="AE142" s="166"/>
      <c r="AF142" s="166"/>
      <c r="AG142" s="166"/>
      <c r="AH142" s="166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S143" s="1"/>
      <c r="T143" s="1"/>
      <c r="V143" s="159"/>
      <c r="W143" s="159"/>
      <c r="X143" s="166"/>
      <c r="Y143" s="159"/>
      <c r="Z143" s="159"/>
      <c r="AA143" s="166"/>
      <c r="AB143" s="166"/>
      <c r="AC143" s="166"/>
      <c r="AD143" s="166"/>
      <c r="AE143" s="166"/>
      <c r="AF143" s="166"/>
      <c r="AG143" s="166"/>
      <c r="AH143" s="166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S144" s="1"/>
      <c r="T144" s="1"/>
      <c r="V144" s="159"/>
      <c r="W144" s="159"/>
      <c r="X144" s="166"/>
      <c r="Y144" s="159"/>
      <c r="Z144" s="159"/>
      <c r="AA144" s="166"/>
      <c r="AB144" s="166"/>
      <c r="AC144" s="166"/>
      <c r="AD144" s="166"/>
      <c r="AE144" s="166"/>
      <c r="AF144" s="166"/>
      <c r="AG144" s="166"/>
      <c r="AH144" s="166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S145" s="1"/>
      <c r="T145" s="1"/>
      <c r="V145" s="159"/>
      <c r="W145" s="159"/>
      <c r="X145" s="166"/>
      <c r="Y145" s="159"/>
      <c r="Z145" s="159"/>
      <c r="AA145" s="166"/>
      <c r="AB145" s="166"/>
      <c r="AC145" s="166"/>
      <c r="AD145" s="166"/>
      <c r="AE145" s="166"/>
      <c r="AF145" s="166"/>
      <c r="AG145" s="166"/>
      <c r="AH145" s="166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S146" s="1"/>
      <c r="T146" s="1"/>
      <c r="V146" s="159"/>
      <c r="W146" s="159"/>
      <c r="X146" s="166"/>
      <c r="Y146" s="159"/>
      <c r="Z146" s="159"/>
      <c r="AA146" s="166"/>
      <c r="AB146" s="166"/>
      <c r="AC146" s="166"/>
      <c r="AD146" s="166"/>
      <c r="AE146" s="166"/>
      <c r="AF146" s="166"/>
      <c r="AG146" s="166"/>
      <c r="AH146" s="166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S147" s="1"/>
      <c r="T147" s="1"/>
      <c r="V147" s="159"/>
      <c r="W147" s="159"/>
      <c r="X147" s="166"/>
      <c r="Y147" s="159"/>
      <c r="Z147" s="159"/>
      <c r="AA147" s="166"/>
      <c r="AB147" s="166"/>
      <c r="AC147" s="166"/>
      <c r="AD147" s="166"/>
      <c r="AE147" s="166"/>
      <c r="AF147" s="166"/>
      <c r="AG147" s="166"/>
      <c r="AH147" s="166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S148" s="1"/>
      <c r="T148" s="1"/>
      <c r="V148" s="159"/>
      <c r="W148" s="159"/>
      <c r="X148" s="166"/>
      <c r="Y148" s="159"/>
      <c r="Z148" s="159"/>
      <c r="AA148" s="166"/>
      <c r="AB148" s="166"/>
      <c r="AC148" s="166"/>
      <c r="AD148" s="166"/>
      <c r="AE148" s="166"/>
      <c r="AF148" s="166"/>
      <c r="AG148" s="166"/>
      <c r="AH148" s="166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S149" s="1"/>
      <c r="T149" s="1"/>
      <c r="V149" s="159"/>
      <c r="W149" s="159"/>
      <c r="X149" s="166"/>
      <c r="Y149" s="159"/>
      <c r="Z149" s="159"/>
      <c r="AA149" s="166"/>
      <c r="AB149" s="166"/>
      <c r="AC149" s="166"/>
      <c r="AD149" s="166"/>
      <c r="AE149" s="166"/>
      <c r="AF149" s="166"/>
      <c r="AG149" s="166"/>
      <c r="AH149" s="166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S150" s="1"/>
      <c r="T150" s="1"/>
      <c r="V150" s="159"/>
      <c r="W150" s="159"/>
      <c r="X150" s="166"/>
      <c r="Y150" s="159"/>
      <c r="Z150" s="159"/>
      <c r="AA150" s="166"/>
      <c r="AB150" s="166"/>
      <c r="AC150" s="166"/>
      <c r="AD150" s="166"/>
      <c r="AE150" s="166"/>
      <c r="AF150" s="166"/>
      <c r="AG150" s="166"/>
      <c r="AH150" s="166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S151" s="1"/>
      <c r="T151" s="1"/>
      <c r="V151" s="159"/>
      <c r="W151" s="159"/>
      <c r="X151" s="166"/>
      <c r="Y151" s="159"/>
      <c r="Z151" s="159"/>
      <c r="AA151" s="166"/>
      <c r="AB151" s="166"/>
      <c r="AC151" s="166"/>
      <c r="AD151" s="166"/>
      <c r="AE151" s="166"/>
      <c r="AF151" s="166"/>
      <c r="AG151" s="166"/>
      <c r="AH151" s="166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S152" s="1"/>
      <c r="T152" s="1"/>
      <c r="V152" s="159"/>
      <c r="W152" s="159"/>
      <c r="X152" s="166"/>
      <c r="Y152" s="159"/>
      <c r="Z152" s="159"/>
      <c r="AA152" s="166"/>
      <c r="AB152" s="166"/>
      <c r="AC152" s="166"/>
      <c r="AD152" s="166"/>
      <c r="AE152" s="166"/>
      <c r="AF152" s="166"/>
      <c r="AG152" s="166"/>
      <c r="AH152" s="166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S153" s="1"/>
      <c r="T153" s="1"/>
      <c r="V153" s="159"/>
      <c r="W153" s="159"/>
      <c r="X153" s="166"/>
      <c r="Y153" s="159"/>
      <c r="Z153" s="159"/>
      <c r="AA153" s="166"/>
      <c r="AB153" s="166"/>
      <c r="AC153" s="166"/>
      <c r="AD153" s="166"/>
      <c r="AE153" s="166"/>
      <c r="AF153" s="166"/>
      <c r="AG153" s="166"/>
      <c r="AH153" s="166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S154" s="1"/>
      <c r="T154" s="1"/>
      <c r="V154" s="159"/>
      <c r="W154" s="159"/>
      <c r="X154" s="166"/>
      <c r="Y154" s="159"/>
      <c r="Z154" s="159"/>
      <c r="AA154" s="166"/>
      <c r="AB154" s="166"/>
      <c r="AC154" s="166"/>
      <c r="AD154" s="166"/>
      <c r="AE154" s="166"/>
      <c r="AF154" s="166"/>
      <c r="AG154" s="166"/>
      <c r="AH154" s="166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S155" s="1"/>
      <c r="T155" s="1"/>
      <c r="V155" s="159"/>
      <c r="W155" s="159"/>
      <c r="X155" s="166"/>
      <c r="Y155" s="159"/>
      <c r="Z155" s="159"/>
      <c r="AA155" s="166"/>
      <c r="AB155" s="166"/>
      <c r="AC155" s="166"/>
      <c r="AD155" s="166"/>
      <c r="AE155" s="166"/>
      <c r="AF155" s="166"/>
      <c r="AG155" s="166"/>
      <c r="AH155" s="166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S156" s="1"/>
      <c r="T156" s="1"/>
      <c r="V156" s="159"/>
      <c r="W156" s="159"/>
      <c r="X156" s="166"/>
      <c r="Y156" s="159"/>
      <c r="Z156" s="159"/>
      <c r="AA156" s="166"/>
      <c r="AB156" s="166"/>
      <c r="AC156" s="166"/>
      <c r="AD156" s="166"/>
      <c r="AE156" s="166"/>
      <c r="AF156" s="166"/>
      <c r="AG156" s="166"/>
      <c r="AH156" s="166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S157" s="1"/>
      <c r="T157" s="1"/>
      <c r="V157" s="159"/>
      <c r="W157" s="159"/>
      <c r="X157" s="166"/>
      <c r="Y157" s="159"/>
      <c r="Z157" s="159"/>
      <c r="AA157" s="166"/>
      <c r="AB157" s="166"/>
      <c r="AC157" s="166"/>
      <c r="AD157" s="166"/>
      <c r="AE157" s="166"/>
      <c r="AF157" s="166"/>
      <c r="AG157" s="166"/>
      <c r="AH157" s="166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S158" s="1"/>
      <c r="T158" s="1"/>
      <c r="V158" s="159"/>
      <c r="W158" s="159"/>
      <c r="X158" s="166"/>
      <c r="Y158" s="159"/>
      <c r="Z158" s="159"/>
      <c r="AA158" s="166"/>
      <c r="AB158" s="166"/>
      <c r="AC158" s="166"/>
      <c r="AD158" s="166"/>
      <c r="AE158" s="166"/>
      <c r="AF158" s="166"/>
      <c r="AG158" s="166"/>
      <c r="AH158" s="166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S159" s="1"/>
      <c r="T159" s="1"/>
      <c r="V159" s="159"/>
      <c r="W159" s="159"/>
      <c r="X159" s="166"/>
      <c r="Y159" s="159"/>
      <c r="Z159" s="159"/>
      <c r="AA159" s="166"/>
      <c r="AB159" s="166"/>
      <c r="AC159" s="166"/>
      <c r="AD159" s="166"/>
      <c r="AE159" s="166"/>
      <c r="AF159" s="166"/>
      <c r="AG159" s="166"/>
      <c r="AH159" s="166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S160" s="1"/>
      <c r="T160" s="1"/>
      <c r="V160" s="159"/>
      <c r="W160" s="159"/>
      <c r="X160" s="166"/>
      <c r="Y160" s="159"/>
      <c r="Z160" s="159"/>
      <c r="AA160" s="166"/>
      <c r="AB160" s="166"/>
      <c r="AC160" s="166"/>
      <c r="AD160" s="166"/>
      <c r="AE160" s="166"/>
      <c r="AF160" s="166"/>
      <c r="AG160" s="166"/>
      <c r="AH160" s="166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S161" s="1"/>
      <c r="T161" s="1"/>
      <c r="V161" s="159"/>
      <c r="W161" s="159"/>
      <c r="X161" s="166"/>
      <c r="Y161" s="159"/>
      <c r="Z161" s="159"/>
      <c r="AA161" s="166"/>
      <c r="AB161" s="166"/>
      <c r="AC161" s="166"/>
      <c r="AD161" s="166"/>
      <c r="AE161" s="166"/>
      <c r="AF161" s="166"/>
      <c r="AG161" s="166"/>
      <c r="AH161" s="166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S162" s="1"/>
      <c r="T162" s="1"/>
      <c r="V162" s="159"/>
      <c r="W162" s="159"/>
      <c r="X162" s="166"/>
      <c r="Y162" s="159"/>
      <c r="Z162" s="159"/>
      <c r="AA162" s="166"/>
      <c r="AB162" s="166"/>
      <c r="AC162" s="166"/>
      <c r="AD162" s="166"/>
      <c r="AE162" s="166"/>
      <c r="AF162" s="166"/>
      <c r="AG162" s="166"/>
      <c r="AH162" s="166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  <c r="T163" s="1"/>
      <c r="V163" s="159"/>
      <c r="W163" s="159"/>
      <c r="X163" s="166"/>
      <c r="Y163" s="159"/>
      <c r="Z163" s="159"/>
      <c r="AA163" s="166"/>
      <c r="AB163" s="166"/>
      <c r="AC163" s="166"/>
      <c r="AD163" s="166"/>
      <c r="AE163" s="166"/>
      <c r="AF163" s="166"/>
      <c r="AG163" s="166"/>
      <c r="AH163" s="166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S164" s="1"/>
      <c r="T164" s="1"/>
      <c r="V164" s="159"/>
      <c r="W164" s="159"/>
      <c r="X164" s="166"/>
      <c r="Y164" s="159"/>
      <c r="Z164" s="159"/>
      <c r="AA164" s="166"/>
      <c r="AB164" s="166"/>
      <c r="AC164" s="166"/>
      <c r="AD164" s="166"/>
      <c r="AE164" s="166"/>
      <c r="AF164" s="166"/>
      <c r="AG164" s="166"/>
      <c r="AH164" s="166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S165" s="1"/>
      <c r="T165" s="1"/>
      <c r="V165" s="159"/>
      <c r="W165" s="159"/>
      <c r="X165" s="166"/>
      <c r="Y165" s="159"/>
      <c r="Z165" s="159"/>
      <c r="AA165" s="166"/>
      <c r="AB165" s="166"/>
      <c r="AC165" s="166"/>
      <c r="AD165" s="166"/>
      <c r="AE165" s="166"/>
      <c r="AF165" s="166"/>
      <c r="AG165" s="166"/>
      <c r="AH165" s="166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S166" s="1"/>
      <c r="T166" s="1"/>
      <c r="V166" s="159"/>
      <c r="W166" s="159"/>
      <c r="X166" s="166"/>
      <c r="Y166" s="159"/>
      <c r="Z166" s="159"/>
      <c r="AA166" s="166"/>
      <c r="AB166" s="166"/>
      <c r="AC166" s="166"/>
      <c r="AD166" s="166"/>
      <c r="AE166" s="166"/>
      <c r="AF166" s="166"/>
      <c r="AG166" s="166"/>
      <c r="AH166" s="166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S167" s="1"/>
      <c r="T167" s="1"/>
      <c r="V167" s="159"/>
      <c r="W167" s="159"/>
      <c r="X167" s="166"/>
      <c r="Y167" s="159"/>
      <c r="Z167" s="159"/>
      <c r="AA167" s="166"/>
      <c r="AB167" s="166"/>
      <c r="AC167" s="166"/>
      <c r="AD167" s="166"/>
      <c r="AE167" s="166"/>
      <c r="AF167" s="166"/>
      <c r="AG167" s="166"/>
      <c r="AH167" s="166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S168" s="1"/>
      <c r="T168" s="1"/>
      <c r="V168" s="159"/>
      <c r="W168" s="159"/>
      <c r="X168" s="166"/>
      <c r="Y168" s="159"/>
      <c r="Z168" s="159"/>
      <c r="AA168" s="166"/>
      <c r="AB168" s="166"/>
      <c r="AC168" s="166"/>
      <c r="AD168" s="166"/>
      <c r="AE168" s="166"/>
      <c r="AF168" s="166"/>
      <c r="AG168" s="166"/>
      <c r="AH168" s="166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S169" s="1"/>
      <c r="T169" s="1"/>
      <c r="V169" s="159"/>
      <c r="W169" s="159"/>
      <c r="X169" s="166"/>
      <c r="Y169" s="159"/>
      <c r="Z169" s="159"/>
      <c r="AA169" s="166"/>
      <c r="AB169" s="166"/>
      <c r="AC169" s="166"/>
      <c r="AD169" s="166"/>
      <c r="AE169" s="166"/>
      <c r="AF169" s="166"/>
      <c r="AG169" s="166"/>
      <c r="AH169" s="166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S170" s="1"/>
      <c r="T170" s="1"/>
      <c r="V170" s="159"/>
      <c r="W170" s="159"/>
      <c r="X170" s="166"/>
      <c r="Y170" s="159"/>
      <c r="Z170" s="159"/>
      <c r="AA170" s="166"/>
      <c r="AB170" s="166"/>
      <c r="AC170" s="166"/>
      <c r="AD170" s="166"/>
      <c r="AE170" s="166"/>
      <c r="AF170" s="166"/>
      <c r="AG170" s="166"/>
      <c r="AH170" s="166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S171" s="1"/>
      <c r="T171" s="1"/>
      <c r="V171" s="159"/>
      <c r="W171" s="159"/>
      <c r="X171" s="166"/>
      <c r="Y171" s="159"/>
      <c r="Z171" s="159"/>
      <c r="AA171" s="166"/>
      <c r="AB171" s="166"/>
      <c r="AC171" s="166"/>
      <c r="AD171" s="166"/>
      <c r="AE171" s="166"/>
      <c r="AF171" s="166"/>
      <c r="AG171" s="166"/>
      <c r="AH171" s="166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S172" s="1"/>
      <c r="T172" s="1"/>
      <c r="V172" s="159"/>
      <c r="W172" s="159"/>
      <c r="X172" s="166"/>
      <c r="Y172" s="159"/>
      <c r="Z172" s="159"/>
      <c r="AA172" s="166"/>
      <c r="AB172" s="166"/>
      <c r="AC172" s="166"/>
      <c r="AD172" s="166"/>
      <c r="AE172" s="166"/>
      <c r="AF172" s="166"/>
      <c r="AG172" s="166"/>
      <c r="AH172" s="166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S173" s="1"/>
      <c r="T173" s="1"/>
      <c r="V173" s="159"/>
      <c r="W173" s="159"/>
      <c r="X173" s="166"/>
      <c r="Y173" s="159"/>
      <c r="Z173" s="159"/>
      <c r="AA173" s="166"/>
      <c r="AB173" s="166"/>
      <c r="AC173" s="166"/>
      <c r="AD173" s="166"/>
      <c r="AE173" s="166"/>
      <c r="AF173" s="166"/>
      <c r="AG173" s="166"/>
      <c r="AH173" s="166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1"/>
      <c r="T174" s="1"/>
      <c r="V174" s="159"/>
      <c r="W174" s="159"/>
      <c r="X174" s="166"/>
      <c r="Y174" s="159"/>
      <c r="Z174" s="159"/>
      <c r="AA174" s="166"/>
      <c r="AB174" s="166"/>
      <c r="AC174" s="166"/>
      <c r="AD174" s="166"/>
      <c r="AE174" s="166"/>
      <c r="AF174" s="166"/>
      <c r="AG174" s="166"/>
      <c r="AH174" s="166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S175" s="1"/>
      <c r="T175" s="1"/>
      <c r="V175" s="159"/>
      <c r="W175" s="159"/>
      <c r="X175" s="166"/>
      <c r="Y175" s="159"/>
      <c r="Z175" s="159"/>
      <c r="AA175" s="166"/>
      <c r="AB175" s="166"/>
      <c r="AC175" s="166"/>
      <c r="AD175" s="166"/>
      <c r="AE175" s="166"/>
      <c r="AF175" s="166"/>
      <c r="AG175" s="166"/>
      <c r="AH175" s="166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S176" s="1"/>
      <c r="T176" s="1"/>
      <c r="V176" s="159"/>
      <c r="W176" s="159"/>
      <c r="X176" s="166"/>
      <c r="Y176" s="159"/>
      <c r="Z176" s="159"/>
      <c r="AA176" s="166"/>
      <c r="AB176" s="166"/>
      <c r="AC176" s="166"/>
      <c r="AD176" s="166"/>
      <c r="AE176" s="166"/>
      <c r="AF176" s="166"/>
      <c r="AG176" s="166"/>
      <c r="AH176" s="166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S177" s="1"/>
      <c r="T177" s="1"/>
      <c r="V177" s="159"/>
      <c r="W177" s="159"/>
      <c r="X177" s="166"/>
      <c r="Y177" s="159"/>
      <c r="Z177" s="159"/>
      <c r="AA177" s="166"/>
      <c r="AB177" s="166"/>
      <c r="AC177" s="166"/>
      <c r="AD177" s="166"/>
      <c r="AE177" s="166"/>
      <c r="AF177" s="166"/>
      <c r="AG177" s="166"/>
      <c r="AH177" s="166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  <c r="T178" s="1"/>
      <c r="V178" s="159"/>
      <c r="W178" s="159"/>
      <c r="X178" s="166"/>
      <c r="Y178" s="159"/>
      <c r="Z178" s="159"/>
      <c r="AA178" s="166"/>
      <c r="AB178" s="166"/>
      <c r="AC178" s="166"/>
      <c r="AD178" s="166"/>
      <c r="AE178" s="166"/>
      <c r="AF178" s="166"/>
      <c r="AG178" s="166"/>
      <c r="AH178" s="166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S179" s="1"/>
      <c r="T179" s="1"/>
      <c r="V179" s="159"/>
      <c r="W179" s="159"/>
      <c r="X179" s="166"/>
      <c r="Y179" s="159"/>
      <c r="Z179" s="159"/>
      <c r="AA179" s="166"/>
      <c r="AB179" s="166"/>
      <c r="AC179" s="166"/>
      <c r="AD179" s="166"/>
      <c r="AE179" s="166"/>
      <c r="AF179" s="166"/>
      <c r="AG179" s="166"/>
      <c r="AH179" s="166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S180" s="1"/>
      <c r="T180" s="1"/>
      <c r="V180" s="159"/>
      <c r="W180" s="159"/>
      <c r="X180" s="166"/>
      <c r="Y180" s="159"/>
      <c r="Z180" s="159"/>
      <c r="AA180" s="166"/>
      <c r="AB180" s="166"/>
      <c r="AC180" s="166"/>
      <c r="AD180" s="166"/>
      <c r="AE180" s="166"/>
      <c r="AF180" s="166"/>
      <c r="AG180" s="166"/>
      <c r="AH180" s="166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S181" s="1"/>
      <c r="T181" s="1"/>
      <c r="V181" s="159"/>
      <c r="W181" s="159"/>
      <c r="X181" s="166"/>
      <c r="Y181" s="159"/>
      <c r="Z181" s="159"/>
      <c r="AA181" s="166"/>
      <c r="AB181" s="166"/>
      <c r="AC181" s="166"/>
      <c r="AD181" s="166"/>
      <c r="AE181" s="166"/>
      <c r="AF181" s="166"/>
      <c r="AG181" s="166"/>
      <c r="AH181" s="166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S182" s="1"/>
      <c r="T182" s="1"/>
      <c r="V182" s="159"/>
      <c r="W182" s="159"/>
      <c r="X182" s="166"/>
      <c r="Y182" s="159"/>
      <c r="Z182" s="159"/>
      <c r="AA182" s="166"/>
      <c r="AB182" s="166"/>
      <c r="AC182" s="166"/>
      <c r="AD182" s="166"/>
      <c r="AE182" s="166"/>
      <c r="AF182" s="166"/>
      <c r="AG182" s="166"/>
      <c r="AH182" s="166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S183" s="1"/>
      <c r="T183" s="1"/>
      <c r="V183" s="159"/>
      <c r="W183" s="159"/>
      <c r="X183" s="166"/>
      <c r="Y183" s="159"/>
      <c r="Z183" s="159"/>
      <c r="AA183" s="166"/>
      <c r="AB183" s="166"/>
      <c r="AC183" s="166"/>
      <c r="AD183" s="166"/>
      <c r="AE183" s="166"/>
      <c r="AF183" s="166"/>
      <c r="AG183" s="166"/>
      <c r="AH183" s="166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S184" s="1"/>
      <c r="T184" s="1"/>
      <c r="V184" s="159"/>
      <c r="W184" s="159"/>
      <c r="X184" s="166"/>
      <c r="Y184" s="159"/>
      <c r="Z184" s="159"/>
      <c r="AA184" s="166"/>
      <c r="AB184" s="166"/>
      <c r="AC184" s="166"/>
      <c r="AD184" s="166"/>
      <c r="AE184" s="166"/>
      <c r="AF184" s="166"/>
      <c r="AG184" s="166"/>
      <c r="AH184" s="166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S185" s="1"/>
      <c r="T185" s="1"/>
      <c r="V185" s="159"/>
      <c r="W185" s="159"/>
      <c r="X185" s="166"/>
      <c r="Y185" s="159"/>
      <c r="Z185" s="159"/>
      <c r="AA185" s="166"/>
      <c r="AB185" s="166"/>
      <c r="AC185" s="166"/>
      <c r="AD185" s="166"/>
      <c r="AE185" s="166"/>
      <c r="AF185" s="166"/>
      <c r="AG185" s="166"/>
      <c r="AH185" s="166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S186" s="1"/>
      <c r="T186" s="1"/>
      <c r="V186" s="159"/>
      <c r="W186" s="159"/>
      <c r="X186" s="166"/>
      <c r="Y186" s="159"/>
      <c r="Z186" s="159"/>
      <c r="AA186" s="166"/>
      <c r="AB186" s="166"/>
      <c r="AC186" s="166"/>
      <c r="AD186" s="166"/>
      <c r="AE186" s="166"/>
      <c r="AF186" s="166"/>
      <c r="AG186" s="166"/>
      <c r="AH186" s="166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S187" s="1"/>
      <c r="T187" s="1"/>
      <c r="V187" s="159"/>
      <c r="W187" s="159"/>
      <c r="X187" s="166"/>
      <c r="Y187" s="159"/>
      <c r="Z187" s="159"/>
      <c r="AA187" s="166"/>
      <c r="AB187" s="166"/>
      <c r="AC187" s="166"/>
      <c r="AD187" s="166"/>
      <c r="AE187" s="166"/>
      <c r="AF187" s="166"/>
      <c r="AG187" s="166"/>
      <c r="AH187" s="166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S188" s="1"/>
      <c r="T188" s="1"/>
      <c r="V188" s="159"/>
      <c r="W188" s="159"/>
      <c r="X188" s="166"/>
      <c r="Y188" s="159"/>
      <c r="Z188" s="159"/>
      <c r="AA188" s="166"/>
      <c r="AB188" s="166"/>
      <c r="AC188" s="166"/>
      <c r="AD188" s="166"/>
      <c r="AE188" s="166"/>
      <c r="AF188" s="166"/>
      <c r="AG188" s="166"/>
      <c r="AH188" s="166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S189" s="1"/>
      <c r="T189" s="1"/>
      <c r="V189" s="159"/>
      <c r="W189" s="159"/>
      <c r="X189" s="166"/>
      <c r="Y189" s="159"/>
      <c r="Z189" s="159"/>
      <c r="AA189" s="166"/>
      <c r="AB189" s="166"/>
      <c r="AC189" s="166"/>
      <c r="AD189" s="166"/>
      <c r="AE189" s="166"/>
      <c r="AF189" s="166"/>
      <c r="AG189" s="166"/>
      <c r="AH189" s="166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S190" s="1"/>
      <c r="T190" s="1"/>
      <c r="V190" s="159"/>
      <c r="W190" s="159"/>
      <c r="X190" s="166"/>
      <c r="Y190" s="159"/>
      <c r="Z190" s="159"/>
      <c r="AA190" s="166"/>
      <c r="AB190" s="166"/>
      <c r="AC190" s="166"/>
      <c r="AD190" s="166"/>
      <c r="AE190" s="166"/>
      <c r="AF190" s="166"/>
      <c r="AG190" s="166"/>
      <c r="AH190" s="166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S191" s="1"/>
      <c r="T191" s="1"/>
      <c r="V191" s="159"/>
      <c r="W191" s="159"/>
      <c r="X191" s="166"/>
      <c r="Y191" s="159"/>
      <c r="Z191" s="159"/>
      <c r="AA191" s="166"/>
      <c r="AB191" s="166"/>
      <c r="AC191" s="166"/>
      <c r="AD191" s="166"/>
      <c r="AE191" s="166"/>
      <c r="AF191" s="166"/>
      <c r="AG191" s="166"/>
      <c r="AH191" s="166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S192" s="1"/>
      <c r="T192" s="1"/>
      <c r="V192" s="159"/>
      <c r="W192" s="159"/>
      <c r="X192" s="166"/>
      <c r="Y192" s="159"/>
      <c r="Z192" s="159"/>
      <c r="AA192" s="166"/>
      <c r="AB192" s="166"/>
      <c r="AC192" s="166"/>
      <c r="AD192" s="166"/>
      <c r="AE192" s="166"/>
      <c r="AF192" s="166"/>
      <c r="AG192" s="166"/>
      <c r="AH192" s="166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S193" s="1"/>
      <c r="T193" s="1"/>
      <c r="V193" s="159"/>
      <c r="W193" s="159"/>
      <c r="X193" s="166"/>
      <c r="Y193" s="159"/>
      <c r="Z193" s="159"/>
      <c r="AA193" s="166"/>
      <c r="AB193" s="166"/>
      <c r="AC193" s="166"/>
      <c r="AD193" s="166"/>
      <c r="AE193" s="166"/>
      <c r="AF193" s="166"/>
      <c r="AG193" s="166"/>
      <c r="AH193" s="166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S194" s="1"/>
      <c r="T194" s="1"/>
      <c r="V194" s="159"/>
      <c r="W194" s="159"/>
      <c r="X194" s="166"/>
      <c r="Y194" s="159"/>
      <c r="Z194" s="159"/>
      <c r="AA194" s="166"/>
      <c r="AB194" s="166"/>
      <c r="AC194" s="166"/>
      <c r="AD194" s="166"/>
      <c r="AE194" s="166"/>
      <c r="AF194" s="166"/>
      <c r="AG194" s="166"/>
      <c r="AH194" s="166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S195" s="1"/>
      <c r="T195" s="1"/>
      <c r="V195" s="159"/>
      <c r="W195" s="159"/>
      <c r="X195" s="166"/>
      <c r="Y195" s="159"/>
      <c r="Z195" s="159"/>
      <c r="AA195" s="166"/>
      <c r="AB195" s="166"/>
      <c r="AC195" s="166"/>
      <c r="AD195" s="166"/>
      <c r="AE195" s="166"/>
      <c r="AF195" s="166"/>
      <c r="AG195" s="166"/>
      <c r="AH195" s="166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S196" s="1"/>
      <c r="T196" s="1"/>
      <c r="V196" s="159"/>
      <c r="W196" s="159"/>
      <c r="X196" s="166"/>
      <c r="Y196" s="159"/>
      <c r="Z196" s="159"/>
      <c r="AA196" s="166"/>
      <c r="AB196" s="166"/>
      <c r="AC196" s="166"/>
      <c r="AD196" s="166"/>
      <c r="AE196" s="166"/>
      <c r="AF196" s="166"/>
      <c r="AG196" s="166"/>
      <c r="AH196" s="166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S197" s="1"/>
      <c r="T197" s="1"/>
      <c r="V197" s="159"/>
      <c r="W197" s="159"/>
      <c r="X197" s="166"/>
      <c r="Y197" s="159"/>
      <c r="Z197" s="159"/>
      <c r="AA197" s="166"/>
      <c r="AB197" s="166"/>
      <c r="AC197" s="166"/>
      <c r="AD197" s="166"/>
      <c r="AE197" s="166"/>
      <c r="AF197" s="166"/>
      <c r="AG197" s="166"/>
      <c r="AH197" s="166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S198" s="1"/>
      <c r="T198" s="1"/>
      <c r="V198" s="159"/>
      <c r="W198" s="159"/>
      <c r="X198" s="166"/>
      <c r="Y198" s="159"/>
      <c r="Z198" s="159"/>
      <c r="AA198" s="166"/>
      <c r="AB198" s="166"/>
      <c r="AC198" s="166"/>
      <c r="AD198" s="166"/>
      <c r="AE198" s="166"/>
      <c r="AF198" s="166"/>
      <c r="AG198" s="166"/>
      <c r="AH198" s="166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S199" s="1"/>
      <c r="T199" s="1"/>
      <c r="V199" s="159"/>
      <c r="W199" s="159"/>
      <c r="X199" s="166"/>
      <c r="Y199" s="159"/>
      <c r="Z199" s="159"/>
      <c r="AA199" s="166"/>
      <c r="AB199" s="166"/>
      <c r="AC199" s="166"/>
      <c r="AD199" s="166"/>
      <c r="AE199" s="166"/>
      <c r="AF199" s="166"/>
      <c r="AG199" s="166"/>
      <c r="AH199" s="166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S200" s="1"/>
      <c r="T200" s="1"/>
      <c r="V200" s="159"/>
      <c r="W200" s="159"/>
      <c r="X200" s="166"/>
      <c r="Y200" s="159"/>
      <c r="Z200" s="159"/>
      <c r="AA200" s="166"/>
      <c r="AB200" s="166"/>
      <c r="AC200" s="166"/>
      <c r="AD200" s="166"/>
      <c r="AE200" s="166"/>
      <c r="AF200" s="166"/>
      <c r="AG200" s="166"/>
      <c r="AH200" s="166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S201" s="1"/>
      <c r="T201" s="1"/>
      <c r="V201" s="159"/>
      <c r="W201" s="159"/>
      <c r="X201" s="166"/>
      <c r="Y201" s="159"/>
      <c r="Z201" s="159"/>
      <c r="AA201" s="166"/>
      <c r="AB201" s="166"/>
      <c r="AC201" s="166"/>
      <c r="AD201" s="166"/>
      <c r="AE201" s="166"/>
      <c r="AF201" s="166"/>
      <c r="AG201" s="166"/>
      <c r="AH201" s="166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S202" s="1"/>
      <c r="T202" s="1"/>
      <c r="V202" s="159"/>
      <c r="W202" s="159"/>
      <c r="X202" s="166"/>
      <c r="Y202" s="159"/>
      <c r="Z202" s="159"/>
      <c r="AA202" s="166"/>
      <c r="AB202" s="166"/>
      <c r="AC202" s="166"/>
      <c r="AD202" s="166"/>
      <c r="AE202" s="166"/>
      <c r="AF202" s="166"/>
      <c r="AG202" s="166"/>
      <c r="AH202" s="166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S203" s="1"/>
      <c r="T203" s="1"/>
      <c r="V203" s="159"/>
      <c r="W203" s="159"/>
      <c r="X203" s="166"/>
      <c r="Y203" s="159"/>
      <c r="Z203" s="159"/>
      <c r="AA203" s="166"/>
      <c r="AB203" s="166"/>
      <c r="AC203" s="166"/>
      <c r="AD203" s="166"/>
      <c r="AE203" s="166"/>
      <c r="AF203" s="166"/>
      <c r="AG203" s="166"/>
      <c r="AH203" s="166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S204" s="1"/>
      <c r="T204" s="1"/>
      <c r="V204" s="159"/>
      <c r="W204" s="159"/>
      <c r="X204" s="166"/>
      <c r="Y204" s="159"/>
      <c r="Z204" s="159"/>
      <c r="AA204" s="166"/>
      <c r="AB204" s="166"/>
      <c r="AC204" s="166"/>
      <c r="AD204" s="166"/>
      <c r="AE204" s="166"/>
      <c r="AF204" s="166"/>
      <c r="AG204" s="166"/>
      <c r="AH204" s="166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S205" s="1"/>
      <c r="T205" s="1"/>
      <c r="V205" s="159"/>
      <c r="W205" s="159"/>
      <c r="X205" s="166"/>
      <c r="Y205" s="159"/>
      <c r="Z205" s="159"/>
      <c r="AA205" s="166"/>
      <c r="AB205" s="166"/>
      <c r="AC205" s="166"/>
      <c r="AD205" s="166"/>
      <c r="AE205" s="166"/>
      <c r="AF205" s="166"/>
      <c r="AG205" s="166"/>
      <c r="AH205" s="166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S206" s="1"/>
      <c r="T206" s="1"/>
      <c r="V206" s="159"/>
      <c r="W206" s="159"/>
      <c r="X206" s="166"/>
      <c r="Y206" s="159"/>
      <c r="Z206" s="159"/>
      <c r="AA206" s="166"/>
      <c r="AB206" s="166"/>
      <c r="AC206" s="166"/>
      <c r="AD206" s="166"/>
      <c r="AE206" s="166"/>
      <c r="AF206" s="166"/>
      <c r="AG206" s="166"/>
      <c r="AH206" s="166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S207" s="1"/>
      <c r="T207" s="1"/>
      <c r="V207" s="159"/>
      <c r="W207" s="159"/>
      <c r="X207" s="166"/>
      <c r="Y207" s="159"/>
      <c r="Z207" s="159"/>
      <c r="AA207" s="166"/>
      <c r="AB207" s="166"/>
      <c r="AC207" s="166"/>
      <c r="AD207" s="166"/>
      <c r="AE207" s="166"/>
      <c r="AF207" s="166"/>
      <c r="AG207" s="166"/>
      <c r="AH207" s="166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S208" s="1"/>
      <c r="T208" s="1"/>
      <c r="V208" s="159"/>
      <c r="W208" s="159"/>
      <c r="X208" s="166"/>
      <c r="Y208" s="159"/>
      <c r="Z208" s="159"/>
      <c r="AA208" s="166"/>
      <c r="AB208" s="166"/>
      <c r="AC208" s="166"/>
      <c r="AD208" s="166"/>
      <c r="AE208" s="166"/>
      <c r="AF208" s="166"/>
      <c r="AG208" s="166"/>
      <c r="AH208" s="166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S209" s="1"/>
      <c r="T209" s="1"/>
      <c r="V209" s="159"/>
      <c r="W209" s="159"/>
      <c r="X209" s="166"/>
      <c r="Y209" s="159"/>
      <c r="Z209" s="159"/>
      <c r="AA209" s="166"/>
      <c r="AB209" s="166"/>
      <c r="AC209" s="166"/>
      <c r="AD209" s="166"/>
      <c r="AE209" s="166"/>
      <c r="AF209" s="166"/>
      <c r="AG209" s="166"/>
      <c r="AH209" s="166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S210" s="1"/>
      <c r="T210" s="1"/>
      <c r="V210" s="159"/>
      <c r="W210" s="159"/>
      <c r="X210" s="166"/>
      <c r="Y210" s="159"/>
      <c r="Z210" s="159"/>
      <c r="AA210" s="166"/>
      <c r="AB210" s="166"/>
      <c r="AC210" s="166"/>
      <c r="AD210" s="166"/>
      <c r="AE210" s="166"/>
      <c r="AF210" s="166"/>
      <c r="AG210" s="166"/>
      <c r="AH210" s="166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S211" s="1"/>
      <c r="T211" s="1"/>
      <c r="V211" s="159"/>
      <c r="W211" s="159"/>
      <c r="X211" s="166"/>
      <c r="Y211" s="159"/>
      <c r="Z211" s="159"/>
      <c r="AA211" s="166"/>
      <c r="AB211" s="166"/>
      <c r="AC211" s="166"/>
      <c r="AD211" s="166"/>
      <c r="AE211" s="166"/>
      <c r="AF211" s="166"/>
      <c r="AG211" s="166"/>
      <c r="AH211" s="166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S212" s="1"/>
      <c r="T212" s="1"/>
      <c r="V212" s="159"/>
      <c r="W212" s="159"/>
      <c r="X212" s="166"/>
      <c r="Y212" s="159"/>
      <c r="Z212" s="159"/>
      <c r="AA212" s="166"/>
      <c r="AB212" s="166"/>
      <c r="AC212" s="166"/>
      <c r="AD212" s="166"/>
      <c r="AE212" s="166"/>
      <c r="AF212" s="166"/>
      <c r="AG212" s="166"/>
      <c r="AH212" s="166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S213" s="1"/>
      <c r="T213" s="1"/>
      <c r="V213" s="159"/>
      <c r="W213" s="159"/>
      <c r="X213" s="166"/>
      <c r="Y213" s="159"/>
      <c r="Z213" s="159"/>
      <c r="AA213" s="166"/>
      <c r="AB213" s="166"/>
      <c r="AC213" s="166"/>
      <c r="AD213" s="166"/>
      <c r="AE213" s="166"/>
      <c r="AF213" s="166"/>
      <c r="AG213" s="166"/>
      <c r="AH213" s="166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S214" s="1"/>
      <c r="T214" s="1"/>
      <c r="V214" s="159"/>
      <c r="W214" s="159"/>
      <c r="X214" s="166"/>
      <c r="Y214" s="159"/>
      <c r="Z214" s="159"/>
      <c r="AA214" s="166"/>
      <c r="AB214" s="166"/>
      <c r="AC214" s="166"/>
      <c r="AD214" s="166"/>
      <c r="AE214" s="166"/>
      <c r="AF214" s="166"/>
      <c r="AG214" s="166"/>
      <c r="AH214" s="166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S215" s="1"/>
      <c r="T215" s="1"/>
      <c r="V215" s="159"/>
      <c r="W215" s="159"/>
      <c r="X215" s="166"/>
      <c r="Y215" s="159"/>
      <c r="Z215" s="159"/>
      <c r="AA215" s="166"/>
      <c r="AB215" s="166"/>
      <c r="AC215" s="166"/>
      <c r="AD215" s="166"/>
      <c r="AE215" s="166"/>
      <c r="AF215" s="166"/>
      <c r="AG215" s="166"/>
      <c r="AH215" s="166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S216" s="1"/>
      <c r="T216" s="1"/>
      <c r="V216" s="159"/>
      <c r="W216" s="159"/>
      <c r="X216" s="166"/>
      <c r="Y216" s="159"/>
      <c r="Z216" s="159"/>
      <c r="AA216" s="166"/>
      <c r="AB216" s="166"/>
      <c r="AC216" s="166"/>
      <c r="AD216" s="166"/>
      <c r="AE216" s="166"/>
      <c r="AF216" s="166"/>
      <c r="AG216" s="166"/>
      <c r="AH216" s="166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S217" s="1"/>
      <c r="T217" s="1"/>
      <c r="V217" s="159"/>
      <c r="W217" s="159"/>
      <c r="X217" s="166"/>
      <c r="Y217" s="159"/>
      <c r="Z217" s="159"/>
      <c r="AA217" s="166"/>
      <c r="AB217" s="166"/>
      <c r="AC217" s="166"/>
      <c r="AD217" s="166"/>
      <c r="AE217" s="166"/>
      <c r="AF217" s="166"/>
      <c r="AG217" s="166"/>
      <c r="AH217" s="166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S218" s="1"/>
      <c r="T218" s="1"/>
      <c r="V218" s="159"/>
      <c r="W218" s="159"/>
      <c r="X218" s="166"/>
      <c r="Y218" s="159"/>
      <c r="Z218" s="159"/>
      <c r="AA218" s="166"/>
      <c r="AB218" s="166"/>
      <c r="AC218" s="166"/>
      <c r="AD218" s="166"/>
      <c r="AE218" s="166"/>
      <c r="AF218" s="166"/>
      <c r="AG218" s="166"/>
      <c r="AH218" s="166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S219" s="1"/>
      <c r="T219" s="1"/>
      <c r="V219" s="159"/>
      <c r="W219" s="159"/>
      <c r="X219" s="166"/>
      <c r="Y219" s="159"/>
      <c r="Z219" s="159"/>
      <c r="AA219" s="166"/>
      <c r="AB219" s="166"/>
      <c r="AC219" s="166"/>
      <c r="AD219" s="166"/>
      <c r="AE219" s="166"/>
      <c r="AF219" s="166"/>
      <c r="AG219" s="166"/>
      <c r="AH219" s="166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S220" s="1"/>
      <c r="T220" s="1"/>
      <c r="V220" s="159"/>
      <c r="W220" s="159"/>
      <c r="X220" s="166"/>
      <c r="Y220" s="159"/>
      <c r="Z220" s="159"/>
      <c r="AA220" s="166"/>
      <c r="AB220" s="166"/>
      <c r="AC220" s="166"/>
      <c r="AD220" s="166"/>
      <c r="AE220" s="166"/>
      <c r="AF220" s="166"/>
      <c r="AG220" s="166"/>
      <c r="AH220" s="166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S221" s="1"/>
      <c r="T221" s="1"/>
      <c r="V221" s="159"/>
      <c r="W221" s="159"/>
      <c r="X221" s="166"/>
      <c r="Y221" s="159"/>
      <c r="Z221" s="159"/>
      <c r="AA221" s="166"/>
      <c r="AB221" s="166"/>
      <c r="AC221" s="166"/>
      <c r="AD221" s="166"/>
      <c r="AE221" s="166"/>
      <c r="AF221" s="166"/>
      <c r="AG221" s="166"/>
      <c r="AH221" s="166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S222" s="1"/>
      <c r="T222" s="1"/>
      <c r="V222" s="159"/>
      <c r="W222" s="159"/>
      <c r="X222" s="166"/>
      <c r="Y222" s="159"/>
      <c r="Z222" s="159"/>
      <c r="AA222" s="166"/>
      <c r="AB222" s="166"/>
      <c r="AC222" s="166"/>
      <c r="AD222" s="166"/>
      <c r="AE222" s="166"/>
      <c r="AF222" s="166"/>
      <c r="AG222" s="166"/>
      <c r="AH222" s="166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S223" s="1"/>
      <c r="T223" s="1"/>
      <c r="V223" s="159"/>
      <c r="W223" s="159"/>
      <c r="X223" s="166"/>
      <c r="Y223" s="159"/>
      <c r="Z223" s="159"/>
      <c r="AA223" s="166"/>
      <c r="AB223" s="166"/>
      <c r="AC223" s="166"/>
      <c r="AD223" s="166"/>
      <c r="AE223" s="166"/>
      <c r="AF223" s="166"/>
      <c r="AG223" s="166"/>
      <c r="AH223" s="166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S224" s="1"/>
      <c r="T224" s="1"/>
      <c r="V224" s="159"/>
      <c r="W224" s="159"/>
      <c r="X224" s="166"/>
      <c r="Y224" s="159"/>
      <c r="Z224" s="159"/>
      <c r="AA224" s="166"/>
      <c r="AB224" s="166"/>
      <c r="AC224" s="166"/>
      <c r="AD224" s="166"/>
      <c r="AE224" s="166"/>
      <c r="AF224" s="166"/>
      <c r="AG224" s="166"/>
      <c r="AH224" s="166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S225" s="1"/>
      <c r="T225" s="1"/>
      <c r="V225" s="159"/>
      <c r="W225" s="159"/>
      <c r="X225" s="166"/>
      <c r="Y225" s="159"/>
      <c r="Z225" s="159"/>
      <c r="AA225" s="166"/>
      <c r="AB225" s="166"/>
      <c r="AC225" s="166"/>
      <c r="AD225" s="166"/>
      <c r="AE225" s="166"/>
      <c r="AF225" s="166"/>
      <c r="AG225" s="166"/>
      <c r="AH225" s="166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S226" s="1"/>
      <c r="T226" s="1"/>
      <c r="V226" s="159"/>
      <c r="W226" s="159"/>
      <c r="X226" s="166"/>
      <c r="Y226" s="159"/>
      <c r="Z226" s="159"/>
      <c r="AA226" s="166"/>
      <c r="AB226" s="166"/>
      <c r="AC226" s="166"/>
      <c r="AD226" s="166"/>
      <c r="AE226" s="166"/>
      <c r="AF226" s="166"/>
      <c r="AG226" s="166"/>
      <c r="AH226" s="166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S227" s="1"/>
      <c r="T227" s="1"/>
      <c r="V227" s="159"/>
      <c r="W227" s="159"/>
      <c r="X227" s="166"/>
      <c r="Y227" s="159"/>
      <c r="Z227" s="159"/>
      <c r="AA227" s="166"/>
      <c r="AB227" s="166"/>
      <c r="AC227" s="166"/>
      <c r="AD227" s="166"/>
      <c r="AE227" s="166"/>
      <c r="AF227" s="166"/>
      <c r="AG227" s="166"/>
      <c r="AH227" s="166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S228" s="1"/>
      <c r="T228" s="1"/>
      <c r="V228" s="159"/>
      <c r="W228" s="159"/>
      <c r="X228" s="166"/>
      <c r="Y228" s="159"/>
      <c r="Z228" s="159"/>
      <c r="AA228" s="166"/>
      <c r="AB228" s="166"/>
      <c r="AC228" s="166"/>
      <c r="AD228" s="166"/>
      <c r="AE228" s="166"/>
      <c r="AF228" s="166"/>
      <c r="AG228" s="166"/>
      <c r="AH228" s="166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S229" s="1"/>
      <c r="T229" s="1"/>
      <c r="V229" s="159"/>
      <c r="W229" s="159"/>
      <c r="X229" s="166"/>
      <c r="Y229" s="159"/>
      <c r="Z229" s="159"/>
      <c r="AA229" s="166"/>
      <c r="AB229" s="166"/>
      <c r="AC229" s="166"/>
      <c r="AD229" s="166"/>
      <c r="AE229" s="166"/>
      <c r="AF229" s="166"/>
      <c r="AG229" s="166"/>
      <c r="AH229" s="166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S230" s="1"/>
      <c r="T230" s="1"/>
      <c r="V230" s="159"/>
      <c r="W230" s="159"/>
      <c r="X230" s="166"/>
      <c r="Y230" s="159"/>
      <c r="Z230" s="159"/>
      <c r="AA230" s="166"/>
      <c r="AB230" s="166"/>
      <c r="AC230" s="166"/>
      <c r="AD230" s="166"/>
      <c r="AE230" s="166"/>
      <c r="AF230" s="166"/>
      <c r="AG230" s="166"/>
      <c r="AH230" s="166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S231" s="1"/>
      <c r="T231" s="1"/>
      <c r="V231" s="159"/>
      <c r="W231" s="159"/>
      <c r="X231" s="166"/>
      <c r="Y231" s="159"/>
      <c r="Z231" s="159"/>
      <c r="AA231" s="166"/>
      <c r="AB231" s="166"/>
      <c r="AC231" s="166"/>
      <c r="AD231" s="166"/>
      <c r="AE231" s="166"/>
      <c r="AF231" s="166"/>
      <c r="AG231" s="166"/>
      <c r="AH231" s="166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S232" s="1"/>
      <c r="T232" s="1"/>
      <c r="V232" s="159"/>
      <c r="W232" s="159"/>
      <c r="X232" s="166"/>
      <c r="Y232" s="159"/>
      <c r="Z232" s="159"/>
      <c r="AA232" s="166"/>
      <c r="AB232" s="166"/>
      <c r="AC232" s="166"/>
      <c r="AD232" s="166"/>
      <c r="AE232" s="166"/>
      <c r="AF232" s="166"/>
      <c r="AG232" s="166"/>
      <c r="AH232" s="166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S233" s="1"/>
      <c r="T233" s="1"/>
      <c r="V233" s="159"/>
      <c r="W233" s="159"/>
      <c r="X233" s="166"/>
      <c r="Y233" s="159"/>
      <c r="Z233" s="159"/>
      <c r="AA233" s="166"/>
      <c r="AB233" s="166"/>
      <c r="AC233" s="166"/>
      <c r="AD233" s="166"/>
      <c r="AE233" s="166"/>
      <c r="AF233" s="166"/>
      <c r="AG233" s="166"/>
      <c r="AH233" s="166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S234" s="1"/>
      <c r="T234" s="1"/>
      <c r="V234" s="159"/>
      <c r="W234" s="159"/>
      <c r="X234" s="166"/>
      <c r="Y234" s="159"/>
      <c r="Z234" s="159"/>
      <c r="AA234" s="166"/>
      <c r="AB234" s="166"/>
      <c r="AC234" s="166"/>
      <c r="AD234" s="166"/>
      <c r="AE234" s="166"/>
      <c r="AF234" s="166"/>
      <c r="AG234" s="166"/>
      <c r="AH234" s="166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S235" s="1"/>
      <c r="T235" s="1"/>
      <c r="V235" s="159"/>
      <c r="W235" s="159"/>
      <c r="X235" s="166"/>
      <c r="Y235" s="159"/>
      <c r="Z235" s="159"/>
      <c r="AA235" s="166"/>
      <c r="AB235" s="166"/>
      <c r="AC235" s="166"/>
      <c r="AD235" s="166"/>
      <c r="AE235" s="166"/>
      <c r="AF235" s="166"/>
      <c r="AG235" s="166"/>
      <c r="AH235" s="166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S236" s="1"/>
      <c r="T236" s="1"/>
      <c r="V236" s="159"/>
      <c r="W236" s="159"/>
      <c r="X236" s="166"/>
      <c r="Y236" s="159"/>
      <c r="Z236" s="159"/>
      <c r="AA236" s="166"/>
      <c r="AB236" s="166"/>
      <c r="AC236" s="166"/>
      <c r="AD236" s="166"/>
      <c r="AE236" s="166"/>
      <c r="AF236" s="166"/>
      <c r="AG236" s="166"/>
      <c r="AH236" s="166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S237" s="1"/>
      <c r="T237" s="1"/>
      <c r="V237" s="159"/>
      <c r="W237" s="159"/>
      <c r="X237" s="166"/>
      <c r="Y237" s="159"/>
      <c r="Z237" s="159"/>
      <c r="AA237" s="166"/>
      <c r="AB237" s="166"/>
      <c r="AC237" s="166"/>
      <c r="AD237" s="166"/>
      <c r="AE237" s="166"/>
      <c r="AF237" s="166"/>
      <c r="AG237" s="166"/>
      <c r="AH237" s="166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S238" s="1"/>
      <c r="T238" s="1"/>
      <c r="V238" s="159"/>
      <c r="W238" s="159"/>
      <c r="X238" s="166"/>
      <c r="Y238" s="159"/>
      <c r="Z238" s="159"/>
      <c r="AA238" s="166"/>
      <c r="AB238" s="166"/>
      <c r="AC238" s="166"/>
      <c r="AD238" s="166"/>
      <c r="AE238" s="166"/>
      <c r="AF238" s="166"/>
      <c r="AG238" s="166"/>
      <c r="AH238" s="166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S239" s="1"/>
      <c r="T239" s="1"/>
      <c r="V239" s="159"/>
      <c r="W239" s="159"/>
      <c r="X239" s="166"/>
      <c r="Y239" s="159"/>
      <c r="Z239" s="159"/>
      <c r="AA239" s="166"/>
      <c r="AB239" s="166"/>
      <c r="AC239" s="166"/>
      <c r="AD239" s="166"/>
      <c r="AE239" s="166"/>
      <c r="AF239" s="166"/>
      <c r="AG239" s="166"/>
      <c r="AH239" s="166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S240" s="1"/>
      <c r="T240" s="1"/>
      <c r="V240" s="159"/>
      <c r="W240" s="159"/>
      <c r="X240" s="166"/>
      <c r="Y240" s="159"/>
      <c r="Z240" s="159"/>
      <c r="AA240" s="166"/>
      <c r="AB240" s="166"/>
      <c r="AC240" s="166"/>
      <c r="AD240" s="166"/>
      <c r="AE240" s="166"/>
      <c r="AF240" s="166"/>
      <c r="AG240" s="166"/>
      <c r="AH240" s="166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S241" s="1"/>
      <c r="T241" s="1"/>
      <c r="V241" s="159"/>
      <c r="W241" s="159"/>
      <c r="X241" s="166"/>
      <c r="Y241" s="159"/>
      <c r="Z241" s="159"/>
      <c r="AA241" s="166"/>
      <c r="AB241" s="166"/>
      <c r="AC241" s="166"/>
      <c r="AD241" s="166"/>
      <c r="AE241" s="166"/>
      <c r="AF241" s="166"/>
      <c r="AG241" s="166"/>
      <c r="AH241" s="166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S242" s="1"/>
      <c r="T242" s="1"/>
      <c r="V242" s="159"/>
      <c r="W242" s="159"/>
      <c r="X242" s="166"/>
      <c r="Y242" s="159"/>
      <c r="Z242" s="159"/>
      <c r="AA242" s="166"/>
      <c r="AB242" s="166"/>
      <c r="AC242" s="166"/>
      <c r="AD242" s="166"/>
      <c r="AE242" s="166"/>
      <c r="AF242" s="166"/>
      <c r="AG242" s="166"/>
      <c r="AH242" s="166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S243" s="1"/>
      <c r="T243" s="1"/>
      <c r="V243" s="159"/>
      <c r="W243" s="159"/>
      <c r="X243" s="166"/>
      <c r="Y243" s="159"/>
      <c r="Z243" s="159"/>
      <c r="AA243" s="166"/>
      <c r="AB243" s="166"/>
      <c r="AC243" s="166"/>
      <c r="AD243" s="166"/>
      <c r="AE243" s="166"/>
      <c r="AF243" s="166"/>
      <c r="AG243" s="166"/>
      <c r="AH243" s="166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S244" s="1"/>
      <c r="T244" s="1"/>
      <c r="V244" s="159"/>
      <c r="W244" s="159"/>
      <c r="X244" s="166"/>
      <c r="Y244" s="159"/>
      <c r="Z244" s="159"/>
      <c r="AA244" s="166"/>
      <c r="AB244" s="166"/>
      <c r="AC244" s="166"/>
      <c r="AD244" s="166"/>
      <c r="AE244" s="166"/>
      <c r="AF244" s="166"/>
      <c r="AG244" s="166"/>
      <c r="AH244" s="166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S245" s="1"/>
      <c r="T245" s="1"/>
      <c r="V245" s="159"/>
      <c r="W245" s="159"/>
      <c r="X245" s="166"/>
      <c r="Y245" s="159"/>
      <c r="Z245" s="159"/>
      <c r="AA245" s="166"/>
      <c r="AB245" s="166"/>
      <c r="AC245" s="166"/>
      <c r="AD245" s="166"/>
      <c r="AE245" s="166"/>
      <c r="AF245" s="166"/>
      <c r="AG245" s="166"/>
      <c r="AH245" s="166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S246" s="1"/>
      <c r="T246" s="1"/>
      <c r="V246" s="159"/>
      <c r="W246" s="159"/>
      <c r="X246" s="166"/>
      <c r="Y246" s="159"/>
      <c r="Z246" s="159"/>
      <c r="AA246" s="166"/>
      <c r="AB246" s="166"/>
      <c r="AC246" s="166"/>
      <c r="AD246" s="166"/>
      <c r="AE246" s="166"/>
      <c r="AF246" s="166"/>
      <c r="AG246" s="166"/>
      <c r="AH246" s="166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S247" s="1"/>
      <c r="T247" s="1"/>
      <c r="V247" s="159"/>
      <c r="W247" s="159"/>
      <c r="X247" s="166"/>
      <c r="Y247" s="159"/>
      <c r="Z247" s="159"/>
      <c r="AA247" s="166"/>
      <c r="AB247" s="166"/>
      <c r="AC247" s="166"/>
      <c r="AD247" s="166"/>
      <c r="AE247" s="166"/>
      <c r="AF247" s="166"/>
      <c r="AG247" s="166"/>
      <c r="AH247" s="166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S248" s="1"/>
      <c r="T248" s="1"/>
      <c r="V248" s="159"/>
      <c r="W248" s="159"/>
      <c r="X248" s="166"/>
      <c r="Y248" s="159"/>
      <c r="Z248" s="159"/>
      <c r="AA248" s="166"/>
      <c r="AB248" s="166"/>
      <c r="AC248" s="166"/>
      <c r="AD248" s="166"/>
      <c r="AE248" s="166"/>
      <c r="AF248" s="166"/>
      <c r="AG248" s="166"/>
      <c r="AH248" s="166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S249" s="1"/>
      <c r="T249" s="1"/>
      <c r="V249" s="159"/>
      <c r="W249" s="159"/>
      <c r="X249" s="166"/>
      <c r="Y249" s="159"/>
      <c r="Z249" s="159"/>
      <c r="AA249" s="166"/>
      <c r="AB249" s="166"/>
      <c r="AC249" s="166"/>
      <c r="AD249" s="166"/>
      <c r="AE249" s="166"/>
      <c r="AF249" s="166"/>
      <c r="AG249" s="166"/>
      <c r="AH249" s="166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S250" s="1"/>
      <c r="T250" s="1"/>
      <c r="V250" s="159"/>
      <c r="W250" s="159"/>
      <c r="X250" s="166"/>
      <c r="Y250" s="159"/>
      <c r="Z250" s="159"/>
      <c r="AA250" s="166"/>
      <c r="AB250" s="166"/>
      <c r="AC250" s="166"/>
      <c r="AD250" s="166"/>
      <c r="AE250" s="166"/>
      <c r="AF250" s="166"/>
      <c r="AG250" s="166"/>
      <c r="AH250" s="166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S251" s="1"/>
      <c r="T251" s="1"/>
      <c r="V251" s="159"/>
      <c r="W251" s="159"/>
      <c r="X251" s="166"/>
      <c r="Y251" s="159"/>
      <c r="Z251" s="159"/>
      <c r="AA251" s="166"/>
      <c r="AB251" s="166"/>
      <c r="AC251" s="166"/>
      <c r="AD251" s="166"/>
      <c r="AE251" s="166"/>
      <c r="AF251" s="166"/>
      <c r="AG251" s="166"/>
      <c r="AH251" s="166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S252" s="1"/>
      <c r="T252" s="1"/>
      <c r="V252" s="159"/>
      <c r="W252" s="159"/>
      <c r="X252" s="166"/>
      <c r="Y252" s="159"/>
      <c r="Z252" s="159"/>
      <c r="AA252" s="166"/>
      <c r="AB252" s="166"/>
      <c r="AC252" s="166"/>
      <c r="AD252" s="166"/>
      <c r="AE252" s="166"/>
      <c r="AF252" s="166"/>
      <c r="AG252" s="166"/>
      <c r="AH252" s="166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S253" s="1"/>
      <c r="T253" s="1"/>
      <c r="V253" s="159"/>
      <c r="W253" s="159"/>
      <c r="X253" s="166"/>
      <c r="Y253" s="159"/>
      <c r="Z253" s="159"/>
      <c r="AA253" s="166"/>
      <c r="AB253" s="166"/>
      <c r="AC253" s="166"/>
      <c r="AD253" s="166"/>
      <c r="AE253" s="166"/>
      <c r="AF253" s="166"/>
      <c r="AG253" s="166"/>
      <c r="AH253" s="166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S254" s="1"/>
      <c r="T254" s="1"/>
      <c r="V254" s="159"/>
      <c r="W254" s="159"/>
      <c r="X254" s="166"/>
      <c r="Y254" s="159"/>
      <c r="Z254" s="159"/>
      <c r="AA254" s="166"/>
      <c r="AB254" s="166"/>
      <c r="AC254" s="166"/>
      <c r="AD254" s="166"/>
      <c r="AE254" s="166"/>
      <c r="AF254" s="166"/>
      <c r="AG254" s="166"/>
      <c r="AH254" s="166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S255" s="1"/>
      <c r="T255" s="1"/>
      <c r="V255" s="159"/>
      <c r="W255" s="159"/>
      <c r="X255" s="166"/>
      <c r="Y255" s="159"/>
      <c r="Z255" s="159"/>
      <c r="AA255" s="166"/>
      <c r="AB255" s="166"/>
      <c r="AC255" s="166"/>
      <c r="AD255" s="166"/>
      <c r="AE255" s="166"/>
      <c r="AF255" s="166"/>
      <c r="AG255" s="166"/>
      <c r="AH255" s="166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S256" s="1"/>
      <c r="T256" s="1"/>
      <c r="V256" s="159"/>
      <c r="W256" s="159"/>
      <c r="X256" s="166"/>
      <c r="Y256" s="159"/>
      <c r="Z256" s="159"/>
      <c r="AA256" s="166"/>
      <c r="AB256" s="166"/>
      <c r="AC256" s="166"/>
      <c r="AD256" s="166"/>
      <c r="AE256" s="166"/>
      <c r="AF256" s="166"/>
      <c r="AG256" s="166"/>
      <c r="AH256" s="166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S257" s="1"/>
      <c r="T257" s="1"/>
      <c r="V257" s="159"/>
      <c r="W257" s="159"/>
      <c r="X257" s="166"/>
      <c r="Y257" s="159"/>
      <c r="Z257" s="159"/>
      <c r="AA257" s="166"/>
      <c r="AB257" s="166"/>
      <c r="AC257" s="166"/>
      <c r="AD257" s="166"/>
      <c r="AE257" s="166"/>
      <c r="AF257" s="166"/>
      <c r="AG257" s="166"/>
      <c r="AH257" s="166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S258" s="1"/>
      <c r="T258" s="1"/>
      <c r="V258" s="159"/>
      <c r="W258" s="159"/>
      <c r="X258" s="166"/>
      <c r="Y258" s="159"/>
      <c r="Z258" s="159"/>
      <c r="AA258" s="166"/>
      <c r="AB258" s="166"/>
      <c r="AC258" s="166"/>
      <c r="AD258" s="166"/>
      <c r="AE258" s="166"/>
      <c r="AF258" s="166"/>
      <c r="AG258" s="166"/>
      <c r="AH258" s="166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S259" s="1"/>
      <c r="T259" s="1"/>
      <c r="V259" s="159"/>
      <c r="W259" s="159"/>
      <c r="X259" s="166"/>
      <c r="Y259" s="159"/>
      <c r="Z259" s="159"/>
      <c r="AA259" s="166"/>
      <c r="AB259" s="166"/>
      <c r="AC259" s="166"/>
      <c r="AD259" s="166"/>
      <c r="AE259" s="166"/>
      <c r="AF259" s="166"/>
      <c r="AG259" s="166"/>
      <c r="AH259" s="166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S260" s="1"/>
      <c r="T260" s="1"/>
      <c r="V260" s="159"/>
      <c r="W260" s="159"/>
      <c r="X260" s="166"/>
      <c r="Y260" s="159"/>
      <c r="Z260" s="159"/>
      <c r="AA260" s="166"/>
      <c r="AB260" s="166"/>
      <c r="AC260" s="166"/>
      <c r="AD260" s="166"/>
      <c r="AE260" s="166"/>
      <c r="AF260" s="166"/>
      <c r="AG260" s="166"/>
      <c r="AH260" s="166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S261" s="1"/>
      <c r="T261" s="1"/>
      <c r="V261" s="159"/>
      <c r="W261" s="159"/>
      <c r="X261" s="166"/>
      <c r="Y261" s="159"/>
      <c r="Z261" s="159"/>
      <c r="AA261" s="166"/>
      <c r="AB261" s="166"/>
      <c r="AC261" s="166"/>
      <c r="AD261" s="166"/>
      <c r="AE261" s="166"/>
      <c r="AF261" s="166"/>
      <c r="AG261" s="166"/>
      <c r="AH261" s="166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S262" s="1"/>
      <c r="T262" s="1"/>
      <c r="V262" s="159"/>
      <c r="W262" s="159"/>
      <c r="X262" s="166"/>
      <c r="Y262" s="159"/>
      <c r="Z262" s="159"/>
      <c r="AA262" s="166"/>
      <c r="AB262" s="166"/>
      <c r="AC262" s="166"/>
      <c r="AD262" s="166"/>
      <c r="AE262" s="166"/>
      <c r="AF262" s="166"/>
      <c r="AG262" s="166"/>
      <c r="AH262" s="166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S263" s="1"/>
      <c r="T263" s="1"/>
      <c r="V263" s="159"/>
      <c r="W263" s="159"/>
      <c r="X263" s="166"/>
      <c r="Y263" s="159"/>
      <c r="Z263" s="159"/>
      <c r="AA263" s="166"/>
      <c r="AB263" s="166"/>
      <c r="AC263" s="166"/>
      <c r="AD263" s="166"/>
      <c r="AE263" s="166"/>
      <c r="AF263" s="166"/>
      <c r="AG263" s="166"/>
      <c r="AH263" s="166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S264" s="1"/>
      <c r="T264" s="1"/>
      <c r="V264" s="159"/>
      <c r="W264" s="159"/>
      <c r="X264" s="166"/>
      <c r="Y264" s="159"/>
      <c r="Z264" s="159"/>
      <c r="AA264" s="166"/>
      <c r="AB264" s="166"/>
      <c r="AC264" s="166"/>
      <c r="AD264" s="166"/>
      <c r="AE264" s="166"/>
      <c r="AF264" s="166"/>
      <c r="AG264" s="166"/>
      <c r="AH264" s="166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S265" s="1"/>
      <c r="T265" s="1"/>
      <c r="V265" s="159"/>
      <c r="W265" s="159"/>
      <c r="X265" s="166"/>
      <c r="Y265" s="159"/>
      <c r="Z265" s="159"/>
      <c r="AA265" s="166"/>
      <c r="AB265" s="166"/>
      <c r="AC265" s="166"/>
      <c r="AD265" s="166"/>
      <c r="AE265" s="166"/>
      <c r="AF265" s="166"/>
      <c r="AG265" s="166"/>
      <c r="AH265" s="166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S266" s="1"/>
      <c r="T266" s="1"/>
      <c r="V266" s="159"/>
      <c r="W266" s="159"/>
      <c r="X266" s="166"/>
      <c r="Y266" s="159"/>
      <c r="Z266" s="159"/>
      <c r="AA266" s="166"/>
      <c r="AB266" s="166"/>
      <c r="AC266" s="166"/>
      <c r="AD266" s="166"/>
      <c r="AE266" s="166"/>
      <c r="AF266" s="166"/>
      <c r="AG266" s="166"/>
      <c r="AH266" s="166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S267" s="1"/>
      <c r="T267" s="1"/>
      <c r="V267" s="159"/>
      <c r="W267" s="159"/>
      <c r="X267" s="166"/>
      <c r="Y267" s="159"/>
      <c r="Z267" s="159"/>
      <c r="AA267" s="166"/>
      <c r="AB267" s="166"/>
      <c r="AC267" s="166"/>
      <c r="AD267" s="166"/>
      <c r="AE267" s="166"/>
      <c r="AF267" s="166"/>
      <c r="AG267" s="166"/>
      <c r="AH267" s="166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S268" s="1"/>
      <c r="T268" s="1"/>
      <c r="V268" s="159"/>
      <c r="W268" s="159"/>
      <c r="X268" s="166"/>
      <c r="Y268" s="159"/>
      <c r="Z268" s="159"/>
      <c r="AA268" s="166"/>
      <c r="AB268" s="166"/>
      <c r="AC268" s="166"/>
      <c r="AD268" s="166"/>
      <c r="AE268" s="166"/>
      <c r="AF268" s="166"/>
      <c r="AG268" s="166"/>
      <c r="AH268" s="166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S269" s="1"/>
      <c r="T269" s="1"/>
      <c r="V269" s="159"/>
      <c r="W269" s="159"/>
      <c r="X269" s="166"/>
      <c r="Y269" s="159"/>
      <c r="Z269" s="159"/>
      <c r="AA269" s="166"/>
      <c r="AB269" s="166"/>
      <c r="AC269" s="166"/>
      <c r="AD269" s="166"/>
      <c r="AE269" s="166"/>
      <c r="AF269" s="166"/>
      <c r="AG269" s="166"/>
      <c r="AH269" s="166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S270" s="1"/>
      <c r="T270" s="1"/>
      <c r="V270" s="159"/>
      <c r="W270" s="159"/>
      <c r="X270" s="166"/>
      <c r="Y270" s="159"/>
      <c r="Z270" s="159"/>
      <c r="AA270" s="166"/>
      <c r="AB270" s="166"/>
      <c r="AC270" s="166"/>
      <c r="AD270" s="166"/>
      <c r="AE270" s="166"/>
      <c r="AF270" s="166"/>
      <c r="AG270" s="166"/>
      <c r="AH270" s="166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S271" s="1"/>
      <c r="T271" s="1"/>
      <c r="V271" s="159"/>
      <c r="W271" s="159"/>
      <c r="X271" s="166"/>
      <c r="Y271" s="159"/>
      <c r="Z271" s="159"/>
      <c r="AA271" s="166"/>
      <c r="AB271" s="166"/>
      <c r="AC271" s="166"/>
      <c r="AD271" s="166"/>
      <c r="AE271" s="166"/>
      <c r="AF271" s="166"/>
      <c r="AG271" s="166"/>
      <c r="AH271" s="166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S272" s="1"/>
      <c r="T272" s="1"/>
      <c r="V272" s="159"/>
      <c r="W272" s="159"/>
      <c r="X272" s="166"/>
      <c r="Y272" s="159"/>
      <c r="Z272" s="159"/>
      <c r="AA272" s="166"/>
      <c r="AB272" s="166"/>
      <c r="AC272" s="166"/>
      <c r="AD272" s="166"/>
      <c r="AE272" s="166"/>
      <c r="AF272" s="166"/>
      <c r="AG272" s="166"/>
      <c r="AH272" s="166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S273" s="1"/>
      <c r="T273" s="1"/>
      <c r="V273" s="159"/>
      <c r="W273" s="159"/>
      <c r="X273" s="166"/>
      <c r="Y273" s="159"/>
      <c r="Z273" s="159"/>
      <c r="AA273" s="166"/>
      <c r="AB273" s="166"/>
      <c r="AC273" s="166"/>
      <c r="AD273" s="166"/>
      <c r="AE273" s="166"/>
      <c r="AF273" s="166"/>
      <c r="AG273" s="166"/>
      <c r="AH273" s="166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S274" s="1"/>
      <c r="T274" s="1"/>
      <c r="V274" s="159"/>
      <c r="W274" s="159"/>
      <c r="X274" s="166"/>
      <c r="Y274" s="159"/>
      <c r="Z274" s="159"/>
      <c r="AA274" s="166"/>
      <c r="AB274" s="166"/>
      <c r="AC274" s="166"/>
      <c r="AD274" s="166"/>
      <c r="AE274" s="166"/>
      <c r="AF274" s="166"/>
      <c r="AG274" s="166"/>
      <c r="AH274" s="166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S275" s="1"/>
      <c r="T275" s="1"/>
      <c r="V275" s="159"/>
      <c r="W275" s="159"/>
      <c r="X275" s="166"/>
      <c r="Y275" s="159"/>
      <c r="Z275" s="159"/>
      <c r="AA275" s="166"/>
      <c r="AB275" s="166"/>
      <c r="AC275" s="166"/>
      <c r="AD275" s="166"/>
      <c r="AE275" s="166"/>
      <c r="AF275" s="166"/>
      <c r="AG275" s="166"/>
      <c r="AH275" s="166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S276" s="1"/>
      <c r="T276" s="1"/>
      <c r="V276" s="159"/>
      <c r="W276" s="159"/>
      <c r="X276" s="166"/>
      <c r="Y276" s="159"/>
      <c r="Z276" s="159"/>
      <c r="AA276" s="166"/>
      <c r="AB276" s="166"/>
      <c r="AC276" s="166"/>
      <c r="AD276" s="166"/>
      <c r="AE276" s="166"/>
      <c r="AF276" s="166"/>
      <c r="AG276" s="166"/>
      <c r="AH276" s="166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S277" s="1"/>
      <c r="T277" s="1"/>
      <c r="V277" s="159"/>
      <c r="W277" s="159"/>
      <c r="X277" s="166"/>
      <c r="Y277" s="159"/>
      <c r="Z277" s="159"/>
      <c r="AA277" s="166"/>
      <c r="AB277" s="166"/>
      <c r="AC277" s="166"/>
      <c r="AD277" s="166"/>
      <c r="AE277" s="166"/>
      <c r="AF277" s="166"/>
      <c r="AG277" s="166"/>
      <c r="AH277" s="166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S278" s="1"/>
      <c r="T278" s="1"/>
      <c r="V278" s="159"/>
      <c r="W278" s="159"/>
      <c r="X278" s="166"/>
      <c r="Y278" s="159"/>
      <c r="Z278" s="159"/>
      <c r="AA278" s="166"/>
      <c r="AB278" s="166"/>
      <c r="AC278" s="166"/>
      <c r="AD278" s="166"/>
      <c r="AE278" s="166"/>
      <c r="AF278" s="166"/>
      <c r="AG278" s="166"/>
      <c r="AH278" s="166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S279" s="1"/>
      <c r="T279" s="1"/>
      <c r="V279" s="159"/>
      <c r="W279" s="159"/>
      <c r="X279" s="166"/>
      <c r="Y279" s="159"/>
      <c r="Z279" s="159"/>
      <c r="AA279" s="166"/>
      <c r="AB279" s="166"/>
      <c r="AC279" s="166"/>
      <c r="AD279" s="166"/>
      <c r="AE279" s="166"/>
      <c r="AF279" s="166"/>
      <c r="AG279" s="166"/>
      <c r="AH279" s="166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S280" s="1"/>
      <c r="T280" s="1"/>
      <c r="V280" s="159"/>
      <c r="W280" s="159"/>
      <c r="X280" s="166"/>
      <c r="Y280" s="159"/>
      <c r="Z280" s="159"/>
      <c r="AA280" s="166"/>
      <c r="AB280" s="166"/>
      <c r="AC280" s="166"/>
      <c r="AD280" s="166"/>
      <c r="AE280" s="166"/>
      <c r="AF280" s="166"/>
      <c r="AG280" s="166"/>
      <c r="AH280" s="166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S281" s="1"/>
      <c r="T281" s="1"/>
      <c r="V281" s="159"/>
      <c r="W281" s="159"/>
      <c r="X281" s="166"/>
      <c r="Y281" s="159"/>
      <c r="Z281" s="159"/>
      <c r="AA281" s="166"/>
      <c r="AB281" s="166"/>
      <c r="AC281" s="166"/>
      <c r="AD281" s="166"/>
      <c r="AE281" s="166"/>
      <c r="AF281" s="166"/>
      <c r="AG281" s="166"/>
      <c r="AH281" s="166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S282" s="1"/>
      <c r="T282" s="1"/>
      <c r="V282" s="159"/>
      <c r="W282" s="159"/>
      <c r="X282" s="166"/>
      <c r="Y282" s="159"/>
      <c r="Z282" s="159"/>
      <c r="AA282" s="166"/>
      <c r="AB282" s="166"/>
      <c r="AC282" s="166"/>
      <c r="AD282" s="166"/>
      <c r="AE282" s="166"/>
      <c r="AF282" s="166"/>
      <c r="AG282" s="166"/>
      <c r="AH282" s="166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S283" s="1"/>
      <c r="T283" s="1"/>
      <c r="V283" s="159"/>
      <c r="W283" s="159"/>
      <c r="X283" s="166"/>
      <c r="Y283" s="159"/>
      <c r="Z283" s="159"/>
      <c r="AA283" s="166"/>
      <c r="AB283" s="166"/>
      <c r="AC283" s="166"/>
      <c r="AD283" s="166"/>
      <c r="AE283" s="166"/>
      <c r="AF283" s="166"/>
      <c r="AG283" s="166"/>
      <c r="AH283" s="166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S284" s="1"/>
      <c r="T284" s="1"/>
      <c r="V284" s="159"/>
      <c r="W284" s="159"/>
      <c r="X284" s="166"/>
      <c r="Y284" s="159"/>
      <c r="Z284" s="159"/>
      <c r="AA284" s="166"/>
      <c r="AB284" s="166"/>
      <c r="AC284" s="166"/>
      <c r="AD284" s="166"/>
      <c r="AE284" s="166"/>
      <c r="AF284" s="166"/>
      <c r="AG284" s="166"/>
      <c r="AH284" s="166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S285" s="1"/>
      <c r="T285" s="1"/>
      <c r="V285" s="159"/>
      <c r="W285" s="159"/>
      <c r="X285" s="166"/>
      <c r="Y285" s="159"/>
      <c r="Z285" s="159"/>
      <c r="AA285" s="166"/>
      <c r="AB285" s="166"/>
      <c r="AC285" s="166"/>
      <c r="AD285" s="166"/>
      <c r="AE285" s="166"/>
      <c r="AF285" s="166"/>
      <c r="AG285" s="166"/>
      <c r="AH285" s="166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S286" s="1"/>
      <c r="T286" s="1"/>
      <c r="V286" s="159"/>
      <c r="W286" s="159"/>
      <c r="X286" s="166"/>
      <c r="Y286" s="159"/>
      <c r="Z286" s="159"/>
      <c r="AA286" s="166"/>
      <c r="AB286" s="166"/>
      <c r="AC286" s="166"/>
      <c r="AD286" s="166"/>
      <c r="AE286" s="166"/>
      <c r="AF286" s="166"/>
      <c r="AG286" s="166"/>
      <c r="AH286" s="166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S287" s="1"/>
      <c r="T287" s="1"/>
      <c r="V287" s="159"/>
      <c r="W287" s="159"/>
      <c r="X287" s="166"/>
      <c r="Y287" s="159"/>
      <c r="Z287" s="159"/>
      <c r="AA287" s="166"/>
      <c r="AB287" s="166"/>
      <c r="AC287" s="166"/>
      <c r="AD287" s="166"/>
      <c r="AE287" s="166"/>
      <c r="AF287" s="166"/>
      <c r="AG287" s="166"/>
      <c r="AH287" s="166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S288" s="1"/>
      <c r="T288" s="1"/>
      <c r="V288" s="159"/>
      <c r="W288" s="159"/>
      <c r="X288" s="166"/>
      <c r="Y288" s="159"/>
      <c r="Z288" s="159"/>
      <c r="AA288" s="166"/>
      <c r="AB288" s="166"/>
      <c r="AC288" s="166"/>
      <c r="AD288" s="166"/>
      <c r="AE288" s="166"/>
      <c r="AF288" s="166"/>
      <c r="AG288" s="166"/>
      <c r="AH288" s="166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S289" s="1"/>
      <c r="T289" s="1"/>
      <c r="V289" s="159"/>
      <c r="W289" s="159"/>
      <c r="X289" s="166"/>
      <c r="Y289" s="159"/>
      <c r="Z289" s="159"/>
      <c r="AA289" s="166"/>
      <c r="AB289" s="166"/>
      <c r="AC289" s="166"/>
      <c r="AD289" s="166"/>
      <c r="AE289" s="166"/>
      <c r="AF289" s="166"/>
      <c r="AG289" s="166"/>
      <c r="AH289" s="166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1"/>
      <c r="T290" s="1"/>
      <c r="V290" s="159"/>
      <c r="W290" s="159"/>
      <c r="X290" s="166"/>
      <c r="Y290" s="159"/>
      <c r="Z290" s="159"/>
      <c r="AA290" s="166"/>
      <c r="AB290" s="166"/>
      <c r="AC290" s="166"/>
      <c r="AD290" s="166"/>
      <c r="AE290" s="166"/>
      <c r="AF290" s="166"/>
      <c r="AG290" s="166"/>
      <c r="AH290" s="166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S291" s="1"/>
      <c r="T291" s="1"/>
      <c r="V291" s="159"/>
      <c r="W291" s="159"/>
      <c r="X291" s="166"/>
      <c r="Y291" s="159"/>
      <c r="Z291" s="159"/>
      <c r="AA291" s="166"/>
      <c r="AB291" s="166"/>
      <c r="AC291" s="166"/>
      <c r="AD291" s="166"/>
      <c r="AE291" s="166"/>
      <c r="AF291" s="166"/>
      <c r="AG291" s="166"/>
      <c r="AH291" s="166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S292" s="1"/>
      <c r="T292" s="1"/>
      <c r="V292" s="159"/>
      <c r="W292" s="159"/>
      <c r="X292" s="166"/>
      <c r="Y292" s="159"/>
      <c r="Z292" s="159"/>
      <c r="AA292" s="166"/>
      <c r="AB292" s="166"/>
      <c r="AC292" s="166"/>
      <c r="AD292" s="166"/>
      <c r="AE292" s="166"/>
      <c r="AF292" s="166"/>
      <c r="AG292" s="166"/>
      <c r="AH292" s="166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S293" s="1"/>
      <c r="T293" s="1"/>
      <c r="V293" s="159"/>
      <c r="W293" s="159"/>
      <c r="X293" s="166"/>
      <c r="Y293" s="159"/>
      <c r="Z293" s="159"/>
      <c r="AA293" s="166"/>
      <c r="AB293" s="166"/>
      <c r="AC293" s="166"/>
      <c r="AD293" s="166"/>
      <c r="AE293" s="166"/>
      <c r="AF293" s="166"/>
      <c r="AG293" s="166"/>
      <c r="AH293" s="166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S294" s="1"/>
      <c r="T294" s="1"/>
      <c r="V294" s="159"/>
      <c r="W294" s="159"/>
      <c r="X294" s="166"/>
      <c r="Y294" s="159"/>
      <c r="Z294" s="159"/>
      <c r="AA294" s="166"/>
      <c r="AB294" s="166"/>
      <c r="AC294" s="166"/>
      <c r="AD294" s="166"/>
      <c r="AE294" s="166"/>
      <c r="AF294" s="166"/>
      <c r="AG294" s="166"/>
      <c r="AH294" s="166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S295" s="1"/>
      <c r="T295" s="1"/>
      <c r="V295" s="159"/>
      <c r="W295" s="159"/>
      <c r="X295" s="166"/>
      <c r="Y295" s="159"/>
      <c r="Z295" s="159"/>
      <c r="AA295" s="166"/>
      <c r="AB295" s="166"/>
      <c r="AC295" s="166"/>
      <c r="AD295" s="166"/>
      <c r="AE295" s="166"/>
      <c r="AF295" s="166"/>
      <c r="AG295" s="166"/>
      <c r="AH295" s="166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S296" s="1"/>
      <c r="T296" s="1"/>
      <c r="V296" s="159"/>
      <c r="W296" s="159"/>
      <c r="X296" s="166"/>
      <c r="Y296" s="159"/>
      <c r="Z296" s="159"/>
      <c r="AA296" s="166"/>
      <c r="AB296" s="166"/>
      <c r="AC296" s="166"/>
      <c r="AD296" s="166"/>
      <c r="AE296" s="166"/>
      <c r="AF296" s="166"/>
      <c r="AG296" s="166"/>
      <c r="AH296" s="166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S297" s="1"/>
      <c r="T297" s="1"/>
      <c r="V297" s="159"/>
      <c r="W297" s="159"/>
      <c r="X297" s="166"/>
      <c r="Y297" s="159"/>
      <c r="Z297" s="159"/>
      <c r="AA297" s="166"/>
      <c r="AB297" s="166"/>
      <c r="AC297" s="166"/>
      <c r="AD297" s="166"/>
      <c r="AE297" s="166"/>
      <c r="AF297" s="166"/>
      <c r="AG297" s="166"/>
      <c r="AH297" s="166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S298" s="1"/>
      <c r="T298" s="1"/>
      <c r="V298" s="159"/>
      <c r="W298" s="159"/>
      <c r="X298" s="166"/>
      <c r="Y298" s="159"/>
      <c r="Z298" s="159"/>
      <c r="AA298" s="166"/>
      <c r="AB298" s="166"/>
      <c r="AC298" s="166"/>
      <c r="AD298" s="166"/>
      <c r="AE298" s="166"/>
      <c r="AF298" s="166"/>
      <c r="AG298" s="166"/>
      <c r="AH298" s="166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S299" s="1"/>
      <c r="T299" s="1"/>
      <c r="V299" s="159"/>
      <c r="W299" s="159"/>
      <c r="X299" s="166"/>
      <c r="Y299" s="159"/>
      <c r="Z299" s="159"/>
      <c r="AA299" s="166"/>
      <c r="AB299" s="166"/>
      <c r="AC299" s="166"/>
      <c r="AD299" s="166"/>
      <c r="AE299" s="166"/>
      <c r="AF299" s="166"/>
      <c r="AG299" s="166"/>
      <c r="AH299" s="166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S300" s="1"/>
      <c r="T300" s="1"/>
      <c r="V300" s="159"/>
      <c r="W300" s="159"/>
      <c r="X300" s="166"/>
      <c r="Y300" s="159"/>
      <c r="Z300" s="159"/>
      <c r="AA300" s="166"/>
      <c r="AB300" s="166"/>
      <c r="AC300" s="166"/>
      <c r="AD300" s="166"/>
      <c r="AE300" s="166"/>
      <c r="AF300" s="166"/>
      <c r="AG300" s="166"/>
      <c r="AH300" s="166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S301" s="1"/>
      <c r="T301" s="1"/>
      <c r="V301" s="159"/>
      <c r="W301" s="159"/>
      <c r="X301" s="166"/>
      <c r="Y301" s="159"/>
      <c r="Z301" s="159"/>
      <c r="AA301" s="166"/>
      <c r="AB301" s="166"/>
      <c r="AC301" s="166"/>
      <c r="AD301" s="166"/>
      <c r="AE301" s="166"/>
      <c r="AF301" s="166"/>
      <c r="AG301" s="166"/>
      <c r="AH301" s="166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S302" s="1"/>
      <c r="T302" s="1"/>
      <c r="V302" s="159"/>
      <c r="W302" s="159"/>
      <c r="X302" s="166"/>
      <c r="Y302" s="159"/>
      <c r="Z302" s="159"/>
      <c r="AA302" s="166"/>
      <c r="AB302" s="166"/>
      <c r="AC302" s="166"/>
      <c r="AD302" s="166"/>
      <c r="AE302" s="166"/>
      <c r="AF302" s="166"/>
      <c r="AG302" s="166"/>
      <c r="AH302" s="166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S303" s="1"/>
      <c r="T303" s="1"/>
      <c r="V303" s="159"/>
      <c r="W303" s="159"/>
      <c r="X303" s="166"/>
      <c r="Y303" s="159"/>
      <c r="Z303" s="159"/>
      <c r="AA303" s="166"/>
      <c r="AB303" s="166"/>
      <c r="AC303" s="166"/>
      <c r="AD303" s="166"/>
      <c r="AE303" s="166"/>
      <c r="AF303" s="166"/>
      <c r="AG303" s="166"/>
      <c r="AH303" s="166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S304" s="1"/>
      <c r="T304" s="1"/>
      <c r="V304" s="159"/>
      <c r="W304" s="159"/>
      <c r="X304" s="166"/>
      <c r="Y304" s="159"/>
      <c r="Z304" s="159"/>
      <c r="AA304" s="166"/>
      <c r="AB304" s="166"/>
      <c r="AC304" s="166"/>
      <c r="AD304" s="166"/>
      <c r="AE304" s="166"/>
      <c r="AF304" s="166"/>
      <c r="AG304" s="166"/>
      <c r="AH304" s="166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S305" s="1"/>
      <c r="T305" s="1"/>
      <c r="V305" s="159"/>
      <c r="W305" s="159"/>
      <c r="X305" s="166"/>
      <c r="Y305" s="159"/>
      <c r="Z305" s="159"/>
      <c r="AA305" s="166"/>
      <c r="AB305" s="166"/>
      <c r="AC305" s="166"/>
      <c r="AD305" s="166"/>
      <c r="AE305" s="166"/>
      <c r="AF305" s="166"/>
      <c r="AG305" s="166"/>
      <c r="AH305" s="166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S306" s="1"/>
      <c r="T306" s="1"/>
      <c r="V306" s="159"/>
      <c r="W306" s="159"/>
      <c r="X306" s="166"/>
      <c r="Y306" s="159"/>
      <c r="Z306" s="159"/>
      <c r="AA306" s="166"/>
      <c r="AB306" s="166"/>
      <c r="AC306" s="166"/>
      <c r="AD306" s="166"/>
      <c r="AE306" s="166"/>
      <c r="AF306" s="166"/>
      <c r="AG306" s="166"/>
      <c r="AH306" s="166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S307" s="1"/>
      <c r="T307" s="1"/>
      <c r="V307" s="159"/>
      <c r="W307" s="159"/>
      <c r="X307" s="166"/>
      <c r="Y307" s="159"/>
      <c r="Z307" s="159"/>
      <c r="AA307" s="166"/>
      <c r="AB307" s="166"/>
      <c r="AC307" s="166"/>
      <c r="AD307" s="166"/>
      <c r="AE307" s="166"/>
      <c r="AF307" s="166"/>
      <c r="AG307" s="166"/>
      <c r="AH307" s="166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S308" s="1"/>
      <c r="T308" s="1"/>
      <c r="V308" s="159"/>
      <c r="W308" s="159"/>
      <c r="X308" s="166"/>
      <c r="Y308" s="159"/>
      <c r="Z308" s="159"/>
      <c r="AA308" s="166"/>
      <c r="AB308" s="166"/>
      <c r="AC308" s="166"/>
      <c r="AD308" s="166"/>
      <c r="AE308" s="166"/>
      <c r="AF308" s="166"/>
      <c r="AG308" s="166"/>
      <c r="AH308" s="166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S309" s="1"/>
      <c r="T309" s="1"/>
      <c r="V309" s="159"/>
      <c r="W309" s="159"/>
      <c r="X309" s="166"/>
      <c r="Y309" s="159"/>
      <c r="Z309" s="159"/>
      <c r="AA309" s="166"/>
      <c r="AB309" s="166"/>
      <c r="AC309" s="166"/>
      <c r="AD309" s="166"/>
      <c r="AE309" s="166"/>
      <c r="AF309" s="166"/>
      <c r="AG309" s="166"/>
      <c r="AH309" s="166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S310" s="1"/>
      <c r="T310" s="1"/>
      <c r="V310" s="159"/>
      <c r="W310" s="159"/>
      <c r="X310" s="166"/>
      <c r="Y310" s="159"/>
      <c r="Z310" s="159"/>
      <c r="AA310" s="166"/>
      <c r="AB310" s="166"/>
      <c r="AC310" s="166"/>
      <c r="AD310" s="166"/>
      <c r="AE310" s="166"/>
      <c r="AF310" s="166"/>
      <c r="AG310" s="166"/>
      <c r="AH310" s="166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S311" s="1"/>
      <c r="T311" s="1"/>
      <c r="V311" s="159"/>
      <c r="W311" s="159"/>
      <c r="X311" s="166"/>
      <c r="Y311" s="159"/>
      <c r="Z311" s="159"/>
      <c r="AA311" s="166"/>
      <c r="AB311" s="166"/>
      <c r="AC311" s="166"/>
      <c r="AD311" s="166"/>
      <c r="AE311" s="166"/>
      <c r="AF311" s="166"/>
      <c r="AG311" s="166"/>
      <c r="AH311" s="166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S312" s="1"/>
      <c r="T312" s="1"/>
      <c r="V312" s="159"/>
      <c r="W312" s="159"/>
      <c r="X312" s="166"/>
      <c r="Y312" s="159"/>
      <c r="Z312" s="159"/>
      <c r="AA312" s="166"/>
      <c r="AB312" s="166"/>
      <c r="AC312" s="166"/>
      <c r="AD312" s="166"/>
      <c r="AE312" s="166"/>
      <c r="AF312" s="166"/>
      <c r="AG312" s="166"/>
      <c r="AH312" s="166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S313" s="1"/>
      <c r="T313" s="1"/>
      <c r="V313" s="159"/>
      <c r="W313" s="159"/>
      <c r="X313" s="166"/>
      <c r="Y313" s="159"/>
      <c r="Z313" s="159"/>
      <c r="AA313" s="166"/>
      <c r="AB313" s="166"/>
      <c r="AC313" s="166"/>
      <c r="AD313" s="166"/>
      <c r="AE313" s="166"/>
      <c r="AF313" s="166"/>
      <c r="AG313" s="166"/>
      <c r="AH313" s="166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S314" s="1"/>
      <c r="T314" s="1"/>
      <c r="V314" s="159"/>
      <c r="W314" s="159"/>
      <c r="X314" s="166"/>
      <c r="Y314" s="159"/>
      <c r="Z314" s="159"/>
      <c r="AA314" s="166"/>
      <c r="AB314" s="166"/>
      <c r="AC314" s="166"/>
      <c r="AD314" s="166"/>
      <c r="AE314" s="166"/>
      <c r="AF314" s="166"/>
      <c r="AG314" s="166"/>
      <c r="AH314" s="166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S315" s="1"/>
      <c r="T315" s="1"/>
      <c r="V315" s="159"/>
      <c r="W315" s="159"/>
      <c r="X315" s="166"/>
      <c r="Y315" s="159"/>
      <c r="Z315" s="159"/>
      <c r="AA315" s="166"/>
      <c r="AB315" s="166"/>
      <c r="AC315" s="166"/>
      <c r="AD315" s="166"/>
      <c r="AE315" s="166"/>
      <c r="AF315" s="166"/>
      <c r="AG315" s="166"/>
      <c r="AH315" s="166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S316" s="1"/>
      <c r="T316" s="1"/>
      <c r="V316" s="159"/>
      <c r="W316" s="159"/>
      <c r="X316" s="166"/>
      <c r="Y316" s="159"/>
      <c r="Z316" s="159"/>
      <c r="AA316" s="166"/>
      <c r="AB316" s="166"/>
      <c r="AC316" s="166"/>
      <c r="AD316" s="166"/>
      <c r="AE316" s="166"/>
      <c r="AF316" s="166"/>
      <c r="AG316" s="166"/>
      <c r="AH316" s="166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S317" s="1"/>
      <c r="T317" s="1"/>
      <c r="V317" s="159"/>
      <c r="W317" s="159"/>
      <c r="X317" s="166"/>
      <c r="Y317" s="159"/>
      <c r="Z317" s="159"/>
      <c r="AA317" s="166"/>
      <c r="AB317" s="166"/>
      <c r="AC317" s="166"/>
      <c r="AD317" s="166"/>
      <c r="AE317" s="166"/>
      <c r="AF317" s="166"/>
      <c r="AG317" s="166"/>
      <c r="AH317" s="166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S318" s="1"/>
      <c r="T318" s="1"/>
      <c r="V318" s="159"/>
      <c r="W318" s="159"/>
      <c r="X318" s="166"/>
      <c r="Y318" s="159"/>
      <c r="Z318" s="159"/>
      <c r="AA318" s="166"/>
      <c r="AB318" s="166"/>
      <c r="AC318" s="166"/>
      <c r="AD318" s="166"/>
      <c r="AE318" s="166"/>
      <c r="AF318" s="166"/>
      <c r="AG318" s="166"/>
      <c r="AH318" s="166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S319" s="1"/>
      <c r="T319" s="1"/>
      <c r="V319" s="159"/>
      <c r="W319" s="159"/>
      <c r="X319" s="166"/>
      <c r="Y319" s="159"/>
      <c r="Z319" s="159"/>
      <c r="AA319" s="166"/>
      <c r="AB319" s="166"/>
      <c r="AC319" s="166"/>
      <c r="AD319" s="166"/>
      <c r="AE319" s="166"/>
      <c r="AF319" s="166"/>
      <c r="AG319" s="166"/>
      <c r="AH319" s="166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S320" s="1"/>
      <c r="T320" s="1"/>
      <c r="V320" s="159"/>
      <c r="W320" s="159"/>
      <c r="X320" s="166"/>
      <c r="Y320" s="159"/>
      <c r="Z320" s="159"/>
      <c r="AA320" s="166"/>
      <c r="AB320" s="166"/>
      <c r="AC320" s="166"/>
      <c r="AD320" s="166"/>
      <c r="AE320" s="166"/>
      <c r="AF320" s="166"/>
      <c r="AG320" s="166"/>
      <c r="AH320" s="166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S321" s="1"/>
      <c r="T321" s="1"/>
      <c r="V321" s="159"/>
      <c r="W321" s="159"/>
      <c r="X321" s="166"/>
      <c r="Y321" s="159"/>
      <c r="Z321" s="159"/>
      <c r="AA321" s="166"/>
      <c r="AB321" s="166"/>
      <c r="AC321" s="166"/>
      <c r="AD321" s="166"/>
      <c r="AE321" s="166"/>
      <c r="AF321" s="166"/>
      <c r="AG321" s="166"/>
      <c r="AH321" s="166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S322" s="1"/>
      <c r="T322" s="1"/>
      <c r="V322" s="159"/>
      <c r="W322" s="159"/>
      <c r="X322" s="166"/>
      <c r="Y322" s="159"/>
      <c r="Z322" s="159"/>
      <c r="AA322" s="166"/>
      <c r="AB322" s="166"/>
      <c r="AC322" s="166"/>
      <c r="AD322" s="166"/>
      <c r="AE322" s="166"/>
      <c r="AF322" s="166"/>
      <c r="AG322" s="166"/>
      <c r="AH322" s="166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S323" s="1"/>
      <c r="T323" s="1"/>
      <c r="V323" s="159"/>
      <c r="W323" s="159"/>
      <c r="X323" s="166"/>
      <c r="Y323" s="159"/>
      <c r="Z323" s="159"/>
      <c r="AA323" s="166"/>
      <c r="AB323" s="166"/>
      <c r="AC323" s="166"/>
      <c r="AD323" s="166"/>
      <c r="AE323" s="166"/>
      <c r="AF323" s="166"/>
      <c r="AG323" s="166"/>
      <c r="AH323" s="166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S324" s="1"/>
      <c r="T324" s="1"/>
      <c r="V324" s="159"/>
      <c r="W324" s="159"/>
      <c r="X324" s="166"/>
      <c r="Y324" s="159"/>
      <c r="Z324" s="159"/>
      <c r="AA324" s="166"/>
      <c r="AB324" s="166"/>
      <c r="AC324" s="166"/>
      <c r="AD324" s="166"/>
      <c r="AE324" s="166"/>
      <c r="AF324" s="166"/>
      <c r="AG324" s="166"/>
      <c r="AH324" s="166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S325" s="1"/>
      <c r="T325" s="1"/>
      <c r="V325" s="159"/>
      <c r="W325" s="159"/>
      <c r="X325" s="166"/>
      <c r="Y325" s="159"/>
      <c r="Z325" s="159"/>
      <c r="AA325" s="166"/>
      <c r="AB325" s="166"/>
      <c r="AC325" s="166"/>
      <c r="AD325" s="166"/>
      <c r="AE325" s="166"/>
      <c r="AF325" s="166"/>
      <c r="AG325" s="166"/>
      <c r="AH325" s="166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S326" s="1"/>
      <c r="T326" s="1"/>
      <c r="V326" s="159"/>
      <c r="W326" s="159"/>
      <c r="X326" s="166"/>
      <c r="Y326" s="159"/>
      <c r="Z326" s="159"/>
      <c r="AA326" s="166"/>
      <c r="AB326" s="166"/>
      <c r="AC326" s="166"/>
      <c r="AD326" s="166"/>
      <c r="AE326" s="166"/>
      <c r="AF326" s="166"/>
      <c r="AG326" s="166"/>
      <c r="AH326" s="166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S327" s="1"/>
      <c r="T327" s="1"/>
      <c r="V327" s="159"/>
      <c r="W327" s="159"/>
      <c r="X327" s="166"/>
      <c r="Y327" s="159"/>
      <c r="Z327" s="159"/>
      <c r="AA327" s="166"/>
      <c r="AB327" s="166"/>
      <c r="AC327" s="166"/>
      <c r="AD327" s="166"/>
      <c r="AE327" s="166"/>
      <c r="AF327" s="166"/>
      <c r="AG327" s="166"/>
      <c r="AH327" s="166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S328" s="1"/>
      <c r="T328" s="1"/>
      <c r="V328" s="159"/>
      <c r="W328" s="159"/>
      <c r="X328" s="166"/>
      <c r="Y328" s="159"/>
      <c r="Z328" s="159"/>
      <c r="AA328" s="166"/>
      <c r="AB328" s="166"/>
      <c r="AC328" s="166"/>
      <c r="AD328" s="166"/>
      <c r="AE328" s="166"/>
      <c r="AF328" s="166"/>
      <c r="AG328" s="166"/>
      <c r="AH328" s="166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S329" s="1"/>
      <c r="T329" s="1"/>
      <c r="V329" s="159"/>
      <c r="W329" s="159"/>
      <c r="X329" s="166"/>
      <c r="Y329" s="159"/>
      <c r="Z329" s="159"/>
      <c r="AA329" s="166"/>
      <c r="AB329" s="166"/>
      <c r="AC329" s="166"/>
      <c r="AD329" s="166"/>
      <c r="AE329" s="166"/>
      <c r="AF329" s="166"/>
      <c r="AG329" s="166"/>
      <c r="AH329" s="166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S330" s="1"/>
      <c r="T330" s="1"/>
      <c r="V330" s="159"/>
      <c r="W330" s="159"/>
      <c r="X330" s="166"/>
      <c r="Y330" s="159"/>
      <c r="Z330" s="159"/>
      <c r="AA330" s="166"/>
      <c r="AB330" s="166"/>
      <c r="AC330" s="166"/>
      <c r="AD330" s="166"/>
      <c r="AE330" s="166"/>
      <c r="AF330" s="166"/>
      <c r="AG330" s="166"/>
      <c r="AH330" s="166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S331" s="1"/>
      <c r="T331" s="1"/>
      <c r="V331" s="159"/>
      <c r="W331" s="159"/>
      <c r="X331" s="166"/>
      <c r="Y331" s="159"/>
      <c r="Z331" s="159"/>
      <c r="AA331" s="166"/>
      <c r="AB331" s="166"/>
      <c r="AC331" s="166"/>
      <c r="AD331" s="166"/>
      <c r="AE331" s="166"/>
      <c r="AF331" s="166"/>
      <c r="AG331" s="166"/>
      <c r="AH331" s="166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S332" s="1"/>
      <c r="T332" s="1"/>
      <c r="V332" s="159"/>
      <c r="W332" s="159"/>
      <c r="X332" s="166"/>
      <c r="Y332" s="159"/>
      <c r="Z332" s="159"/>
      <c r="AA332" s="166"/>
      <c r="AB332" s="166"/>
      <c r="AC332" s="166"/>
      <c r="AD332" s="166"/>
      <c r="AE332" s="166"/>
      <c r="AF332" s="166"/>
      <c r="AG332" s="166"/>
      <c r="AH332" s="166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S333" s="1"/>
      <c r="T333" s="1"/>
      <c r="V333" s="159"/>
      <c r="W333" s="159"/>
      <c r="X333" s="166"/>
      <c r="Y333" s="159"/>
      <c r="Z333" s="159"/>
      <c r="AA333" s="166"/>
      <c r="AB333" s="166"/>
      <c r="AC333" s="166"/>
      <c r="AD333" s="166"/>
      <c r="AE333" s="166"/>
      <c r="AF333" s="166"/>
      <c r="AG333" s="166"/>
      <c r="AH333" s="166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S334" s="1"/>
      <c r="T334" s="1"/>
      <c r="V334" s="159"/>
      <c r="W334" s="159"/>
      <c r="X334" s="166"/>
      <c r="Y334" s="159"/>
      <c r="Z334" s="159"/>
      <c r="AA334" s="166"/>
      <c r="AB334" s="166"/>
      <c r="AC334" s="166"/>
      <c r="AD334" s="166"/>
      <c r="AE334" s="166"/>
      <c r="AF334" s="166"/>
      <c r="AG334" s="166"/>
      <c r="AH334" s="166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S335" s="1"/>
      <c r="T335" s="1"/>
      <c r="V335" s="159"/>
      <c r="W335" s="159"/>
      <c r="X335" s="166"/>
      <c r="Y335" s="159"/>
      <c r="Z335" s="159"/>
      <c r="AA335" s="166"/>
      <c r="AB335" s="166"/>
      <c r="AC335" s="166"/>
      <c r="AD335" s="166"/>
      <c r="AE335" s="166"/>
      <c r="AF335" s="166"/>
      <c r="AG335" s="166"/>
      <c r="AH335" s="166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S336" s="1"/>
      <c r="T336" s="1"/>
      <c r="V336" s="159"/>
      <c r="W336" s="159"/>
      <c r="X336" s="166"/>
      <c r="Y336" s="159"/>
      <c r="Z336" s="159"/>
      <c r="AA336" s="166"/>
      <c r="AB336" s="166"/>
      <c r="AC336" s="166"/>
      <c r="AD336" s="166"/>
      <c r="AE336" s="166"/>
      <c r="AF336" s="166"/>
      <c r="AG336" s="166"/>
      <c r="AH336" s="166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S337" s="1"/>
      <c r="T337" s="1"/>
      <c r="V337" s="159"/>
      <c r="W337" s="159"/>
      <c r="X337" s="166"/>
      <c r="Y337" s="159"/>
      <c r="Z337" s="159"/>
      <c r="AA337" s="166"/>
      <c r="AB337" s="166"/>
      <c r="AC337" s="166"/>
      <c r="AD337" s="166"/>
      <c r="AE337" s="166"/>
      <c r="AF337" s="166"/>
      <c r="AG337" s="166"/>
      <c r="AH337" s="166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S338" s="1"/>
      <c r="T338" s="1"/>
      <c r="V338" s="159"/>
      <c r="W338" s="159"/>
      <c r="X338" s="166"/>
      <c r="Y338" s="159"/>
      <c r="Z338" s="159"/>
      <c r="AA338" s="166"/>
      <c r="AB338" s="166"/>
      <c r="AC338" s="166"/>
      <c r="AD338" s="166"/>
      <c r="AE338" s="166"/>
      <c r="AF338" s="166"/>
      <c r="AG338" s="166"/>
      <c r="AH338" s="166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S339" s="1"/>
      <c r="T339" s="1"/>
      <c r="V339" s="159"/>
      <c r="W339" s="159"/>
      <c r="X339" s="166"/>
      <c r="Y339" s="159"/>
      <c r="Z339" s="159"/>
      <c r="AA339" s="166"/>
      <c r="AB339" s="166"/>
      <c r="AC339" s="166"/>
      <c r="AD339" s="166"/>
      <c r="AE339" s="166"/>
      <c r="AF339" s="166"/>
      <c r="AG339" s="166"/>
      <c r="AH339" s="166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S340" s="1"/>
      <c r="T340" s="1"/>
      <c r="V340" s="159"/>
      <c r="W340" s="159"/>
      <c r="X340" s="166"/>
      <c r="Y340" s="159"/>
      <c r="Z340" s="159"/>
      <c r="AA340" s="166"/>
      <c r="AB340" s="166"/>
      <c r="AC340" s="166"/>
      <c r="AD340" s="166"/>
      <c r="AE340" s="166"/>
      <c r="AF340" s="166"/>
      <c r="AG340" s="166"/>
      <c r="AH340" s="166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S341" s="1"/>
      <c r="T341" s="1"/>
      <c r="V341" s="159"/>
      <c r="W341" s="159"/>
      <c r="X341" s="166"/>
      <c r="Y341" s="159"/>
      <c r="Z341" s="159"/>
      <c r="AA341" s="166"/>
      <c r="AB341" s="166"/>
      <c r="AC341" s="166"/>
      <c r="AD341" s="166"/>
      <c r="AE341" s="166"/>
      <c r="AF341" s="166"/>
      <c r="AG341" s="166"/>
      <c r="AH341" s="166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S342" s="1"/>
      <c r="T342" s="1"/>
      <c r="V342" s="159"/>
      <c r="W342" s="159"/>
      <c r="X342" s="166"/>
      <c r="Y342" s="159"/>
      <c r="Z342" s="159"/>
      <c r="AA342" s="166"/>
      <c r="AB342" s="166"/>
      <c r="AC342" s="166"/>
      <c r="AD342" s="166"/>
      <c r="AE342" s="166"/>
      <c r="AF342" s="166"/>
      <c r="AG342" s="166"/>
      <c r="AH342" s="166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S343" s="1"/>
      <c r="T343" s="1"/>
      <c r="V343" s="159"/>
      <c r="W343" s="159"/>
      <c r="X343" s="166"/>
      <c r="Y343" s="159"/>
      <c r="Z343" s="159"/>
      <c r="AA343" s="166"/>
      <c r="AB343" s="166"/>
      <c r="AC343" s="166"/>
      <c r="AD343" s="166"/>
      <c r="AE343" s="166"/>
      <c r="AF343" s="166"/>
      <c r="AG343" s="166"/>
      <c r="AH343" s="166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S344" s="1"/>
      <c r="T344" s="1"/>
      <c r="V344" s="159"/>
      <c r="W344" s="159"/>
      <c r="X344" s="166"/>
      <c r="Y344" s="159"/>
      <c r="Z344" s="159"/>
      <c r="AA344" s="166"/>
      <c r="AB344" s="166"/>
      <c r="AC344" s="166"/>
      <c r="AD344" s="166"/>
      <c r="AE344" s="166"/>
      <c r="AF344" s="166"/>
      <c r="AG344" s="166"/>
      <c r="AH344" s="166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S345" s="1"/>
      <c r="T345" s="1"/>
      <c r="V345" s="159"/>
      <c r="W345" s="159"/>
      <c r="X345" s="166"/>
      <c r="Y345" s="159"/>
      <c r="Z345" s="159"/>
      <c r="AA345" s="166"/>
      <c r="AB345" s="166"/>
      <c r="AC345" s="166"/>
      <c r="AD345" s="166"/>
      <c r="AE345" s="166"/>
      <c r="AF345" s="166"/>
      <c r="AG345" s="166"/>
      <c r="AH345" s="166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S346" s="1"/>
      <c r="T346" s="1"/>
      <c r="V346" s="159"/>
      <c r="W346" s="159"/>
      <c r="X346" s="166"/>
      <c r="Y346" s="159"/>
      <c r="Z346" s="159"/>
      <c r="AA346" s="166"/>
      <c r="AB346" s="166"/>
      <c r="AC346" s="166"/>
      <c r="AD346" s="166"/>
      <c r="AE346" s="166"/>
      <c r="AF346" s="166"/>
      <c r="AG346" s="166"/>
      <c r="AH346" s="166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S347" s="1"/>
      <c r="T347" s="1"/>
      <c r="V347" s="159"/>
      <c r="W347" s="159"/>
      <c r="X347" s="166"/>
      <c r="Y347" s="159"/>
      <c r="Z347" s="159"/>
      <c r="AA347" s="166"/>
      <c r="AB347" s="166"/>
      <c r="AC347" s="166"/>
      <c r="AD347" s="166"/>
      <c r="AE347" s="166"/>
      <c r="AF347" s="166"/>
      <c r="AG347" s="166"/>
      <c r="AH347" s="166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S348" s="1"/>
      <c r="T348" s="1"/>
      <c r="V348" s="159"/>
      <c r="W348" s="159"/>
      <c r="X348" s="166"/>
      <c r="Y348" s="159"/>
      <c r="Z348" s="159"/>
      <c r="AA348" s="166"/>
      <c r="AB348" s="166"/>
      <c r="AC348" s="166"/>
      <c r="AD348" s="166"/>
      <c r="AE348" s="166"/>
      <c r="AF348" s="166"/>
      <c r="AG348" s="166"/>
      <c r="AH348" s="166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S349" s="1"/>
      <c r="T349" s="1"/>
      <c r="V349" s="159"/>
      <c r="W349" s="159"/>
      <c r="X349" s="166"/>
      <c r="Y349" s="159"/>
      <c r="Z349" s="159"/>
      <c r="AA349" s="166"/>
      <c r="AB349" s="166"/>
      <c r="AC349" s="166"/>
      <c r="AD349" s="166"/>
      <c r="AE349" s="166"/>
      <c r="AF349" s="166"/>
      <c r="AG349" s="166"/>
      <c r="AH349" s="166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S350" s="1"/>
      <c r="T350" s="1"/>
      <c r="V350" s="159"/>
      <c r="W350" s="159"/>
      <c r="X350" s="166"/>
      <c r="Y350" s="159"/>
      <c r="Z350" s="159"/>
      <c r="AA350" s="166"/>
      <c r="AB350" s="166"/>
      <c r="AC350" s="166"/>
      <c r="AD350" s="166"/>
      <c r="AE350" s="166"/>
      <c r="AF350" s="166"/>
      <c r="AG350" s="166"/>
      <c r="AH350" s="166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S351" s="1"/>
      <c r="T351" s="1"/>
      <c r="V351" s="159"/>
      <c r="W351" s="159"/>
      <c r="X351" s="166"/>
      <c r="Y351" s="159"/>
      <c r="Z351" s="159"/>
      <c r="AA351" s="166"/>
      <c r="AB351" s="166"/>
      <c r="AC351" s="166"/>
      <c r="AD351" s="166"/>
      <c r="AE351" s="166"/>
      <c r="AF351" s="166"/>
      <c r="AG351" s="166"/>
      <c r="AH351" s="166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S352" s="1"/>
      <c r="T352" s="1"/>
      <c r="V352" s="159"/>
      <c r="W352" s="159"/>
      <c r="X352" s="166"/>
      <c r="Y352" s="159"/>
      <c r="Z352" s="159"/>
      <c r="AA352" s="166"/>
      <c r="AB352" s="166"/>
      <c r="AC352" s="166"/>
      <c r="AD352" s="166"/>
      <c r="AE352" s="166"/>
      <c r="AF352" s="166"/>
      <c r="AG352" s="166"/>
      <c r="AH352" s="166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S353" s="1"/>
      <c r="T353" s="1"/>
      <c r="V353" s="159"/>
      <c r="W353" s="159"/>
      <c r="X353" s="166"/>
      <c r="Y353" s="159"/>
      <c r="Z353" s="159"/>
      <c r="AA353" s="166"/>
      <c r="AB353" s="166"/>
      <c r="AC353" s="166"/>
      <c r="AD353" s="166"/>
      <c r="AE353" s="166"/>
      <c r="AF353" s="166"/>
      <c r="AG353" s="166"/>
      <c r="AH353" s="166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S354" s="1"/>
      <c r="T354" s="1"/>
      <c r="V354" s="159"/>
      <c r="W354" s="159"/>
      <c r="X354" s="166"/>
      <c r="Y354" s="159"/>
      <c r="Z354" s="159"/>
      <c r="AA354" s="166"/>
      <c r="AB354" s="166"/>
      <c r="AC354" s="166"/>
      <c r="AD354" s="166"/>
      <c r="AE354" s="166"/>
      <c r="AF354" s="166"/>
      <c r="AG354" s="166"/>
      <c r="AH354" s="166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S355" s="1"/>
      <c r="T355" s="1"/>
      <c r="V355" s="159"/>
      <c r="W355" s="159"/>
      <c r="X355" s="166"/>
      <c r="Y355" s="159"/>
      <c r="Z355" s="159"/>
      <c r="AA355" s="166"/>
      <c r="AB355" s="166"/>
      <c r="AC355" s="166"/>
      <c r="AD355" s="166"/>
      <c r="AE355" s="166"/>
      <c r="AF355" s="166"/>
      <c r="AG355" s="166"/>
      <c r="AH355" s="166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S356" s="1"/>
      <c r="T356" s="1"/>
      <c r="V356" s="159"/>
      <c r="W356" s="159"/>
      <c r="X356" s="166"/>
      <c r="Y356" s="159"/>
      <c r="Z356" s="159"/>
      <c r="AA356" s="166"/>
      <c r="AB356" s="166"/>
      <c r="AC356" s="166"/>
      <c r="AD356" s="166"/>
      <c r="AE356" s="166"/>
      <c r="AF356" s="166"/>
      <c r="AG356" s="166"/>
      <c r="AH356" s="166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S357" s="1"/>
      <c r="T357" s="1"/>
      <c r="V357" s="159"/>
      <c r="W357" s="159"/>
      <c r="X357" s="166"/>
      <c r="Y357" s="159"/>
      <c r="Z357" s="159"/>
      <c r="AA357" s="166"/>
      <c r="AB357" s="166"/>
      <c r="AC357" s="166"/>
      <c r="AD357" s="166"/>
      <c r="AE357" s="166"/>
      <c r="AF357" s="166"/>
      <c r="AG357" s="166"/>
      <c r="AH357" s="166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S358" s="1"/>
      <c r="T358" s="1"/>
      <c r="V358" s="159"/>
      <c r="W358" s="159"/>
      <c r="X358" s="166"/>
      <c r="Y358" s="159"/>
      <c r="Z358" s="159"/>
      <c r="AA358" s="166"/>
      <c r="AB358" s="166"/>
      <c r="AC358" s="166"/>
      <c r="AD358" s="166"/>
      <c r="AE358" s="166"/>
      <c r="AF358" s="166"/>
      <c r="AG358" s="166"/>
      <c r="AH358" s="166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S359" s="1"/>
      <c r="T359" s="1"/>
      <c r="V359" s="159"/>
      <c r="W359" s="159"/>
      <c r="X359" s="166"/>
      <c r="Y359" s="159"/>
      <c r="Z359" s="159"/>
      <c r="AA359" s="166"/>
      <c r="AB359" s="166"/>
      <c r="AC359" s="166"/>
      <c r="AD359" s="166"/>
      <c r="AE359" s="166"/>
      <c r="AF359" s="166"/>
      <c r="AG359" s="166"/>
      <c r="AH359" s="166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S360" s="1"/>
      <c r="T360" s="1"/>
      <c r="V360" s="159"/>
      <c r="W360" s="159"/>
      <c r="X360" s="166"/>
      <c r="Y360" s="159"/>
      <c r="Z360" s="159"/>
      <c r="AA360" s="166"/>
      <c r="AB360" s="166"/>
      <c r="AC360" s="166"/>
      <c r="AD360" s="166"/>
      <c r="AE360" s="166"/>
      <c r="AF360" s="166"/>
      <c r="AG360" s="166"/>
      <c r="AH360" s="166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S361" s="1"/>
      <c r="T361" s="1"/>
      <c r="V361" s="159"/>
      <c r="W361" s="159"/>
      <c r="X361" s="166"/>
      <c r="Y361" s="159"/>
      <c r="Z361" s="159"/>
      <c r="AA361" s="166"/>
      <c r="AB361" s="166"/>
      <c r="AC361" s="166"/>
      <c r="AD361" s="166"/>
      <c r="AE361" s="166"/>
      <c r="AF361" s="166"/>
      <c r="AG361" s="166"/>
      <c r="AH361" s="166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S362" s="1"/>
      <c r="T362" s="1"/>
      <c r="V362" s="159"/>
      <c r="W362" s="159"/>
      <c r="X362" s="166"/>
      <c r="Y362" s="159"/>
      <c r="Z362" s="159"/>
      <c r="AA362" s="166"/>
      <c r="AB362" s="166"/>
      <c r="AC362" s="166"/>
      <c r="AD362" s="166"/>
      <c r="AE362" s="166"/>
      <c r="AF362" s="166"/>
      <c r="AG362" s="166"/>
      <c r="AH362" s="166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S363" s="1"/>
      <c r="T363" s="1"/>
      <c r="V363" s="159"/>
      <c r="W363" s="159"/>
      <c r="X363" s="166"/>
      <c r="Y363" s="159"/>
      <c r="Z363" s="159"/>
      <c r="AA363" s="166"/>
      <c r="AB363" s="166"/>
      <c r="AC363" s="166"/>
      <c r="AD363" s="166"/>
      <c r="AE363" s="166"/>
      <c r="AF363" s="166"/>
      <c r="AG363" s="166"/>
      <c r="AH363" s="166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S364" s="1"/>
      <c r="T364" s="1"/>
      <c r="V364" s="159"/>
      <c r="W364" s="159"/>
      <c r="X364" s="166"/>
      <c r="Y364" s="159"/>
      <c r="Z364" s="159"/>
      <c r="AA364" s="166"/>
      <c r="AB364" s="166"/>
      <c r="AC364" s="166"/>
      <c r="AD364" s="166"/>
      <c r="AE364" s="166"/>
      <c r="AF364" s="166"/>
      <c r="AG364" s="166"/>
      <c r="AH364" s="166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S365" s="1"/>
      <c r="T365" s="1"/>
      <c r="V365" s="159"/>
      <c r="W365" s="159"/>
      <c r="X365" s="166"/>
      <c r="Y365" s="159"/>
      <c r="Z365" s="159"/>
      <c r="AA365" s="166"/>
      <c r="AB365" s="166"/>
      <c r="AC365" s="166"/>
      <c r="AD365" s="166"/>
      <c r="AE365" s="166"/>
      <c r="AF365" s="166"/>
      <c r="AG365" s="166"/>
      <c r="AH365" s="166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S366" s="1"/>
      <c r="T366" s="1"/>
      <c r="V366" s="159"/>
      <c r="W366" s="159"/>
      <c r="X366" s="166"/>
      <c r="Y366" s="159"/>
      <c r="Z366" s="159"/>
      <c r="AA366" s="166"/>
      <c r="AB366" s="166"/>
      <c r="AC366" s="166"/>
      <c r="AD366" s="166"/>
      <c r="AE366" s="166"/>
      <c r="AF366" s="166"/>
      <c r="AG366" s="166"/>
      <c r="AH366" s="166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S367" s="1"/>
      <c r="T367" s="1"/>
      <c r="V367" s="159"/>
      <c r="W367" s="159"/>
      <c r="X367" s="166"/>
      <c r="Y367" s="159"/>
      <c r="Z367" s="159"/>
      <c r="AA367" s="166"/>
      <c r="AB367" s="166"/>
      <c r="AC367" s="166"/>
      <c r="AD367" s="166"/>
      <c r="AE367" s="166"/>
      <c r="AF367" s="166"/>
      <c r="AG367" s="166"/>
      <c r="AH367" s="166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S368" s="1"/>
      <c r="T368" s="1"/>
      <c r="V368" s="159"/>
      <c r="W368" s="159"/>
      <c r="X368" s="166"/>
      <c r="Y368" s="159"/>
      <c r="Z368" s="159"/>
      <c r="AA368" s="166"/>
      <c r="AB368" s="166"/>
      <c r="AC368" s="166"/>
      <c r="AD368" s="166"/>
      <c r="AE368" s="166"/>
      <c r="AF368" s="166"/>
      <c r="AG368" s="166"/>
      <c r="AH368" s="166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S369" s="1"/>
      <c r="T369" s="1"/>
      <c r="V369" s="159"/>
      <c r="W369" s="159"/>
      <c r="X369" s="166"/>
      <c r="Y369" s="159"/>
      <c r="Z369" s="159"/>
      <c r="AA369" s="166"/>
      <c r="AB369" s="166"/>
      <c r="AC369" s="166"/>
      <c r="AD369" s="166"/>
      <c r="AE369" s="166"/>
      <c r="AF369" s="166"/>
      <c r="AG369" s="166"/>
      <c r="AH369" s="166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S370" s="1"/>
      <c r="T370" s="1"/>
      <c r="V370" s="159"/>
      <c r="W370" s="159"/>
      <c r="X370" s="166"/>
      <c r="Y370" s="159"/>
      <c r="Z370" s="159"/>
      <c r="AA370" s="166"/>
      <c r="AB370" s="166"/>
      <c r="AC370" s="166"/>
      <c r="AD370" s="166"/>
      <c r="AE370" s="166"/>
      <c r="AF370" s="166"/>
      <c r="AG370" s="166"/>
      <c r="AH370" s="166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S371" s="1"/>
      <c r="T371" s="1"/>
      <c r="V371" s="159"/>
      <c r="W371" s="159"/>
      <c r="X371" s="166"/>
      <c r="Y371" s="159"/>
      <c r="Z371" s="159"/>
      <c r="AA371" s="166"/>
      <c r="AB371" s="166"/>
      <c r="AC371" s="166"/>
      <c r="AD371" s="166"/>
      <c r="AE371" s="166"/>
      <c r="AF371" s="166"/>
      <c r="AG371" s="166"/>
      <c r="AH371" s="166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S372" s="1"/>
      <c r="T372" s="1"/>
      <c r="V372" s="159"/>
      <c r="W372" s="159"/>
      <c r="X372" s="166"/>
      <c r="Y372" s="159"/>
      <c r="Z372" s="159"/>
      <c r="AA372" s="166"/>
      <c r="AB372" s="166"/>
      <c r="AC372" s="166"/>
      <c r="AD372" s="166"/>
      <c r="AE372" s="166"/>
      <c r="AF372" s="166"/>
      <c r="AG372" s="166"/>
      <c r="AH372" s="166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S373" s="1"/>
      <c r="T373" s="1"/>
      <c r="V373" s="159"/>
      <c r="W373" s="159"/>
      <c r="X373" s="166"/>
      <c r="Y373" s="159"/>
      <c r="Z373" s="159"/>
      <c r="AA373" s="166"/>
      <c r="AB373" s="166"/>
      <c r="AC373" s="166"/>
      <c r="AD373" s="166"/>
      <c r="AE373" s="166"/>
      <c r="AF373" s="166"/>
      <c r="AG373" s="166"/>
      <c r="AH373" s="166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S374" s="1"/>
      <c r="T374" s="1"/>
      <c r="V374" s="159"/>
      <c r="W374" s="159"/>
      <c r="X374" s="166"/>
      <c r="Y374" s="159"/>
      <c r="Z374" s="159"/>
      <c r="AA374" s="166"/>
      <c r="AB374" s="166"/>
      <c r="AC374" s="166"/>
      <c r="AD374" s="166"/>
      <c r="AE374" s="166"/>
      <c r="AF374" s="166"/>
      <c r="AG374" s="166"/>
      <c r="AH374" s="166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S375" s="1"/>
      <c r="T375" s="1"/>
      <c r="V375" s="159"/>
      <c r="W375" s="159"/>
      <c r="X375" s="166"/>
      <c r="Y375" s="159"/>
      <c r="Z375" s="159"/>
      <c r="AA375" s="166"/>
      <c r="AB375" s="166"/>
      <c r="AC375" s="166"/>
      <c r="AD375" s="166"/>
      <c r="AE375" s="166"/>
      <c r="AF375" s="166"/>
      <c r="AG375" s="166"/>
      <c r="AH375" s="166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S376" s="1"/>
      <c r="T376" s="1"/>
      <c r="V376" s="159"/>
      <c r="W376" s="159"/>
      <c r="X376" s="166"/>
      <c r="Y376" s="159"/>
      <c r="Z376" s="159"/>
      <c r="AA376" s="166"/>
      <c r="AB376" s="166"/>
      <c r="AC376" s="166"/>
      <c r="AD376" s="166"/>
      <c r="AE376" s="166"/>
      <c r="AF376" s="166"/>
      <c r="AG376" s="166"/>
      <c r="AH376" s="166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S377" s="1"/>
      <c r="T377" s="1"/>
      <c r="V377" s="159"/>
      <c r="W377" s="159"/>
      <c r="X377" s="166"/>
      <c r="Y377" s="159"/>
      <c r="Z377" s="159"/>
      <c r="AA377" s="166"/>
      <c r="AB377" s="166"/>
      <c r="AC377" s="166"/>
      <c r="AD377" s="166"/>
      <c r="AE377" s="166"/>
      <c r="AF377" s="166"/>
      <c r="AG377" s="166"/>
      <c r="AH377" s="166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S378" s="1"/>
      <c r="T378" s="1"/>
      <c r="V378" s="159"/>
      <c r="W378" s="159"/>
      <c r="X378" s="166"/>
      <c r="Y378" s="159"/>
      <c r="Z378" s="159"/>
      <c r="AA378" s="166"/>
      <c r="AB378" s="166"/>
      <c r="AC378" s="166"/>
      <c r="AD378" s="166"/>
      <c r="AE378" s="166"/>
      <c r="AF378" s="166"/>
      <c r="AG378" s="166"/>
      <c r="AH378" s="166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S379" s="1"/>
      <c r="T379" s="1"/>
      <c r="V379" s="159"/>
      <c r="W379" s="159"/>
      <c r="X379" s="166"/>
      <c r="Y379" s="159"/>
      <c r="Z379" s="159"/>
      <c r="AA379" s="166"/>
      <c r="AB379" s="166"/>
      <c r="AC379" s="166"/>
      <c r="AD379" s="166"/>
      <c r="AE379" s="166"/>
      <c r="AF379" s="166"/>
      <c r="AG379" s="166"/>
      <c r="AH379" s="166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S380" s="1"/>
      <c r="T380" s="1"/>
      <c r="V380" s="159"/>
      <c r="W380" s="159"/>
      <c r="X380" s="166"/>
      <c r="Y380" s="159"/>
      <c r="Z380" s="159"/>
      <c r="AA380" s="166"/>
      <c r="AB380" s="166"/>
      <c r="AC380" s="166"/>
      <c r="AD380" s="166"/>
      <c r="AE380" s="166"/>
      <c r="AF380" s="166"/>
      <c r="AG380" s="166"/>
      <c r="AH380" s="166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S381" s="1"/>
      <c r="T381" s="1"/>
      <c r="V381" s="159"/>
      <c r="W381" s="159"/>
      <c r="X381" s="166"/>
      <c r="Y381" s="159"/>
      <c r="Z381" s="159"/>
      <c r="AA381" s="166"/>
      <c r="AB381" s="166"/>
      <c r="AC381" s="166"/>
      <c r="AD381" s="166"/>
      <c r="AE381" s="166"/>
      <c r="AF381" s="166"/>
      <c r="AG381" s="166"/>
      <c r="AH381" s="166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S382" s="1"/>
      <c r="T382" s="1"/>
      <c r="V382" s="159"/>
      <c r="W382" s="159"/>
      <c r="X382" s="166"/>
      <c r="Y382" s="159"/>
      <c r="Z382" s="159"/>
      <c r="AA382" s="166"/>
      <c r="AB382" s="166"/>
      <c r="AC382" s="166"/>
      <c r="AD382" s="166"/>
      <c r="AE382" s="166"/>
      <c r="AF382" s="166"/>
      <c r="AG382" s="166"/>
      <c r="AH382" s="166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1"/>
      <c r="T383" s="1"/>
      <c r="V383" s="159"/>
      <c r="W383" s="159"/>
      <c r="X383" s="166"/>
      <c r="Y383" s="159"/>
      <c r="Z383" s="159"/>
      <c r="AA383" s="166"/>
      <c r="AB383" s="166"/>
      <c r="AC383" s="166"/>
      <c r="AD383" s="166"/>
      <c r="AE383" s="166"/>
      <c r="AF383" s="166"/>
      <c r="AG383" s="166"/>
      <c r="AH383" s="166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S384" s="1"/>
      <c r="T384" s="1"/>
      <c r="V384" s="159"/>
      <c r="W384" s="159"/>
      <c r="X384" s="166"/>
      <c r="Y384" s="159"/>
      <c r="Z384" s="159"/>
      <c r="AA384" s="166"/>
      <c r="AB384" s="166"/>
      <c r="AC384" s="166"/>
      <c r="AD384" s="166"/>
      <c r="AE384" s="166"/>
      <c r="AF384" s="166"/>
      <c r="AG384" s="166"/>
      <c r="AH384" s="166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S385" s="1"/>
      <c r="T385" s="1"/>
      <c r="V385" s="159"/>
      <c r="W385" s="159"/>
      <c r="X385" s="166"/>
      <c r="Y385" s="159"/>
      <c r="Z385" s="159"/>
      <c r="AA385" s="166"/>
      <c r="AB385" s="166"/>
      <c r="AC385" s="166"/>
      <c r="AD385" s="166"/>
      <c r="AE385" s="166"/>
      <c r="AF385" s="166"/>
      <c r="AG385" s="166"/>
      <c r="AH385" s="166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S386" s="1"/>
      <c r="T386" s="1"/>
      <c r="V386" s="159"/>
      <c r="W386" s="159"/>
      <c r="X386" s="166"/>
      <c r="Y386" s="159"/>
      <c r="Z386" s="159"/>
      <c r="AA386" s="166"/>
      <c r="AB386" s="166"/>
      <c r="AC386" s="166"/>
      <c r="AD386" s="166"/>
      <c r="AE386" s="166"/>
      <c r="AF386" s="166"/>
      <c r="AG386" s="166"/>
      <c r="AH386" s="166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S387" s="1"/>
      <c r="T387" s="1"/>
      <c r="V387" s="159"/>
      <c r="W387" s="159"/>
      <c r="X387" s="166"/>
      <c r="Y387" s="159"/>
      <c r="Z387" s="159"/>
      <c r="AA387" s="166"/>
      <c r="AB387" s="166"/>
      <c r="AC387" s="166"/>
      <c r="AD387" s="166"/>
      <c r="AE387" s="166"/>
      <c r="AF387" s="166"/>
      <c r="AG387" s="166"/>
      <c r="AH387" s="166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S388" s="1"/>
      <c r="T388" s="1"/>
      <c r="V388" s="159"/>
      <c r="W388" s="159"/>
      <c r="X388" s="166"/>
      <c r="Y388" s="159"/>
      <c r="Z388" s="159"/>
      <c r="AA388" s="166"/>
      <c r="AB388" s="166"/>
      <c r="AC388" s="166"/>
      <c r="AD388" s="166"/>
      <c r="AE388" s="166"/>
      <c r="AF388" s="166"/>
      <c r="AG388" s="166"/>
      <c r="AH388" s="166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1"/>
      <c r="T389" s="1"/>
      <c r="V389" s="159"/>
      <c r="W389" s="159"/>
      <c r="X389" s="166"/>
      <c r="Y389" s="159"/>
      <c r="Z389" s="159"/>
      <c r="AA389" s="166"/>
      <c r="AB389" s="166"/>
      <c r="AC389" s="166"/>
      <c r="AD389" s="166"/>
      <c r="AE389" s="166"/>
      <c r="AF389" s="166"/>
      <c r="AG389" s="166"/>
      <c r="AH389" s="166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S390" s="1"/>
      <c r="T390" s="1"/>
      <c r="V390" s="159"/>
      <c r="W390" s="159"/>
      <c r="X390" s="166"/>
      <c r="Y390" s="159"/>
      <c r="Z390" s="159"/>
      <c r="AA390" s="166"/>
      <c r="AB390" s="166"/>
      <c r="AC390" s="166"/>
      <c r="AD390" s="166"/>
      <c r="AE390" s="166"/>
      <c r="AF390" s="166"/>
      <c r="AG390" s="166"/>
      <c r="AH390" s="166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S391" s="1"/>
      <c r="T391" s="1"/>
      <c r="V391" s="159"/>
      <c r="W391" s="159"/>
      <c r="X391" s="166"/>
      <c r="Y391" s="159"/>
      <c r="Z391" s="159"/>
      <c r="AA391" s="166"/>
      <c r="AB391" s="166"/>
      <c r="AC391" s="166"/>
      <c r="AD391" s="166"/>
      <c r="AE391" s="166"/>
      <c r="AF391" s="166"/>
      <c r="AG391" s="166"/>
      <c r="AH391" s="166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S392" s="1"/>
      <c r="T392" s="1"/>
      <c r="V392" s="159"/>
      <c r="W392" s="159"/>
      <c r="X392" s="166"/>
      <c r="Y392" s="159"/>
      <c r="Z392" s="159"/>
      <c r="AA392" s="166"/>
      <c r="AB392" s="166"/>
      <c r="AC392" s="166"/>
      <c r="AD392" s="166"/>
      <c r="AE392" s="166"/>
      <c r="AF392" s="166"/>
      <c r="AG392" s="166"/>
      <c r="AH392" s="166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S393" s="1"/>
      <c r="T393" s="1"/>
      <c r="V393" s="159"/>
      <c r="W393" s="159"/>
      <c r="X393" s="166"/>
      <c r="Y393" s="159"/>
      <c r="Z393" s="159"/>
      <c r="AA393" s="166"/>
      <c r="AB393" s="166"/>
      <c r="AC393" s="166"/>
      <c r="AD393" s="166"/>
      <c r="AE393" s="166"/>
      <c r="AF393" s="166"/>
      <c r="AG393" s="166"/>
      <c r="AH393" s="166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S394" s="1"/>
      <c r="T394" s="1"/>
      <c r="V394" s="159"/>
      <c r="W394" s="159"/>
      <c r="X394" s="166"/>
      <c r="Y394" s="159"/>
      <c r="Z394" s="159"/>
      <c r="AA394" s="166"/>
      <c r="AB394" s="166"/>
      <c r="AC394" s="166"/>
      <c r="AD394" s="166"/>
      <c r="AE394" s="166"/>
      <c r="AF394" s="166"/>
      <c r="AG394" s="166"/>
      <c r="AH394" s="166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S395" s="1"/>
      <c r="T395" s="1"/>
      <c r="V395" s="159"/>
      <c r="W395" s="159"/>
      <c r="X395" s="166"/>
      <c r="Y395" s="159"/>
      <c r="Z395" s="159"/>
      <c r="AA395" s="166"/>
      <c r="AB395" s="166"/>
      <c r="AC395" s="166"/>
      <c r="AD395" s="166"/>
      <c r="AE395" s="166"/>
      <c r="AF395" s="166"/>
      <c r="AG395" s="166"/>
      <c r="AH395" s="166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S396" s="1"/>
      <c r="T396" s="1"/>
      <c r="V396" s="159"/>
      <c r="W396" s="159"/>
      <c r="X396" s="166"/>
      <c r="Y396" s="159"/>
      <c r="Z396" s="159"/>
      <c r="AA396" s="166"/>
      <c r="AB396" s="166"/>
      <c r="AC396" s="166"/>
      <c r="AD396" s="166"/>
      <c r="AE396" s="166"/>
      <c r="AF396" s="166"/>
      <c r="AG396" s="166"/>
      <c r="AH396" s="166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S397" s="1"/>
      <c r="T397" s="1"/>
      <c r="V397" s="159"/>
      <c r="W397" s="159"/>
      <c r="X397" s="166"/>
      <c r="Y397" s="159"/>
      <c r="Z397" s="159"/>
      <c r="AA397" s="166"/>
      <c r="AB397" s="166"/>
      <c r="AC397" s="166"/>
      <c r="AD397" s="166"/>
      <c r="AE397" s="166"/>
      <c r="AF397" s="166"/>
      <c r="AG397" s="166"/>
      <c r="AH397" s="166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S398" s="1"/>
      <c r="T398" s="1"/>
      <c r="V398" s="159"/>
      <c r="W398" s="159"/>
      <c r="X398" s="166"/>
      <c r="Y398" s="159"/>
      <c r="Z398" s="159"/>
      <c r="AA398" s="166"/>
      <c r="AB398" s="166"/>
      <c r="AC398" s="166"/>
      <c r="AD398" s="166"/>
      <c r="AE398" s="166"/>
      <c r="AF398" s="166"/>
      <c r="AG398" s="166"/>
      <c r="AH398" s="166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S399" s="1"/>
      <c r="T399" s="1"/>
      <c r="V399" s="159"/>
      <c r="W399" s="159"/>
      <c r="X399" s="166"/>
      <c r="Y399" s="159"/>
      <c r="Z399" s="159"/>
      <c r="AA399" s="166"/>
      <c r="AB399" s="166"/>
      <c r="AC399" s="166"/>
      <c r="AD399" s="166"/>
      <c r="AE399" s="166"/>
      <c r="AF399" s="166"/>
      <c r="AG399" s="166"/>
      <c r="AH399" s="166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S400" s="1"/>
      <c r="T400" s="1"/>
      <c r="V400" s="159"/>
      <c r="W400" s="159"/>
      <c r="X400" s="166"/>
      <c r="Y400" s="159"/>
      <c r="Z400" s="159"/>
      <c r="AA400" s="166"/>
      <c r="AB400" s="166"/>
      <c r="AC400" s="166"/>
      <c r="AD400" s="166"/>
      <c r="AE400" s="166"/>
      <c r="AF400" s="166"/>
      <c r="AG400" s="166"/>
      <c r="AH400" s="166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S401" s="1"/>
      <c r="T401" s="1"/>
      <c r="V401" s="159"/>
      <c r="W401" s="159"/>
      <c r="X401" s="166"/>
      <c r="Y401" s="159"/>
      <c r="Z401" s="159"/>
      <c r="AA401" s="166"/>
      <c r="AB401" s="166"/>
      <c r="AC401" s="166"/>
      <c r="AD401" s="166"/>
      <c r="AE401" s="166"/>
      <c r="AF401" s="166"/>
      <c r="AG401" s="166"/>
      <c r="AH401" s="166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S402" s="1"/>
      <c r="T402" s="1"/>
      <c r="V402" s="159"/>
      <c r="W402" s="159"/>
      <c r="X402" s="166"/>
      <c r="Y402" s="159"/>
      <c r="Z402" s="159"/>
      <c r="AA402" s="166"/>
      <c r="AB402" s="166"/>
      <c r="AC402" s="166"/>
      <c r="AD402" s="166"/>
      <c r="AE402" s="166"/>
      <c r="AF402" s="166"/>
      <c r="AG402" s="166"/>
      <c r="AH402" s="166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S403" s="1"/>
      <c r="T403" s="1"/>
      <c r="V403" s="159"/>
      <c r="W403" s="159"/>
      <c r="X403" s="166"/>
      <c r="Y403" s="159"/>
      <c r="Z403" s="159"/>
      <c r="AA403" s="166"/>
      <c r="AB403" s="166"/>
      <c r="AC403" s="166"/>
      <c r="AD403" s="166"/>
      <c r="AE403" s="166"/>
      <c r="AF403" s="166"/>
      <c r="AG403" s="166"/>
      <c r="AH403" s="166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S404" s="1"/>
      <c r="T404" s="1"/>
      <c r="V404" s="159"/>
      <c r="W404" s="159"/>
      <c r="X404" s="166"/>
      <c r="Y404" s="159"/>
      <c r="Z404" s="159"/>
      <c r="AA404" s="166"/>
      <c r="AB404" s="166"/>
      <c r="AC404" s="166"/>
      <c r="AD404" s="166"/>
      <c r="AE404" s="166"/>
      <c r="AF404" s="166"/>
      <c r="AG404" s="166"/>
      <c r="AH404" s="166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S405" s="1"/>
      <c r="T405" s="1"/>
      <c r="V405" s="159"/>
      <c r="W405" s="159"/>
      <c r="X405" s="166"/>
      <c r="Y405" s="159"/>
      <c r="Z405" s="159"/>
      <c r="AA405" s="166"/>
      <c r="AB405" s="166"/>
      <c r="AC405" s="166"/>
      <c r="AD405" s="166"/>
      <c r="AE405" s="166"/>
      <c r="AF405" s="166"/>
      <c r="AG405" s="166"/>
      <c r="AH405" s="166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S406" s="1"/>
      <c r="T406" s="1"/>
      <c r="V406" s="159"/>
      <c r="W406" s="159"/>
      <c r="X406" s="166"/>
      <c r="Y406" s="159"/>
      <c r="Z406" s="159"/>
      <c r="AA406" s="166"/>
      <c r="AB406" s="166"/>
      <c r="AC406" s="166"/>
      <c r="AD406" s="166"/>
      <c r="AE406" s="166"/>
      <c r="AF406" s="166"/>
      <c r="AG406" s="166"/>
      <c r="AH406" s="166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S407" s="1"/>
      <c r="T407" s="1"/>
      <c r="V407" s="159"/>
      <c r="W407" s="159"/>
      <c r="X407" s="166"/>
      <c r="Y407" s="159"/>
      <c r="Z407" s="159"/>
      <c r="AA407" s="166"/>
      <c r="AB407" s="166"/>
      <c r="AC407" s="166"/>
      <c r="AD407" s="166"/>
      <c r="AE407" s="166"/>
      <c r="AF407" s="166"/>
      <c r="AG407" s="166"/>
      <c r="AH407" s="166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S408" s="1"/>
      <c r="T408" s="1"/>
      <c r="V408" s="159"/>
      <c r="W408" s="159"/>
      <c r="X408" s="166"/>
      <c r="Y408" s="159"/>
      <c r="Z408" s="159"/>
      <c r="AA408" s="166"/>
      <c r="AB408" s="166"/>
      <c r="AC408" s="166"/>
      <c r="AD408" s="166"/>
      <c r="AE408" s="166"/>
      <c r="AF408" s="166"/>
      <c r="AG408" s="166"/>
      <c r="AH408" s="166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S409" s="1"/>
      <c r="T409" s="1"/>
      <c r="V409" s="159"/>
      <c r="W409" s="159"/>
      <c r="X409" s="166"/>
      <c r="Y409" s="159"/>
      <c r="Z409" s="159"/>
      <c r="AA409" s="166"/>
      <c r="AB409" s="166"/>
      <c r="AC409" s="166"/>
      <c r="AD409" s="166"/>
      <c r="AE409" s="166"/>
      <c r="AF409" s="166"/>
      <c r="AG409" s="166"/>
      <c r="AH409" s="166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S410" s="1"/>
      <c r="T410" s="1"/>
      <c r="V410" s="159"/>
      <c r="W410" s="159"/>
      <c r="X410" s="166"/>
      <c r="Y410" s="159"/>
      <c r="Z410" s="159"/>
      <c r="AA410" s="166"/>
      <c r="AB410" s="166"/>
      <c r="AC410" s="166"/>
      <c r="AD410" s="166"/>
      <c r="AE410" s="166"/>
      <c r="AF410" s="166"/>
      <c r="AG410" s="166"/>
      <c r="AH410" s="166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S411" s="1"/>
      <c r="T411" s="1"/>
      <c r="V411" s="159"/>
      <c r="W411" s="159"/>
      <c r="X411" s="166"/>
      <c r="Y411" s="159"/>
      <c r="Z411" s="159"/>
      <c r="AA411" s="166"/>
      <c r="AB411" s="166"/>
      <c r="AC411" s="166"/>
      <c r="AD411" s="166"/>
      <c r="AE411" s="166"/>
      <c r="AF411" s="166"/>
      <c r="AG411" s="166"/>
      <c r="AH411" s="166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1"/>
      <c r="T412" s="1"/>
      <c r="V412" s="159"/>
      <c r="W412" s="159"/>
      <c r="X412" s="166"/>
      <c r="Y412" s="159"/>
      <c r="Z412" s="159"/>
      <c r="AA412" s="166"/>
      <c r="AB412" s="166"/>
      <c r="AC412" s="166"/>
      <c r="AD412" s="166"/>
      <c r="AE412" s="166"/>
      <c r="AF412" s="166"/>
      <c r="AG412" s="166"/>
      <c r="AH412" s="166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S413" s="1"/>
      <c r="T413" s="1"/>
      <c r="V413" s="159"/>
      <c r="W413" s="159"/>
      <c r="X413" s="166"/>
      <c r="Y413" s="159"/>
      <c r="Z413" s="159"/>
      <c r="AA413" s="166"/>
      <c r="AB413" s="166"/>
      <c r="AC413" s="166"/>
      <c r="AD413" s="166"/>
      <c r="AE413" s="166"/>
      <c r="AF413" s="166"/>
      <c r="AG413" s="166"/>
      <c r="AH413" s="166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S414" s="1"/>
      <c r="T414" s="1"/>
      <c r="V414" s="159"/>
      <c r="W414" s="159"/>
      <c r="X414" s="166"/>
      <c r="Y414" s="159"/>
      <c r="Z414" s="159"/>
      <c r="AA414" s="166"/>
      <c r="AB414" s="166"/>
      <c r="AC414" s="166"/>
      <c r="AD414" s="166"/>
      <c r="AE414" s="166"/>
      <c r="AF414" s="166"/>
      <c r="AG414" s="166"/>
      <c r="AH414" s="166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S415" s="1"/>
      <c r="T415" s="1"/>
      <c r="V415" s="159"/>
      <c r="W415" s="159"/>
      <c r="X415" s="166"/>
      <c r="Y415" s="159"/>
      <c r="Z415" s="159"/>
      <c r="AA415" s="166"/>
      <c r="AB415" s="166"/>
      <c r="AC415" s="166"/>
      <c r="AD415" s="166"/>
      <c r="AE415" s="166"/>
      <c r="AF415" s="166"/>
      <c r="AG415" s="166"/>
      <c r="AH415" s="166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S416" s="1"/>
      <c r="T416" s="1"/>
      <c r="V416" s="159"/>
      <c r="W416" s="159"/>
      <c r="X416" s="166"/>
      <c r="Y416" s="159"/>
      <c r="Z416" s="159"/>
      <c r="AA416" s="166"/>
      <c r="AB416" s="166"/>
      <c r="AC416" s="166"/>
      <c r="AD416" s="166"/>
      <c r="AE416" s="166"/>
      <c r="AF416" s="166"/>
      <c r="AG416" s="166"/>
      <c r="AH416" s="166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S417" s="1"/>
      <c r="T417" s="1"/>
      <c r="V417" s="159"/>
      <c r="W417" s="159"/>
      <c r="X417" s="166"/>
      <c r="Y417" s="159"/>
      <c r="Z417" s="159"/>
      <c r="AA417" s="166"/>
      <c r="AB417" s="166"/>
      <c r="AC417" s="166"/>
      <c r="AD417" s="166"/>
      <c r="AE417" s="166"/>
      <c r="AF417" s="166"/>
      <c r="AG417" s="166"/>
      <c r="AH417" s="166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1"/>
      <c r="T418" s="1"/>
      <c r="V418" s="159"/>
      <c r="W418" s="159"/>
      <c r="X418" s="166"/>
      <c r="Y418" s="159"/>
      <c r="Z418" s="159"/>
      <c r="AA418" s="166"/>
      <c r="AB418" s="166"/>
      <c r="AC418" s="166"/>
      <c r="AD418" s="166"/>
      <c r="AE418" s="166"/>
      <c r="AF418" s="166"/>
      <c r="AG418" s="166"/>
      <c r="AH418" s="166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S419" s="1"/>
      <c r="T419" s="1"/>
      <c r="V419" s="159"/>
      <c r="W419" s="159"/>
      <c r="X419" s="166"/>
      <c r="Y419" s="159"/>
      <c r="Z419" s="159"/>
      <c r="AA419" s="166"/>
      <c r="AB419" s="166"/>
      <c r="AC419" s="166"/>
      <c r="AD419" s="166"/>
      <c r="AE419" s="166"/>
      <c r="AF419" s="166"/>
      <c r="AG419" s="166"/>
      <c r="AH419" s="166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S420" s="1"/>
      <c r="T420" s="1"/>
      <c r="V420" s="159"/>
      <c r="W420" s="159"/>
      <c r="X420" s="166"/>
      <c r="Y420" s="159"/>
      <c r="Z420" s="159"/>
      <c r="AA420" s="166"/>
      <c r="AB420" s="166"/>
      <c r="AC420" s="166"/>
      <c r="AD420" s="166"/>
      <c r="AE420" s="166"/>
      <c r="AF420" s="166"/>
      <c r="AG420" s="166"/>
      <c r="AH420" s="166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S421" s="1"/>
      <c r="T421" s="1"/>
      <c r="V421" s="159"/>
      <c r="W421" s="159"/>
      <c r="X421" s="166"/>
      <c r="Y421" s="159"/>
      <c r="Z421" s="159"/>
      <c r="AA421" s="166"/>
      <c r="AB421" s="166"/>
      <c r="AC421" s="166"/>
      <c r="AD421" s="166"/>
      <c r="AE421" s="166"/>
      <c r="AF421" s="166"/>
      <c r="AG421" s="166"/>
      <c r="AH421" s="166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S422" s="1"/>
      <c r="T422" s="1"/>
      <c r="V422" s="159"/>
      <c r="W422" s="159"/>
      <c r="X422" s="166"/>
      <c r="Y422" s="159"/>
      <c r="Z422" s="159"/>
      <c r="AA422" s="166"/>
      <c r="AB422" s="166"/>
      <c r="AC422" s="166"/>
      <c r="AD422" s="166"/>
      <c r="AE422" s="166"/>
      <c r="AF422" s="166"/>
      <c r="AG422" s="166"/>
      <c r="AH422" s="166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S423" s="1"/>
      <c r="T423" s="1"/>
      <c r="V423" s="159"/>
      <c r="W423" s="159"/>
      <c r="X423" s="166"/>
      <c r="Y423" s="159"/>
      <c r="Z423" s="159"/>
      <c r="AA423" s="166"/>
      <c r="AB423" s="166"/>
      <c r="AC423" s="166"/>
      <c r="AD423" s="166"/>
      <c r="AE423" s="166"/>
      <c r="AF423" s="166"/>
      <c r="AG423" s="166"/>
      <c r="AH423" s="166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S424" s="1"/>
      <c r="T424" s="1"/>
      <c r="V424" s="159"/>
      <c r="W424" s="159"/>
      <c r="X424" s="166"/>
      <c r="Y424" s="159"/>
      <c r="Z424" s="159"/>
      <c r="AA424" s="166"/>
      <c r="AB424" s="166"/>
      <c r="AC424" s="166"/>
      <c r="AD424" s="166"/>
      <c r="AE424" s="166"/>
      <c r="AF424" s="166"/>
      <c r="AG424" s="166"/>
      <c r="AH424" s="166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S425" s="1"/>
      <c r="T425" s="1"/>
      <c r="V425" s="159"/>
      <c r="W425" s="159"/>
      <c r="X425" s="166"/>
      <c r="Y425" s="159"/>
      <c r="Z425" s="159"/>
      <c r="AA425" s="166"/>
      <c r="AB425" s="166"/>
      <c r="AC425" s="166"/>
      <c r="AD425" s="166"/>
      <c r="AE425" s="166"/>
      <c r="AF425" s="166"/>
      <c r="AG425" s="166"/>
      <c r="AH425" s="166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S426" s="1"/>
      <c r="T426" s="1"/>
      <c r="V426" s="159"/>
      <c r="W426" s="159"/>
      <c r="X426" s="166"/>
      <c r="Y426" s="159"/>
      <c r="Z426" s="159"/>
      <c r="AA426" s="166"/>
      <c r="AB426" s="166"/>
      <c r="AC426" s="166"/>
      <c r="AD426" s="166"/>
      <c r="AE426" s="166"/>
      <c r="AF426" s="166"/>
      <c r="AG426" s="166"/>
      <c r="AH426" s="166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S427" s="1"/>
      <c r="T427" s="1"/>
      <c r="V427" s="159"/>
      <c r="W427" s="159"/>
      <c r="X427" s="166"/>
      <c r="Y427" s="159"/>
      <c r="Z427" s="159"/>
      <c r="AA427" s="166"/>
      <c r="AB427" s="166"/>
      <c r="AC427" s="166"/>
      <c r="AD427" s="166"/>
      <c r="AE427" s="166"/>
      <c r="AF427" s="166"/>
      <c r="AG427" s="166"/>
      <c r="AH427" s="166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S428" s="1"/>
      <c r="T428" s="1"/>
      <c r="V428" s="159"/>
      <c r="W428" s="159"/>
      <c r="X428" s="166"/>
      <c r="Y428" s="159"/>
      <c r="Z428" s="159"/>
      <c r="AA428" s="166"/>
      <c r="AB428" s="166"/>
      <c r="AC428" s="166"/>
      <c r="AD428" s="166"/>
      <c r="AE428" s="166"/>
      <c r="AF428" s="166"/>
      <c r="AG428" s="166"/>
      <c r="AH428" s="166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S429" s="1"/>
      <c r="T429" s="1"/>
      <c r="V429" s="159"/>
      <c r="W429" s="159"/>
      <c r="X429" s="166"/>
      <c r="Y429" s="159"/>
      <c r="Z429" s="159"/>
      <c r="AA429" s="166"/>
      <c r="AB429" s="166"/>
      <c r="AC429" s="166"/>
      <c r="AD429" s="166"/>
      <c r="AE429" s="166"/>
      <c r="AF429" s="166"/>
      <c r="AG429" s="166"/>
      <c r="AH429" s="166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S430" s="1"/>
      <c r="T430" s="1"/>
      <c r="V430" s="159"/>
      <c r="W430" s="159"/>
      <c r="X430" s="166"/>
      <c r="Y430" s="159"/>
      <c r="Z430" s="159"/>
      <c r="AA430" s="166"/>
      <c r="AB430" s="166"/>
      <c r="AC430" s="166"/>
      <c r="AD430" s="166"/>
      <c r="AE430" s="166"/>
      <c r="AF430" s="166"/>
      <c r="AG430" s="166"/>
      <c r="AH430" s="166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S431" s="1"/>
      <c r="T431" s="1"/>
      <c r="V431" s="159"/>
      <c r="W431" s="159"/>
      <c r="X431" s="166"/>
      <c r="Y431" s="159"/>
      <c r="Z431" s="159"/>
      <c r="AA431" s="166"/>
      <c r="AB431" s="166"/>
      <c r="AC431" s="166"/>
      <c r="AD431" s="166"/>
      <c r="AE431" s="166"/>
      <c r="AF431" s="166"/>
      <c r="AG431" s="166"/>
      <c r="AH431" s="166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S432" s="1"/>
      <c r="T432" s="1"/>
      <c r="V432" s="159"/>
      <c r="W432" s="159"/>
      <c r="X432" s="166"/>
      <c r="Y432" s="159"/>
      <c r="Z432" s="159"/>
      <c r="AA432" s="166"/>
      <c r="AB432" s="166"/>
      <c r="AC432" s="166"/>
      <c r="AD432" s="166"/>
      <c r="AE432" s="166"/>
      <c r="AF432" s="166"/>
      <c r="AG432" s="166"/>
      <c r="AH432" s="166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S433" s="1"/>
      <c r="T433" s="1"/>
      <c r="V433" s="159"/>
      <c r="W433" s="159"/>
      <c r="X433" s="166"/>
      <c r="Y433" s="159"/>
      <c r="Z433" s="159"/>
      <c r="AA433" s="166"/>
      <c r="AB433" s="166"/>
      <c r="AC433" s="166"/>
      <c r="AD433" s="166"/>
      <c r="AE433" s="166"/>
      <c r="AF433" s="166"/>
      <c r="AG433" s="166"/>
      <c r="AH433" s="166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S434" s="1"/>
      <c r="T434" s="1"/>
      <c r="V434" s="159"/>
      <c r="W434" s="159"/>
      <c r="X434" s="166"/>
      <c r="Y434" s="159"/>
      <c r="Z434" s="159"/>
      <c r="AA434" s="166"/>
      <c r="AB434" s="166"/>
      <c r="AC434" s="166"/>
      <c r="AD434" s="166"/>
      <c r="AE434" s="166"/>
      <c r="AF434" s="166"/>
      <c r="AG434" s="166"/>
      <c r="AH434" s="166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S435" s="1"/>
      <c r="T435" s="1"/>
      <c r="V435" s="159"/>
      <c r="W435" s="159"/>
      <c r="X435" s="166"/>
      <c r="Y435" s="159"/>
      <c r="Z435" s="159"/>
      <c r="AA435" s="166"/>
      <c r="AB435" s="166"/>
      <c r="AC435" s="166"/>
      <c r="AD435" s="166"/>
      <c r="AE435" s="166"/>
      <c r="AF435" s="166"/>
      <c r="AG435" s="166"/>
      <c r="AH435" s="166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S436" s="1"/>
      <c r="T436" s="1"/>
      <c r="V436" s="159"/>
      <c r="W436" s="159"/>
      <c r="X436" s="166"/>
      <c r="Y436" s="159"/>
      <c r="Z436" s="159"/>
      <c r="AA436" s="166"/>
      <c r="AB436" s="166"/>
      <c r="AC436" s="166"/>
      <c r="AD436" s="166"/>
      <c r="AE436" s="166"/>
      <c r="AF436" s="166"/>
      <c r="AG436" s="166"/>
      <c r="AH436" s="166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S437" s="1"/>
      <c r="T437" s="1"/>
      <c r="V437" s="159"/>
      <c r="W437" s="159"/>
      <c r="X437" s="166"/>
      <c r="Y437" s="159"/>
      <c r="Z437" s="159"/>
      <c r="AA437" s="166"/>
      <c r="AB437" s="166"/>
      <c r="AC437" s="166"/>
      <c r="AD437" s="166"/>
      <c r="AE437" s="166"/>
      <c r="AF437" s="166"/>
      <c r="AG437" s="166"/>
      <c r="AH437" s="166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S438" s="1"/>
      <c r="T438" s="1"/>
      <c r="V438" s="159"/>
      <c r="W438" s="159"/>
      <c r="X438" s="166"/>
      <c r="Y438" s="159"/>
      <c r="Z438" s="159"/>
      <c r="AA438" s="166"/>
      <c r="AB438" s="166"/>
      <c r="AC438" s="166"/>
      <c r="AD438" s="166"/>
      <c r="AE438" s="166"/>
      <c r="AF438" s="166"/>
      <c r="AG438" s="166"/>
      <c r="AH438" s="166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S439" s="1"/>
      <c r="T439" s="1"/>
      <c r="V439" s="159"/>
      <c r="W439" s="159"/>
      <c r="X439" s="166"/>
      <c r="Y439" s="159"/>
      <c r="Z439" s="159"/>
      <c r="AA439" s="166"/>
      <c r="AB439" s="166"/>
      <c r="AC439" s="166"/>
      <c r="AD439" s="166"/>
      <c r="AE439" s="166"/>
      <c r="AF439" s="166"/>
      <c r="AG439" s="166"/>
      <c r="AH439" s="166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S440" s="1"/>
      <c r="T440" s="1"/>
      <c r="V440" s="159"/>
      <c r="W440" s="159"/>
      <c r="X440" s="166"/>
      <c r="Y440" s="159"/>
      <c r="Z440" s="159"/>
      <c r="AA440" s="166"/>
      <c r="AB440" s="166"/>
      <c r="AC440" s="166"/>
      <c r="AD440" s="166"/>
      <c r="AE440" s="166"/>
      <c r="AF440" s="166"/>
      <c r="AG440" s="166"/>
      <c r="AH440" s="166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S441" s="1"/>
      <c r="T441" s="1"/>
      <c r="V441" s="159"/>
      <c r="W441" s="159"/>
      <c r="X441" s="166"/>
      <c r="Y441" s="159"/>
      <c r="Z441" s="159"/>
      <c r="AA441" s="166"/>
      <c r="AB441" s="166"/>
      <c r="AC441" s="166"/>
      <c r="AD441" s="166"/>
      <c r="AE441" s="166"/>
      <c r="AF441" s="166"/>
      <c r="AG441" s="166"/>
      <c r="AH441" s="166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S442" s="1"/>
      <c r="T442" s="1"/>
      <c r="V442" s="159"/>
      <c r="W442" s="159"/>
      <c r="X442" s="166"/>
      <c r="Y442" s="159"/>
      <c r="Z442" s="159"/>
      <c r="AA442" s="166"/>
      <c r="AB442" s="166"/>
      <c r="AC442" s="166"/>
      <c r="AD442" s="166"/>
      <c r="AE442" s="166"/>
      <c r="AF442" s="166"/>
      <c r="AG442" s="166"/>
      <c r="AH442" s="166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S443" s="1"/>
      <c r="T443" s="1"/>
      <c r="V443" s="159"/>
      <c r="W443" s="159"/>
      <c r="X443" s="166"/>
      <c r="Y443" s="159"/>
      <c r="Z443" s="159"/>
      <c r="AA443" s="166"/>
      <c r="AB443" s="166"/>
      <c r="AC443" s="166"/>
      <c r="AD443" s="166"/>
      <c r="AE443" s="166"/>
      <c r="AF443" s="166"/>
      <c r="AG443" s="166"/>
      <c r="AH443" s="166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S444" s="1"/>
      <c r="T444" s="1"/>
      <c r="V444" s="159"/>
      <c r="W444" s="159"/>
      <c r="X444" s="166"/>
      <c r="Y444" s="159"/>
      <c r="Z444" s="159"/>
      <c r="AA444" s="166"/>
      <c r="AB444" s="166"/>
      <c r="AC444" s="166"/>
      <c r="AD444" s="166"/>
      <c r="AE444" s="166"/>
      <c r="AF444" s="166"/>
      <c r="AG444" s="166"/>
      <c r="AH444" s="166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S445" s="1"/>
      <c r="T445" s="1"/>
      <c r="V445" s="159"/>
      <c r="W445" s="159"/>
      <c r="X445" s="166"/>
      <c r="Y445" s="159"/>
      <c r="Z445" s="159"/>
      <c r="AA445" s="166"/>
      <c r="AB445" s="166"/>
      <c r="AC445" s="166"/>
      <c r="AD445" s="166"/>
      <c r="AE445" s="166"/>
      <c r="AF445" s="166"/>
      <c r="AG445" s="166"/>
      <c r="AH445" s="166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S446" s="1"/>
      <c r="T446" s="1"/>
      <c r="V446" s="159"/>
      <c r="W446" s="159"/>
      <c r="X446" s="166"/>
      <c r="Y446" s="159"/>
      <c r="Z446" s="159"/>
      <c r="AA446" s="166"/>
      <c r="AB446" s="166"/>
      <c r="AC446" s="166"/>
      <c r="AD446" s="166"/>
      <c r="AE446" s="166"/>
      <c r="AF446" s="166"/>
      <c r="AG446" s="166"/>
      <c r="AH446" s="166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S447" s="1"/>
      <c r="T447" s="1"/>
      <c r="V447" s="159"/>
      <c r="W447" s="159"/>
      <c r="X447" s="166"/>
      <c r="Y447" s="159"/>
      <c r="Z447" s="159"/>
      <c r="AA447" s="166"/>
      <c r="AB447" s="166"/>
      <c r="AC447" s="166"/>
      <c r="AD447" s="166"/>
      <c r="AE447" s="166"/>
      <c r="AF447" s="166"/>
      <c r="AG447" s="166"/>
      <c r="AH447" s="166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S448" s="1"/>
      <c r="T448" s="1"/>
      <c r="V448" s="159"/>
      <c r="W448" s="159"/>
      <c r="X448" s="166"/>
      <c r="Y448" s="159"/>
      <c r="Z448" s="159"/>
      <c r="AA448" s="166"/>
      <c r="AB448" s="166"/>
      <c r="AC448" s="166"/>
      <c r="AD448" s="166"/>
      <c r="AE448" s="166"/>
      <c r="AF448" s="166"/>
      <c r="AG448" s="166"/>
      <c r="AH448" s="166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S449" s="1"/>
      <c r="T449" s="1"/>
      <c r="V449" s="159"/>
      <c r="W449" s="159"/>
      <c r="X449" s="166"/>
      <c r="Y449" s="159"/>
      <c r="Z449" s="159"/>
      <c r="AA449" s="166"/>
      <c r="AB449" s="166"/>
      <c r="AC449" s="166"/>
      <c r="AD449" s="166"/>
      <c r="AE449" s="166"/>
      <c r="AF449" s="166"/>
      <c r="AG449" s="166"/>
      <c r="AH449" s="166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S450" s="1"/>
      <c r="T450" s="1"/>
      <c r="V450" s="159"/>
      <c r="W450" s="159"/>
      <c r="X450" s="166"/>
      <c r="Y450" s="159"/>
      <c r="Z450" s="159"/>
      <c r="AA450" s="166"/>
      <c r="AB450" s="166"/>
      <c r="AC450" s="166"/>
      <c r="AD450" s="166"/>
      <c r="AE450" s="166"/>
      <c r="AF450" s="166"/>
      <c r="AG450" s="166"/>
      <c r="AH450" s="166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S451" s="1"/>
      <c r="T451" s="1"/>
      <c r="V451" s="159"/>
      <c r="W451" s="159"/>
      <c r="X451" s="166"/>
      <c r="Y451" s="159"/>
      <c r="Z451" s="159"/>
      <c r="AA451" s="166"/>
      <c r="AB451" s="166"/>
      <c r="AC451" s="166"/>
      <c r="AD451" s="166"/>
      <c r="AE451" s="166"/>
      <c r="AF451" s="166"/>
      <c r="AG451" s="166"/>
      <c r="AH451" s="166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S452" s="1"/>
      <c r="T452" s="1"/>
      <c r="V452" s="159"/>
      <c r="W452" s="159"/>
      <c r="X452" s="166"/>
      <c r="Y452" s="159"/>
      <c r="Z452" s="159"/>
      <c r="AA452" s="166"/>
      <c r="AB452" s="166"/>
      <c r="AC452" s="166"/>
      <c r="AD452" s="166"/>
      <c r="AE452" s="166"/>
      <c r="AF452" s="166"/>
      <c r="AG452" s="166"/>
      <c r="AH452" s="166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S453" s="1"/>
      <c r="T453" s="1"/>
      <c r="V453" s="159"/>
      <c r="W453" s="159"/>
      <c r="X453" s="166"/>
      <c r="Y453" s="159"/>
      <c r="Z453" s="159"/>
      <c r="AA453" s="166"/>
      <c r="AB453" s="166"/>
      <c r="AC453" s="166"/>
      <c r="AD453" s="166"/>
      <c r="AE453" s="166"/>
      <c r="AF453" s="166"/>
      <c r="AG453" s="166"/>
      <c r="AH453" s="166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S454" s="1"/>
      <c r="T454" s="1"/>
      <c r="V454" s="159"/>
      <c r="W454" s="159"/>
      <c r="X454" s="166"/>
      <c r="Y454" s="159"/>
      <c r="Z454" s="159"/>
      <c r="AA454" s="166"/>
      <c r="AB454" s="166"/>
      <c r="AC454" s="166"/>
      <c r="AD454" s="166"/>
      <c r="AE454" s="166"/>
      <c r="AF454" s="166"/>
      <c r="AG454" s="166"/>
      <c r="AH454" s="166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S455" s="1"/>
      <c r="T455" s="1"/>
      <c r="V455" s="159"/>
      <c r="W455" s="159"/>
      <c r="X455" s="166"/>
      <c r="Y455" s="159"/>
      <c r="Z455" s="159"/>
      <c r="AA455" s="166"/>
      <c r="AB455" s="166"/>
      <c r="AC455" s="166"/>
      <c r="AD455" s="166"/>
      <c r="AE455" s="166"/>
      <c r="AF455" s="166"/>
      <c r="AG455" s="166"/>
      <c r="AH455" s="166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S456" s="1"/>
      <c r="T456" s="1"/>
      <c r="V456" s="159"/>
      <c r="W456" s="159"/>
      <c r="X456" s="166"/>
      <c r="Y456" s="159"/>
      <c r="Z456" s="159"/>
      <c r="AA456" s="166"/>
      <c r="AB456" s="166"/>
      <c r="AC456" s="166"/>
      <c r="AD456" s="166"/>
      <c r="AE456" s="166"/>
      <c r="AF456" s="166"/>
      <c r="AG456" s="166"/>
      <c r="AH456" s="166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S457" s="1"/>
      <c r="T457" s="1"/>
      <c r="V457" s="159"/>
      <c r="W457" s="159"/>
      <c r="X457" s="166"/>
      <c r="Y457" s="159"/>
      <c r="Z457" s="159"/>
      <c r="AA457" s="166"/>
      <c r="AB457" s="166"/>
      <c r="AC457" s="166"/>
      <c r="AD457" s="166"/>
      <c r="AE457" s="166"/>
      <c r="AF457" s="166"/>
      <c r="AG457" s="166"/>
      <c r="AH457" s="166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S458" s="1"/>
      <c r="T458" s="1"/>
      <c r="V458" s="159"/>
      <c r="W458" s="159"/>
      <c r="X458" s="166"/>
      <c r="Y458" s="159"/>
      <c r="Z458" s="159"/>
      <c r="AA458" s="166"/>
      <c r="AB458" s="166"/>
      <c r="AC458" s="166"/>
      <c r="AD458" s="166"/>
      <c r="AE458" s="166"/>
      <c r="AF458" s="166"/>
      <c r="AG458" s="166"/>
      <c r="AH458" s="166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S459" s="1"/>
      <c r="T459" s="1"/>
      <c r="V459" s="159"/>
      <c r="W459" s="159"/>
      <c r="X459" s="166"/>
      <c r="Y459" s="159"/>
      <c r="Z459" s="159"/>
      <c r="AA459" s="166"/>
      <c r="AB459" s="166"/>
      <c r="AC459" s="166"/>
      <c r="AD459" s="166"/>
      <c r="AE459" s="166"/>
      <c r="AF459" s="166"/>
      <c r="AG459" s="166"/>
      <c r="AH459" s="166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S460" s="1"/>
      <c r="T460" s="1"/>
      <c r="V460" s="159"/>
      <c r="W460" s="159"/>
      <c r="X460" s="166"/>
      <c r="Y460" s="159"/>
      <c r="Z460" s="159"/>
      <c r="AA460" s="166"/>
      <c r="AB460" s="166"/>
      <c r="AC460" s="166"/>
      <c r="AD460" s="166"/>
      <c r="AE460" s="166"/>
      <c r="AF460" s="166"/>
      <c r="AG460" s="166"/>
      <c r="AH460" s="166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S461" s="1"/>
      <c r="T461" s="1"/>
      <c r="V461" s="159"/>
      <c r="W461" s="159"/>
      <c r="X461" s="166"/>
      <c r="Y461" s="159"/>
      <c r="Z461" s="159"/>
      <c r="AA461" s="166"/>
      <c r="AB461" s="166"/>
      <c r="AC461" s="166"/>
      <c r="AD461" s="166"/>
      <c r="AE461" s="166"/>
      <c r="AF461" s="166"/>
      <c r="AG461" s="166"/>
      <c r="AH461" s="166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S462" s="1"/>
      <c r="T462" s="1"/>
      <c r="V462" s="159"/>
      <c r="W462" s="159"/>
      <c r="X462" s="166"/>
      <c r="Y462" s="159"/>
      <c r="Z462" s="159"/>
      <c r="AA462" s="166"/>
      <c r="AB462" s="166"/>
      <c r="AC462" s="166"/>
      <c r="AD462" s="166"/>
      <c r="AE462" s="166"/>
      <c r="AF462" s="166"/>
      <c r="AG462" s="166"/>
      <c r="AH462" s="166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S463" s="1"/>
      <c r="T463" s="1"/>
      <c r="V463" s="159"/>
      <c r="W463" s="159"/>
      <c r="X463" s="166"/>
      <c r="Y463" s="159"/>
      <c r="Z463" s="159"/>
      <c r="AA463" s="166"/>
      <c r="AB463" s="166"/>
      <c r="AC463" s="166"/>
      <c r="AD463" s="166"/>
      <c r="AE463" s="166"/>
      <c r="AF463" s="166"/>
      <c r="AG463" s="166"/>
      <c r="AH463" s="166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S464" s="1"/>
      <c r="T464" s="1"/>
      <c r="V464" s="159"/>
      <c r="W464" s="159"/>
      <c r="X464" s="166"/>
      <c r="Y464" s="159"/>
      <c r="Z464" s="159"/>
      <c r="AA464" s="166"/>
      <c r="AB464" s="166"/>
      <c r="AC464" s="166"/>
      <c r="AD464" s="166"/>
      <c r="AE464" s="166"/>
      <c r="AF464" s="166"/>
      <c r="AG464" s="166"/>
      <c r="AH464" s="166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S465" s="1"/>
      <c r="T465" s="1"/>
      <c r="V465" s="159"/>
      <c r="W465" s="159"/>
      <c r="X465" s="166"/>
      <c r="Y465" s="159"/>
      <c r="Z465" s="159"/>
      <c r="AA465" s="166"/>
      <c r="AB465" s="166"/>
      <c r="AC465" s="166"/>
      <c r="AD465" s="166"/>
      <c r="AE465" s="166"/>
      <c r="AF465" s="166"/>
      <c r="AG465" s="166"/>
      <c r="AH465" s="166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S466" s="1"/>
      <c r="T466" s="1"/>
      <c r="V466" s="159"/>
      <c r="W466" s="159"/>
      <c r="X466" s="166"/>
      <c r="Y466" s="159"/>
      <c r="Z466" s="159"/>
      <c r="AA466" s="166"/>
      <c r="AB466" s="166"/>
      <c r="AC466" s="166"/>
      <c r="AD466" s="166"/>
      <c r="AE466" s="166"/>
      <c r="AF466" s="166"/>
      <c r="AG466" s="166"/>
      <c r="AH466" s="166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S467" s="1"/>
      <c r="T467" s="1"/>
      <c r="V467" s="159"/>
      <c r="W467" s="159"/>
      <c r="X467" s="166"/>
      <c r="Y467" s="159"/>
      <c r="Z467" s="159"/>
      <c r="AA467" s="166"/>
      <c r="AB467" s="166"/>
      <c r="AC467" s="166"/>
      <c r="AD467" s="166"/>
      <c r="AE467" s="166"/>
      <c r="AF467" s="166"/>
      <c r="AG467" s="166"/>
      <c r="AH467" s="166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S468" s="1"/>
      <c r="T468" s="1"/>
      <c r="V468" s="159"/>
      <c r="W468" s="159"/>
      <c r="X468" s="166"/>
      <c r="Y468" s="159"/>
      <c r="Z468" s="159"/>
      <c r="AA468" s="166"/>
      <c r="AB468" s="166"/>
      <c r="AC468" s="166"/>
      <c r="AD468" s="166"/>
      <c r="AE468" s="166"/>
      <c r="AF468" s="166"/>
      <c r="AG468" s="166"/>
      <c r="AH468" s="166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S469" s="1"/>
      <c r="T469" s="1"/>
      <c r="V469" s="159"/>
      <c r="W469" s="159"/>
      <c r="X469" s="166"/>
      <c r="Y469" s="159"/>
      <c r="Z469" s="159"/>
      <c r="AA469" s="166"/>
      <c r="AB469" s="166"/>
      <c r="AC469" s="166"/>
      <c r="AD469" s="166"/>
      <c r="AE469" s="166"/>
      <c r="AF469" s="166"/>
      <c r="AG469" s="166"/>
      <c r="AH469" s="166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S470" s="1"/>
      <c r="T470" s="1"/>
      <c r="V470" s="159"/>
      <c r="W470" s="159"/>
      <c r="X470" s="166"/>
      <c r="Y470" s="159"/>
      <c r="Z470" s="159"/>
      <c r="AA470" s="166"/>
      <c r="AB470" s="166"/>
      <c r="AC470" s="166"/>
      <c r="AD470" s="166"/>
      <c r="AE470" s="166"/>
      <c r="AF470" s="166"/>
      <c r="AG470" s="166"/>
      <c r="AH470" s="166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S471" s="1"/>
      <c r="T471" s="1"/>
      <c r="V471" s="159"/>
      <c r="W471" s="159"/>
      <c r="X471" s="166"/>
      <c r="Y471" s="159"/>
      <c r="Z471" s="159"/>
      <c r="AA471" s="166"/>
      <c r="AB471" s="166"/>
      <c r="AC471" s="166"/>
      <c r="AD471" s="166"/>
      <c r="AE471" s="166"/>
      <c r="AF471" s="166"/>
      <c r="AG471" s="166"/>
      <c r="AH471" s="166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S472" s="1"/>
      <c r="T472" s="1"/>
      <c r="V472" s="159"/>
      <c r="W472" s="159"/>
      <c r="X472" s="166"/>
      <c r="Y472" s="159"/>
      <c r="Z472" s="159"/>
      <c r="AA472" s="166"/>
      <c r="AB472" s="166"/>
      <c r="AC472" s="166"/>
      <c r="AD472" s="166"/>
      <c r="AE472" s="166"/>
      <c r="AF472" s="166"/>
      <c r="AG472" s="166"/>
      <c r="AH472" s="166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S473" s="1"/>
      <c r="T473" s="1"/>
      <c r="V473" s="159"/>
      <c r="W473" s="159"/>
      <c r="X473" s="166"/>
      <c r="Y473" s="159"/>
      <c r="Z473" s="159"/>
      <c r="AA473" s="166"/>
      <c r="AB473" s="166"/>
      <c r="AC473" s="166"/>
      <c r="AD473" s="166"/>
      <c r="AE473" s="166"/>
      <c r="AF473" s="166"/>
      <c r="AG473" s="166"/>
      <c r="AH473" s="166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S474" s="1"/>
      <c r="T474" s="1"/>
      <c r="V474" s="159"/>
      <c r="W474" s="159"/>
      <c r="X474" s="166"/>
      <c r="Y474" s="159"/>
      <c r="Z474" s="159"/>
      <c r="AA474" s="166"/>
      <c r="AB474" s="166"/>
      <c r="AC474" s="166"/>
      <c r="AD474" s="166"/>
      <c r="AE474" s="166"/>
      <c r="AF474" s="166"/>
      <c r="AG474" s="166"/>
      <c r="AH474" s="166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1"/>
      <c r="T475" s="1"/>
      <c r="V475" s="159"/>
      <c r="W475" s="159"/>
      <c r="X475" s="166"/>
      <c r="Y475" s="159"/>
      <c r="Z475" s="159"/>
      <c r="AA475" s="166"/>
      <c r="AB475" s="166"/>
      <c r="AC475" s="166"/>
      <c r="AD475" s="166"/>
      <c r="AE475" s="166"/>
      <c r="AF475" s="166"/>
      <c r="AG475" s="166"/>
      <c r="AH475" s="166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S476" s="1"/>
      <c r="T476" s="1"/>
      <c r="V476" s="159"/>
      <c r="W476" s="159"/>
      <c r="X476" s="166"/>
      <c r="Y476" s="159"/>
      <c r="Z476" s="159"/>
      <c r="AA476" s="166"/>
      <c r="AB476" s="166"/>
      <c r="AC476" s="166"/>
      <c r="AD476" s="166"/>
      <c r="AE476" s="166"/>
      <c r="AF476" s="166"/>
      <c r="AG476" s="166"/>
      <c r="AH476" s="166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S477" s="1"/>
      <c r="T477" s="1"/>
      <c r="V477" s="159"/>
      <c r="W477" s="159"/>
      <c r="X477" s="166"/>
      <c r="Y477" s="159"/>
      <c r="Z477" s="159"/>
      <c r="AA477" s="166"/>
      <c r="AB477" s="166"/>
      <c r="AC477" s="166"/>
      <c r="AD477" s="166"/>
      <c r="AE477" s="166"/>
      <c r="AF477" s="166"/>
      <c r="AG477" s="166"/>
      <c r="AH477" s="166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S478" s="1"/>
      <c r="T478" s="1"/>
      <c r="V478" s="159"/>
      <c r="W478" s="159"/>
      <c r="X478" s="166"/>
      <c r="Y478" s="159"/>
      <c r="Z478" s="159"/>
      <c r="AA478" s="166"/>
      <c r="AB478" s="166"/>
      <c r="AC478" s="166"/>
      <c r="AD478" s="166"/>
      <c r="AE478" s="166"/>
      <c r="AF478" s="166"/>
      <c r="AG478" s="166"/>
      <c r="AH478" s="166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S479" s="1"/>
      <c r="T479" s="1"/>
      <c r="V479" s="159"/>
      <c r="W479" s="159"/>
      <c r="X479" s="166"/>
      <c r="Y479" s="159"/>
      <c r="Z479" s="159"/>
      <c r="AA479" s="166"/>
      <c r="AB479" s="166"/>
      <c r="AC479" s="166"/>
      <c r="AD479" s="166"/>
      <c r="AE479" s="166"/>
      <c r="AF479" s="166"/>
      <c r="AG479" s="166"/>
      <c r="AH479" s="166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S480" s="1"/>
      <c r="T480" s="1"/>
      <c r="V480" s="159"/>
      <c r="W480" s="159"/>
      <c r="X480" s="166"/>
      <c r="Y480" s="159"/>
      <c r="Z480" s="159"/>
      <c r="AA480" s="166"/>
      <c r="AB480" s="166"/>
      <c r="AC480" s="166"/>
      <c r="AD480" s="166"/>
      <c r="AE480" s="166"/>
      <c r="AF480" s="166"/>
      <c r="AG480" s="166"/>
      <c r="AH480" s="166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S481" s="1"/>
      <c r="T481" s="1"/>
      <c r="V481" s="159"/>
      <c r="W481" s="159"/>
      <c r="X481" s="166"/>
      <c r="Y481" s="159"/>
      <c r="Z481" s="159"/>
      <c r="AA481" s="166"/>
      <c r="AB481" s="166"/>
      <c r="AC481" s="166"/>
      <c r="AD481" s="166"/>
      <c r="AE481" s="166"/>
      <c r="AF481" s="166"/>
      <c r="AG481" s="166"/>
      <c r="AH481" s="166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S482" s="1"/>
      <c r="T482" s="1"/>
      <c r="V482" s="159"/>
      <c r="W482" s="159"/>
      <c r="X482" s="166"/>
      <c r="Y482" s="159"/>
      <c r="Z482" s="159"/>
      <c r="AA482" s="166"/>
      <c r="AB482" s="166"/>
      <c r="AC482" s="166"/>
      <c r="AD482" s="166"/>
      <c r="AE482" s="166"/>
      <c r="AF482" s="166"/>
      <c r="AG482" s="166"/>
      <c r="AH482" s="166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S483" s="1"/>
      <c r="T483" s="1"/>
      <c r="V483" s="159"/>
      <c r="W483" s="159"/>
      <c r="X483" s="166"/>
      <c r="Y483" s="159"/>
      <c r="Z483" s="159"/>
      <c r="AA483" s="166"/>
      <c r="AB483" s="166"/>
      <c r="AC483" s="166"/>
      <c r="AD483" s="166"/>
      <c r="AE483" s="166"/>
      <c r="AF483" s="166"/>
      <c r="AG483" s="166"/>
      <c r="AH483" s="166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S484" s="1"/>
      <c r="T484" s="1"/>
      <c r="V484" s="159"/>
      <c r="W484" s="159"/>
      <c r="X484" s="166"/>
      <c r="Y484" s="159"/>
      <c r="Z484" s="159"/>
      <c r="AA484" s="166"/>
      <c r="AB484" s="166"/>
      <c r="AC484" s="166"/>
      <c r="AD484" s="166"/>
      <c r="AE484" s="166"/>
      <c r="AF484" s="166"/>
      <c r="AG484" s="166"/>
      <c r="AH484" s="166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S485" s="1"/>
      <c r="T485" s="1"/>
      <c r="V485" s="159"/>
      <c r="W485" s="159"/>
      <c r="X485" s="166"/>
      <c r="Y485" s="159"/>
      <c r="Z485" s="159"/>
      <c r="AA485" s="166"/>
      <c r="AB485" s="166"/>
      <c r="AC485" s="166"/>
      <c r="AD485" s="166"/>
      <c r="AE485" s="166"/>
      <c r="AF485" s="166"/>
      <c r="AG485" s="166"/>
      <c r="AH485" s="166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S486" s="1"/>
      <c r="T486" s="1"/>
      <c r="V486" s="159"/>
      <c r="W486" s="159"/>
      <c r="X486" s="166"/>
      <c r="Y486" s="159"/>
      <c r="Z486" s="159"/>
      <c r="AA486" s="166"/>
      <c r="AB486" s="166"/>
      <c r="AC486" s="166"/>
      <c r="AD486" s="166"/>
      <c r="AE486" s="166"/>
      <c r="AF486" s="166"/>
      <c r="AG486" s="166"/>
      <c r="AH486" s="166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S487" s="1"/>
      <c r="T487" s="1"/>
      <c r="V487" s="159"/>
      <c r="W487" s="159"/>
      <c r="X487" s="166"/>
      <c r="Y487" s="159"/>
      <c r="Z487" s="159"/>
      <c r="AA487" s="166"/>
      <c r="AB487" s="166"/>
      <c r="AC487" s="166"/>
      <c r="AD487" s="166"/>
      <c r="AE487" s="166"/>
      <c r="AF487" s="166"/>
      <c r="AG487" s="166"/>
      <c r="AH487" s="166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S488" s="1"/>
      <c r="T488" s="1"/>
      <c r="V488" s="159"/>
      <c r="W488" s="159"/>
      <c r="X488" s="166"/>
      <c r="Y488" s="159"/>
      <c r="Z488" s="159"/>
      <c r="AA488" s="166"/>
      <c r="AB488" s="166"/>
      <c r="AC488" s="166"/>
      <c r="AD488" s="166"/>
      <c r="AE488" s="166"/>
      <c r="AF488" s="166"/>
      <c r="AG488" s="166"/>
      <c r="AH488" s="166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S489" s="1"/>
      <c r="T489" s="1"/>
      <c r="V489" s="159"/>
      <c r="W489" s="159"/>
      <c r="X489" s="166"/>
      <c r="Y489" s="159"/>
      <c r="Z489" s="159"/>
      <c r="AA489" s="166"/>
      <c r="AB489" s="166"/>
      <c r="AC489" s="166"/>
      <c r="AD489" s="166"/>
      <c r="AE489" s="166"/>
      <c r="AF489" s="166"/>
      <c r="AG489" s="166"/>
      <c r="AH489" s="166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S490" s="1"/>
      <c r="T490" s="1"/>
      <c r="V490" s="159"/>
      <c r="W490" s="159"/>
      <c r="X490" s="166"/>
      <c r="Y490" s="159"/>
      <c r="Z490" s="159"/>
      <c r="AA490" s="166"/>
      <c r="AB490" s="166"/>
      <c r="AC490" s="166"/>
      <c r="AD490" s="166"/>
      <c r="AE490" s="166"/>
      <c r="AF490" s="166"/>
      <c r="AG490" s="166"/>
      <c r="AH490" s="166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S491" s="1"/>
      <c r="T491" s="1"/>
      <c r="V491" s="159"/>
      <c r="W491" s="159"/>
      <c r="X491" s="166"/>
      <c r="Y491" s="159"/>
      <c r="Z491" s="159"/>
      <c r="AA491" s="166"/>
      <c r="AB491" s="166"/>
      <c r="AC491" s="166"/>
      <c r="AD491" s="166"/>
      <c r="AE491" s="166"/>
      <c r="AF491" s="166"/>
      <c r="AG491" s="166"/>
      <c r="AH491" s="166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S492" s="1"/>
      <c r="T492" s="1"/>
      <c r="V492" s="159"/>
      <c r="W492" s="159"/>
      <c r="X492" s="166"/>
      <c r="Y492" s="159"/>
      <c r="Z492" s="159"/>
      <c r="AA492" s="166"/>
      <c r="AB492" s="166"/>
      <c r="AC492" s="166"/>
      <c r="AD492" s="166"/>
      <c r="AE492" s="166"/>
      <c r="AF492" s="166"/>
      <c r="AG492" s="166"/>
      <c r="AH492" s="166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S493" s="1"/>
      <c r="T493" s="1"/>
      <c r="V493" s="159"/>
      <c r="W493" s="159"/>
      <c r="X493" s="166"/>
      <c r="Y493" s="159"/>
      <c r="Z493" s="159"/>
      <c r="AA493" s="166"/>
      <c r="AB493" s="166"/>
      <c r="AC493" s="166"/>
      <c r="AD493" s="166"/>
      <c r="AE493" s="166"/>
      <c r="AF493" s="166"/>
      <c r="AG493" s="166"/>
      <c r="AH493" s="166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S494" s="1"/>
      <c r="T494" s="1"/>
      <c r="V494" s="159"/>
      <c r="W494" s="159"/>
      <c r="X494" s="166"/>
      <c r="Y494" s="159"/>
      <c r="Z494" s="159"/>
      <c r="AA494" s="166"/>
      <c r="AB494" s="166"/>
      <c r="AC494" s="166"/>
      <c r="AD494" s="166"/>
      <c r="AE494" s="166"/>
      <c r="AF494" s="166"/>
      <c r="AG494" s="166"/>
      <c r="AH494" s="166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S495" s="1"/>
      <c r="T495" s="1"/>
      <c r="V495" s="159"/>
      <c r="W495" s="159"/>
      <c r="X495" s="166"/>
      <c r="Y495" s="159"/>
      <c r="Z495" s="159"/>
      <c r="AA495" s="166"/>
      <c r="AB495" s="166"/>
      <c r="AC495" s="166"/>
      <c r="AD495" s="166"/>
      <c r="AE495" s="166"/>
      <c r="AF495" s="166"/>
      <c r="AG495" s="166"/>
      <c r="AH495" s="166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S496" s="1"/>
      <c r="T496" s="1"/>
      <c r="V496" s="159"/>
      <c r="W496" s="159"/>
      <c r="X496" s="166"/>
      <c r="Y496" s="159"/>
      <c r="Z496" s="159"/>
      <c r="AA496" s="166"/>
      <c r="AB496" s="166"/>
      <c r="AC496" s="166"/>
      <c r="AD496" s="166"/>
      <c r="AE496" s="166"/>
      <c r="AF496" s="166"/>
      <c r="AG496" s="166"/>
      <c r="AH496" s="166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S497" s="1"/>
      <c r="T497" s="1"/>
      <c r="V497" s="159"/>
      <c r="W497" s="159"/>
      <c r="X497" s="166"/>
      <c r="Y497" s="159"/>
      <c r="Z497" s="159"/>
      <c r="AA497" s="166"/>
      <c r="AB497" s="166"/>
      <c r="AC497" s="166"/>
      <c r="AD497" s="166"/>
      <c r="AE497" s="166"/>
      <c r="AF497" s="166"/>
      <c r="AG497" s="166"/>
      <c r="AH497" s="166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S498" s="1"/>
      <c r="T498" s="1"/>
      <c r="V498" s="159"/>
      <c r="W498" s="159"/>
      <c r="X498" s="166"/>
      <c r="Y498" s="159"/>
      <c r="Z498" s="159"/>
      <c r="AA498" s="166"/>
      <c r="AB498" s="166"/>
      <c r="AC498" s="166"/>
      <c r="AD498" s="166"/>
      <c r="AE498" s="166"/>
      <c r="AF498" s="166"/>
      <c r="AG498" s="166"/>
      <c r="AH498" s="166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S499" s="1"/>
      <c r="T499" s="1"/>
      <c r="V499" s="159"/>
      <c r="W499" s="159"/>
      <c r="X499" s="166"/>
      <c r="Y499" s="159"/>
      <c r="Z499" s="159"/>
      <c r="AA499" s="166"/>
      <c r="AB499" s="166"/>
      <c r="AC499" s="166"/>
      <c r="AD499" s="166"/>
      <c r="AE499" s="166"/>
      <c r="AF499" s="166"/>
      <c r="AG499" s="166"/>
      <c r="AH499" s="166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S500" s="1"/>
      <c r="T500" s="1"/>
      <c r="V500" s="159"/>
      <c r="W500" s="159"/>
      <c r="X500" s="166"/>
      <c r="Y500" s="159"/>
      <c r="Z500" s="159"/>
      <c r="AA500" s="166"/>
      <c r="AB500" s="166"/>
      <c r="AC500" s="166"/>
      <c r="AD500" s="166"/>
      <c r="AE500" s="166"/>
      <c r="AF500" s="166"/>
      <c r="AG500" s="166"/>
      <c r="AH500" s="166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R501" s="1"/>
      <c r="S501" s="1"/>
      <c r="T501" s="1"/>
      <c r="V501" s="159"/>
      <c r="W501" s="159"/>
      <c r="X501" s="166"/>
      <c r="Y501" s="159"/>
      <c r="Z501" s="159"/>
      <c r="AA501" s="166"/>
      <c r="AB501" s="166"/>
      <c r="AC501" s="166"/>
      <c r="AD501" s="166"/>
      <c r="AE501" s="166"/>
      <c r="AF501" s="166"/>
      <c r="AG501" s="166"/>
      <c r="AH501" s="166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R502" s="1"/>
      <c r="S502" s="1"/>
      <c r="T502" s="1"/>
      <c r="V502" s="159"/>
      <c r="W502" s="159"/>
      <c r="X502" s="166"/>
      <c r="Y502" s="159"/>
      <c r="Z502" s="159"/>
      <c r="AA502" s="166"/>
      <c r="AB502" s="166"/>
      <c r="AC502" s="166"/>
      <c r="AD502" s="166"/>
      <c r="AE502" s="166"/>
      <c r="AF502" s="166"/>
      <c r="AG502" s="166"/>
      <c r="AH502" s="166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R503" s="1"/>
      <c r="S503" s="1"/>
      <c r="T503" s="1"/>
      <c r="V503" s="159"/>
      <c r="W503" s="159"/>
      <c r="X503" s="166"/>
      <c r="Y503" s="159"/>
      <c r="Z503" s="159"/>
      <c r="AA503" s="166"/>
      <c r="AB503" s="166"/>
      <c r="AC503" s="166"/>
      <c r="AD503" s="166"/>
      <c r="AE503" s="166"/>
      <c r="AF503" s="166"/>
      <c r="AG503" s="166"/>
      <c r="AH503" s="166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R504" s="1"/>
      <c r="S504" s="1"/>
      <c r="T504" s="1"/>
      <c r="V504" s="159"/>
      <c r="W504" s="159"/>
      <c r="X504" s="166"/>
      <c r="Y504" s="159"/>
      <c r="Z504" s="159"/>
      <c r="AA504" s="166"/>
      <c r="AB504" s="166"/>
      <c r="AC504" s="166"/>
      <c r="AD504" s="166"/>
      <c r="AE504" s="166"/>
      <c r="AF504" s="166"/>
      <c r="AG504" s="166"/>
      <c r="AH504" s="166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R505" s="1"/>
      <c r="S505" s="1"/>
      <c r="T505" s="1"/>
      <c r="V505" s="159"/>
      <c r="W505" s="159"/>
      <c r="X505" s="166"/>
      <c r="Y505" s="159"/>
      <c r="Z505" s="159"/>
      <c r="AA505" s="166"/>
      <c r="AB505" s="166"/>
      <c r="AC505" s="166"/>
      <c r="AD505" s="166"/>
      <c r="AE505" s="166"/>
      <c r="AF505" s="166"/>
      <c r="AG505" s="166"/>
      <c r="AH505" s="166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R506" s="1"/>
      <c r="S506" s="1"/>
      <c r="T506" s="1"/>
      <c r="V506" s="159"/>
      <c r="W506" s="159"/>
      <c r="X506" s="166"/>
      <c r="Y506" s="159"/>
      <c r="Z506" s="159"/>
      <c r="AA506" s="166"/>
      <c r="AB506" s="166"/>
      <c r="AC506" s="166"/>
      <c r="AD506" s="166"/>
      <c r="AE506" s="166"/>
      <c r="AF506" s="166"/>
      <c r="AG506" s="166"/>
      <c r="AH506" s="166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R507" s="1"/>
      <c r="S507" s="1"/>
      <c r="T507" s="1"/>
      <c r="V507" s="159"/>
      <c r="W507" s="159"/>
      <c r="X507" s="166"/>
      <c r="Y507" s="159"/>
      <c r="Z507" s="159"/>
      <c r="AA507" s="166"/>
      <c r="AB507" s="166"/>
      <c r="AC507" s="166"/>
      <c r="AD507" s="166"/>
      <c r="AE507" s="166"/>
      <c r="AF507" s="166"/>
      <c r="AG507" s="166"/>
      <c r="AH507" s="166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R508" s="1"/>
      <c r="S508" s="1"/>
      <c r="T508" s="1"/>
      <c r="V508" s="159"/>
      <c r="W508" s="159"/>
      <c r="X508" s="166"/>
      <c r="Y508" s="159"/>
      <c r="Z508" s="159"/>
      <c r="AA508" s="166"/>
      <c r="AB508" s="166"/>
      <c r="AC508" s="166"/>
      <c r="AD508" s="166"/>
      <c r="AE508" s="166"/>
      <c r="AF508" s="166"/>
      <c r="AG508" s="166"/>
      <c r="AH508" s="166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R509" s="1"/>
      <c r="S509" s="1"/>
      <c r="T509" s="1"/>
      <c r="V509" s="159"/>
      <c r="W509" s="159"/>
      <c r="X509" s="166"/>
      <c r="Y509" s="159"/>
      <c r="Z509" s="159"/>
      <c r="AA509" s="166"/>
      <c r="AB509" s="166"/>
      <c r="AC509" s="166"/>
      <c r="AD509" s="166"/>
      <c r="AE509" s="166"/>
      <c r="AF509" s="166"/>
      <c r="AG509" s="166"/>
      <c r="AH509" s="166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R510" s="1"/>
      <c r="S510" s="1"/>
      <c r="T510" s="1"/>
      <c r="V510" s="159"/>
      <c r="W510" s="159"/>
      <c r="X510" s="166"/>
      <c r="Y510" s="159"/>
      <c r="Z510" s="159"/>
      <c r="AA510" s="166"/>
      <c r="AB510" s="166"/>
      <c r="AC510" s="166"/>
      <c r="AD510" s="166"/>
      <c r="AE510" s="166"/>
      <c r="AF510" s="166"/>
      <c r="AG510" s="166"/>
      <c r="AH510" s="166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R511" s="1"/>
      <c r="S511" s="1"/>
      <c r="T511" s="1"/>
      <c r="V511" s="159"/>
      <c r="W511" s="159"/>
      <c r="X511" s="166"/>
      <c r="Y511" s="159"/>
      <c r="Z511" s="159"/>
      <c r="AA511" s="166"/>
      <c r="AB511" s="166"/>
      <c r="AC511" s="166"/>
      <c r="AD511" s="166"/>
      <c r="AE511" s="166"/>
      <c r="AF511" s="166"/>
      <c r="AG511" s="166"/>
      <c r="AH511" s="166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R512" s="1"/>
      <c r="S512" s="1"/>
      <c r="T512" s="1"/>
      <c r="V512" s="159"/>
      <c r="W512" s="159"/>
      <c r="X512" s="166"/>
      <c r="Y512" s="159"/>
      <c r="Z512" s="159"/>
      <c r="AA512" s="166"/>
      <c r="AB512" s="166"/>
      <c r="AC512" s="166"/>
      <c r="AD512" s="166"/>
      <c r="AE512" s="166"/>
      <c r="AF512" s="166"/>
      <c r="AG512" s="166"/>
      <c r="AH512" s="166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R513" s="1"/>
      <c r="S513" s="1"/>
      <c r="T513" s="1"/>
      <c r="V513" s="159"/>
      <c r="W513" s="159"/>
      <c r="X513" s="166"/>
      <c r="Y513" s="159"/>
      <c r="Z513" s="159"/>
      <c r="AA513" s="166"/>
      <c r="AB513" s="166"/>
      <c r="AC513" s="166"/>
      <c r="AD513" s="166"/>
      <c r="AE513" s="166"/>
      <c r="AF513" s="166"/>
      <c r="AG513" s="166"/>
      <c r="AH513" s="166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R514" s="1"/>
      <c r="S514" s="1"/>
      <c r="T514" s="1"/>
      <c r="V514" s="159"/>
      <c r="W514" s="159"/>
      <c r="X514" s="166"/>
      <c r="Y514" s="159"/>
      <c r="Z514" s="159"/>
      <c r="AA514" s="166"/>
      <c r="AB514" s="166"/>
      <c r="AC514" s="166"/>
      <c r="AD514" s="166"/>
      <c r="AE514" s="166"/>
      <c r="AF514" s="166"/>
      <c r="AG514" s="166"/>
      <c r="AH514" s="166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R515" s="1"/>
      <c r="S515" s="1"/>
      <c r="T515" s="1"/>
      <c r="V515" s="159"/>
      <c r="W515" s="159"/>
      <c r="X515" s="166"/>
      <c r="Y515" s="159"/>
      <c r="Z515" s="159"/>
      <c r="AA515" s="166"/>
      <c r="AB515" s="166"/>
      <c r="AC515" s="166"/>
      <c r="AD515" s="166"/>
      <c r="AE515" s="166"/>
      <c r="AF515" s="166"/>
      <c r="AG515" s="166"/>
      <c r="AH515" s="166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R516" s="1"/>
      <c r="S516" s="1"/>
      <c r="T516" s="1"/>
      <c r="V516" s="159"/>
      <c r="W516" s="159"/>
      <c r="X516" s="166"/>
      <c r="Y516" s="159"/>
      <c r="Z516" s="159"/>
      <c r="AA516" s="166"/>
      <c r="AB516" s="166"/>
      <c r="AC516" s="166"/>
      <c r="AD516" s="166"/>
      <c r="AE516" s="166"/>
      <c r="AF516" s="166"/>
      <c r="AG516" s="166"/>
      <c r="AH516" s="166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R517" s="1"/>
      <c r="S517" s="1"/>
      <c r="T517" s="1"/>
      <c r="V517" s="159"/>
      <c r="W517" s="159"/>
      <c r="X517" s="166"/>
      <c r="Y517" s="159"/>
      <c r="Z517" s="159"/>
      <c r="AA517" s="166"/>
      <c r="AB517" s="166"/>
      <c r="AC517" s="166"/>
      <c r="AD517" s="166"/>
      <c r="AE517" s="166"/>
      <c r="AF517" s="166"/>
      <c r="AG517" s="166"/>
      <c r="AH517" s="166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R518" s="1"/>
      <c r="S518" s="1"/>
      <c r="T518" s="1"/>
      <c r="V518" s="159"/>
      <c r="W518" s="159"/>
      <c r="X518" s="166"/>
      <c r="Y518" s="159"/>
      <c r="Z518" s="159"/>
      <c r="AA518" s="166"/>
      <c r="AB518" s="166"/>
      <c r="AC518" s="166"/>
      <c r="AD518" s="166"/>
      <c r="AE518" s="166"/>
      <c r="AF518" s="166"/>
      <c r="AG518" s="166"/>
      <c r="AH518" s="166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R519" s="1"/>
      <c r="S519" s="1"/>
      <c r="T519" s="1"/>
      <c r="V519" s="159"/>
      <c r="W519" s="159"/>
      <c r="X519" s="166"/>
      <c r="Y519" s="159"/>
      <c r="Z519" s="159"/>
      <c r="AA519" s="166"/>
      <c r="AB519" s="166"/>
      <c r="AC519" s="166"/>
      <c r="AD519" s="166"/>
      <c r="AE519" s="166"/>
      <c r="AF519" s="166"/>
      <c r="AG519" s="166"/>
      <c r="AH519" s="166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R520" s="1"/>
      <c r="S520" s="1"/>
      <c r="T520" s="1"/>
      <c r="V520" s="159"/>
      <c r="W520" s="159"/>
      <c r="X520" s="166"/>
      <c r="Y520" s="159"/>
      <c r="Z520" s="159"/>
      <c r="AA520" s="166"/>
      <c r="AB520" s="166"/>
      <c r="AC520" s="166"/>
      <c r="AD520" s="166"/>
      <c r="AE520" s="166"/>
      <c r="AF520" s="166"/>
      <c r="AG520" s="166"/>
      <c r="AH520" s="166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R521" s="1"/>
      <c r="S521" s="1"/>
      <c r="T521" s="1"/>
      <c r="V521" s="159"/>
      <c r="W521" s="159"/>
      <c r="X521" s="166"/>
      <c r="Y521" s="159"/>
      <c r="Z521" s="159"/>
      <c r="AA521" s="166"/>
      <c r="AB521" s="166"/>
      <c r="AC521" s="166"/>
      <c r="AD521" s="166"/>
      <c r="AE521" s="166"/>
      <c r="AF521" s="166"/>
      <c r="AG521" s="166"/>
      <c r="AH521" s="166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R522" s="1"/>
      <c r="S522" s="1"/>
      <c r="T522" s="1"/>
      <c r="V522" s="159"/>
      <c r="W522" s="159"/>
      <c r="X522" s="166"/>
      <c r="Y522" s="159"/>
      <c r="Z522" s="159"/>
      <c r="AA522" s="166"/>
      <c r="AB522" s="166"/>
      <c r="AC522" s="166"/>
      <c r="AD522" s="166"/>
      <c r="AE522" s="166"/>
      <c r="AF522" s="166"/>
      <c r="AG522" s="166"/>
      <c r="AH522" s="166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R523" s="1"/>
      <c r="S523" s="1"/>
      <c r="T523" s="1"/>
      <c r="V523" s="159"/>
      <c r="W523" s="159"/>
      <c r="X523" s="166"/>
      <c r="Y523" s="159"/>
      <c r="Z523" s="159"/>
      <c r="AA523" s="166"/>
      <c r="AB523" s="166"/>
      <c r="AC523" s="166"/>
      <c r="AD523" s="166"/>
      <c r="AE523" s="166"/>
      <c r="AF523" s="166"/>
      <c r="AG523" s="166"/>
      <c r="AH523" s="166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R524" s="1"/>
      <c r="S524" s="1"/>
      <c r="T524" s="1"/>
      <c r="V524" s="159"/>
      <c r="W524" s="159"/>
      <c r="X524" s="166"/>
      <c r="Y524" s="159"/>
      <c r="Z524" s="159"/>
      <c r="AA524" s="166"/>
      <c r="AB524" s="166"/>
      <c r="AC524" s="166"/>
      <c r="AD524" s="166"/>
      <c r="AE524" s="166"/>
      <c r="AF524" s="166"/>
      <c r="AG524" s="166"/>
      <c r="AH524" s="166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R525" s="1"/>
      <c r="S525" s="1"/>
      <c r="T525" s="1"/>
      <c r="V525" s="159"/>
      <c r="W525" s="159"/>
      <c r="X525" s="166"/>
      <c r="Y525" s="159"/>
      <c r="Z525" s="159"/>
      <c r="AA525" s="166"/>
      <c r="AB525" s="166"/>
      <c r="AC525" s="166"/>
      <c r="AD525" s="166"/>
      <c r="AE525" s="166"/>
      <c r="AF525" s="166"/>
      <c r="AG525" s="166"/>
      <c r="AH525" s="166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R526" s="1"/>
      <c r="S526" s="1"/>
      <c r="T526" s="1"/>
      <c r="V526" s="159"/>
      <c r="W526" s="159"/>
      <c r="X526" s="166"/>
      <c r="Y526" s="159"/>
      <c r="Z526" s="159"/>
      <c r="AA526" s="166"/>
      <c r="AB526" s="166"/>
      <c r="AC526" s="166"/>
      <c r="AD526" s="166"/>
      <c r="AE526" s="166"/>
      <c r="AF526" s="166"/>
      <c r="AG526" s="166"/>
      <c r="AH526" s="166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R527" s="1"/>
      <c r="S527" s="1"/>
      <c r="T527" s="1"/>
      <c r="V527" s="159"/>
      <c r="W527" s="159"/>
      <c r="X527" s="166"/>
      <c r="Y527" s="159"/>
      <c r="Z527" s="159"/>
      <c r="AA527" s="166"/>
      <c r="AB527" s="166"/>
      <c r="AC527" s="166"/>
      <c r="AD527" s="166"/>
      <c r="AE527" s="166"/>
      <c r="AF527" s="166"/>
      <c r="AG527" s="166"/>
      <c r="AH527" s="166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R528" s="1"/>
      <c r="S528" s="1"/>
      <c r="T528" s="1"/>
      <c r="V528" s="159"/>
      <c r="W528" s="159"/>
      <c r="X528" s="166"/>
      <c r="Y528" s="159"/>
      <c r="Z528" s="159"/>
      <c r="AA528" s="166"/>
      <c r="AB528" s="166"/>
      <c r="AC528" s="166"/>
      <c r="AD528" s="166"/>
      <c r="AE528" s="166"/>
      <c r="AF528" s="166"/>
      <c r="AG528" s="166"/>
      <c r="AH528" s="166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R529" s="1"/>
      <c r="S529" s="1"/>
      <c r="T529" s="1"/>
      <c r="V529" s="159"/>
      <c r="W529" s="159"/>
      <c r="X529" s="166"/>
      <c r="Y529" s="159"/>
      <c r="Z529" s="159"/>
      <c r="AA529" s="166"/>
      <c r="AB529" s="166"/>
      <c r="AC529" s="166"/>
      <c r="AD529" s="166"/>
      <c r="AE529" s="166"/>
      <c r="AF529" s="166"/>
      <c r="AG529" s="166"/>
      <c r="AH529" s="166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R530" s="1"/>
      <c r="S530" s="1"/>
      <c r="T530" s="1"/>
      <c r="V530" s="159"/>
      <c r="W530" s="159"/>
      <c r="X530" s="166"/>
      <c r="Y530" s="159"/>
      <c r="Z530" s="159"/>
      <c r="AA530" s="166"/>
      <c r="AB530" s="166"/>
      <c r="AC530" s="166"/>
      <c r="AD530" s="166"/>
      <c r="AE530" s="166"/>
      <c r="AF530" s="166"/>
      <c r="AG530" s="166"/>
      <c r="AH530" s="166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R531" s="1"/>
      <c r="S531" s="1"/>
      <c r="T531" s="1"/>
      <c r="V531" s="159"/>
      <c r="W531" s="159"/>
      <c r="X531" s="166"/>
      <c r="Y531" s="159"/>
      <c r="Z531" s="159"/>
      <c r="AA531" s="166"/>
      <c r="AB531" s="166"/>
      <c r="AC531" s="166"/>
      <c r="AD531" s="166"/>
      <c r="AE531" s="166"/>
      <c r="AF531" s="166"/>
      <c r="AG531" s="166"/>
      <c r="AH531" s="166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R532" s="1"/>
      <c r="S532" s="1"/>
      <c r="T532" s="1"/>
      <c r="V532" s="159"/>
      <c r="W532" s="159"/>
      <c r="X532" s="166"/>
      <c r="Y532" s="159"/>
      <c r="Z532" s="159"/>
      <c r="AA532" s="166"/>
      <c r="AB532" s="166"/>
      <c r="AC532" s="166"/>
      <c r="AD532" s="166"/>
      <c r="AE532" s="166"/>
      <c r="AF532" s="166"/>
      <c r="AG532" s="166"/>
      <c r="AH532" s="166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R533" s="1"/>
      <c r="S533" s="1"/>
      <c r="T533" s="1"/>
      <c r="V533" s="159"/>
      <c r="W533" s="159"/>
      <c r="X533" s="166"/>
      <c r="Y533" s="159"/>
      <c r="Z533" s="159"/>
      <c r="AA533" s="166"/>
      <c r="AB533" s="166"/>
      <c r="AC533" s="166"/>
      <c r="AD533" s="166"/>
      <c r="AE533" s="166"/>
      <c r="AF533" s="166"/>
      <c r="AG533" s="166"/>
      <c r="AH533" s="166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R534" s="1"/>
      <c r="S534" s="1"/>
      <c r="T534" s="1"/>
      <c r="V534" s="159"/>
      <c r="W534" s="159"/>
      <c r="X534" s="166"/>
      <c r="Y534" s="159"/>
      <c r="Z534" s="159"/>
      <c r="AA534" s="166"/>
      <c r="AB534" s="166"/>
      <c r="AC534" s="166"/>
      <c r="AD534" s="166"/>
      <c r="AE534" s="166"/>
      <c r="AF534" s="166"/>
      <c r="AG534" s="166"/>
      <c r="AH534" s="166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R535" s="1"/>
      <c r="S535" s="1"/>
      <c r="T535" s="1"/>
      <c r="V535" s="159"/>
      <c r="W535" s="159"/>
      <c r="X535" s="166"/>
      <c r="Y535" s="159"/>
      <c r="Z535" s="159"/>
      <c r="AA535" s="166"/>
      <c r="AB535" s="166"/>
      <c r="AC535" s="166"/>
      <c r="AD535" s="166"/>
      <c r="AE535" s="166"/>
      <c r="AF535" s="166"/>
      <c r="AG535" s="166"/>
      <c r="AH535" s="166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R536" s="1"/>
      <c r="S536" s="1"/>
      <c r="T536" s="1"/>
      <c r="V536" s="159"/>
      <c r="W536" s="159"/>
      <c r="X536" s="166"/>
      <c r="Y536" s="159"/>
      <c r="Z536" s="159"/>
      <c r="AA536" s="166"/>
      <c r="AB536" s="166"/>
      <c r="AC536" s="166"/>
      <c r="AD536" s="166"/>
      <c r="AE536" s="166"/>
      <c r="AF536" s="166"/>
      <c r="AG536" s="166"/>
      <c r="AH536" s="166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R537" s="1"/>
      <c r="S537" s="1"/>
      <c r="T537" s="1"/>
      <c r="V537" s="159"/>
      <c r="W537" s="159"/>
      <c r="X537" s="166"/>
      <c r="Y537" s="159"/>
      <c r="Z537" s="159"/>
      <c r="AA537" s="166"/>
      <c r="AB537" s="166"/>
      <c r="AC537" s="166"/>
      <c r="AD537" s="166"/>
      <c r="AE537" s="166"/>
      <c r="AF537" s="166"/>
      <c r="AG537" s="166"/>
      <c r="AH537" s="166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R538" s="1"/>
      <c r="S538" s="1"/>
      <c r="T538" s="1"/>
      <c r="V538" s="159"/>
      <c r="W538" s="159"/>
      <c r="X538" s="166"/>
      <c r="Y538" s="159"/>
      <c r="Z538" s="159"/>
      <c r="AA538" s="166"/>
      <c r="AB538" s="166"/>
      <c r="AC538" s="166"/>
      <c r="AD538" s="166"/>
      <c r="AE538" s="166"/>
      <c r="AF538" s="166"/>
      <c r="AG538" s="166"/>
      <c r="AH538" s="166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R539" s="1"/>
      <c r="S539" s="1"/>
      <c r="T539" s="1"/>
      <c r="V539" s="159"/>
      <c r="W539" s="159"/>
      <c r="X539" s="166"/>
      <c r="Y539" s="159"/>
      <c r="Z539" s="159"/>
      <c r="AA539" s="166"/>
      <c r="AB539" s="166"/>
      <c r="AC539" s="166"/>
      <c r="AD539" s="166"/>
      <c r="AE539" s="166"/>
      <c r="AF539" s="166"/>
      <c r="AG539" s="166"/>
      <c r="AH539" s="166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R540" s="1"/>
      <c r="S540" s="1"/>
      <c r="T540" s="1"/>
      <c r="V540" s="159"/>
      <c r="W540" s="159"/>
      <c r="X540" s="166"/>
      <c r="Y540" s="159"/>
      <c r="Z540" s="159"/>
      <c r="AA540" s="166"/>
      <c r="AB540" s="166"/>
      <c r="AC540" s="166"/>
      <c r="AD540" s="166"/>
      <c r="AE540" s="166"/>
      <c r="AF540" s="166"/>
      <c r="AG540" s="166"/>
      <c r="AH540" s="166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R541" s="1"/>
      <c r="S541" s="1"/>
      <c r="T541" s="1"/>
      <c r="V541" s="159"/>
      <c r="W541" s="159"/>
      <c r="X541" s="166"/>
      <c r="Y541" s="159"/>
      <c r="Z541" s="159"/>
      <c r="AA541" s="166"/>
      <c r="AB541" s="166"/>
      <c r="AC541" s="166"/>
      <c r="AD541" s="166"/>
      <c r="AE541" s="166"/>
      <c r="AF541" s="166"/>
      <c r="AG541" s="166"/>
      <c r="AH541" s="166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R542" s="1"/>
      <c r="S542" s="1"/>
      <c r="T542" s="1"/>
      <c r="V542" s="159"/>
      <c r="W542" s="159"/>
      <c r="X542" s="166"/>
      <c r="Y542" s="159"/>
      <c r="Z542" s="159"/>
      <c r="AA542" s="166"/>
      <c r="AB542" s="166"/>
      <c r="AC542" s="166"/>
      <c r="AD542" s="166"/>
      <c r="AE542" s="166"/>
      <c r="AF542" s="166"/>
      <c r="AG542" s="166"/>
      <c r="AH542" s="166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R543" s="1"/>
      <c r="S543" s="1"/>
      <c r="T543" s="1"/>
      <c r="V543" s="159"/>
      <c r="W543" s="159"/>
      <c r="X543" s="166"/>
      <c r="Y543" s="159"/>
      <c r="Z543" s="159"/>
      <c r="AA543" s="166"/>
      <c r="AB543" s="166"/>
      <c r="AC543" s="166"/>
      <c r="AD543" s="166"/>
      <c r="AE543" s="166"/>
      <c r="AF543" s="166"/>
      <c r="AG543" s="166"/>
      <c r="AH543" s="166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R544" s="1"/>
      <c r="S544" s="1"/>
      <c r="T544" s="1"/>
      <c r="V544" s="159"/>
      <c r="W544" s="159"/>
      <c r="X544" s="166"/>
      <c r="Y544" s="159"/>
      <c r="Z544" s="159"/>
      <c r="AA544" s="166"/>
      <c r="AB544" s="166"/>
      <c r="AC544" s="166"/>
      <c r="AD544" s="166"/>
      <c r="AE544" s="166"/>
      <c r="AF544" s="166"/>
      <c r="AG544" s="166"/>
      <c r="AH544" s="166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R545" s="1"/>
      <c r="S545" s="1"/>
      <c r="T545" s="1"/>
      <c r="V545" s="159"/>
      <c r="W545" s="159"/>
      <c r="X545" s="166"/>
      <c r="Y545" s="159"/>
      <c r="Z545" s="159"/>
      <c r="AA545" s="166"/>
      <c r="AB545" s="166"/>
      <c r="AC545" s="166"/>
      <c r="AD545" s="166"/>
      <c r="AE545" s="166"/>
      <c r="AF545" s="166"/>
      <c r="AG545" s="166"/>
      <c r="AH545" s="166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R546" s="1"/>
      <c r="S546" s="1"/>
      <c r="T546" s="1"/>
      <c r="V546" s="159"/>
      <c r="W546" s="159"/>
      <c r="X546" s="166"/>
      <c r="Y546" s="159"/>
      <c r="Z546" s="159"/>
      <c r="AA546" s="166"/>
      <c r="AB546" s="166"/>
      <c r="AC546" s="166"/>
      <c r="AD546" s="166"/>
      <c r="AE546" s="166"/>
      <c r="AF546" s="166"/>
      <c r="AG546" s="166"/>
      <c r="AH546" s="166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R547" s="1"/>
      <c r="S547" s="1"/>
      <c r="T547" s="1"/>
      <c r="V547" s="159"/>
      <c r="W547" s="159"/>
      <c r="X547" s="166"/>
      <c r="Y547" s="159"/>
      <c r="Z547" s="159"/>
      <c r="AA547" s="166"/>
      <c r="AB547" s="166"/>
      <c r="AC547" s="166"/>
      <c r="AD547" s="166"/>
      <c r="AE547" s="166"/>
      <c r="AF547" s="166"/>
      <c r="AG547" s="166"/>
      <c r="AH547" s="166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R548" s="1"/>
      <c r="S548" s="1"/>
      <c r="T548" s="1"/>
      <c r="V548" s="159"/>
      <c r="W548" s="159"/>
      <c r="X548" s="166"/>
      <c r="Y548" s="159"/>
      <c r="Z548" s="159"/>
      <c r="AA548" s="166"/>
      <c r="AB548" s="166"/>
      <c r="AC548" s="166"/>
      <c r="AD548" s="166"/>
      <c r="AE548" s="166"/>
      <c r="AF548" s="166"/>
      <c r="AG548" s="166"/>
      <c r="AH548" s="166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R549" s="1"/>
      <c r="S549" s="1"/>
      <c r="T549" s="1"/>
      <c r="V549" s="159"/>
      <c r="W549" s="159"/>
      <c r="X549" s="166"/>
      <c r="Y549" s="159"/>
      <c r="Z549" s="159"/>
      <c r="AA549" s="166"/>
      <c r="AB549" s="166"/>
      <c r="AC549" s="166"/>
      <c r="AD549" s="166"/>
      <c r="AE549" s="166"/>
      <c r="AF549" s="166"/>
      <c r="AG549" s="166"/>
      <c r="AH549" s="166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R550" s="1"/>
      <c r="S550" s="1"/>
      <c r="T550" s="1"/>
      <c r="V550" s="159"/>
      <c r="W550" s="159"/>
      <c r="X550" s="166"/>
      <c r="Y550" s="159"/>
      <c r="Z550" s="159"/>
      <c r="AA550" s="166"/>
      <c r="AB550" s="166"/>
      <c r="AC550" s="166"/>
      <c r="AD550" s="166"/>
      <c r="AE550" s="166"/>
      <c r="AF550" s="166"/>
      <c r="AG550" s="166"/>
      <c r="AH550" s="166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R551" s="1"/>
      <c r="S551" s="1"/>
      <c r="T551" s="1"/>
      <c r="V551" s="159"/>
      <c r="W551" s="159"/>
      <c r="X551" s="166"/>
      <c r="Y551" s="159"/>
      <c r="Z551" s="159"/>
      <c r="AA551" s="166"/>
      <c r="AB551" s="166"/>
      <c r="AC551" s="166"/>
      <c r="AD551" s="166"/>
      <c r="AE551" s="166"/>
      <c r="AF551" s="166"/>
      <c r="AG551" s="166"/>
      <c r="AH551" s="166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R552" s="1"/>
      <c r="S552" s="1"/>
      <c r="T552" s="1"/>
      <c r="V552" s="159"/>
      <c r="W552" s="159"/>
      <c r="X552" s="166"/>
      <c r="Y552" s="159"/>
      <c r="Z552" s="159"/>
      <c r="AA552" s="166"/>
      <c r="AB552" s="166"/>
      <c r="AC552" s="166"/>
      <c r="AD552" s="166"/>
      <c r="AE552" s="166"/>
      <c r="AF552" s="166"/>
      <c r="AG552" s="166"/>
      <c r="AH552" s="166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R553" s="1"/>
      <c r="S553" s="1"/>
      <c r="T553" s="1"/>
      <c r="V553" s="159"/>
      <c r="W553" s="159"/>
      <c r="X553" s="166"/>
      <c r="Y553" s="159"/>
      <c r="Z553" s="159"/>
      <c r="AA553" s="166"/>
      <c r="AB553" s="166"/>
      <c r="AC553" s="166"/>
      <c r="AD553" s="166"/>
      <c r="AE553" s="166"/>
      <c r="AF553" s="166"/>
      <c r="AG553" s="166"/>
      <c r="AH553" s="166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R554" s="1"/>
      <c r="S554" s="1"/>
      <c r="T554" s="1"/>
      <c r="V554" s="159"/>
      <c r="W554" s="159"/>
      <c r="X554" s="166"/>
      <c r="Y554" s="159"/>
      <c r="Z554" s="159"/>
      <c r="AA554" s="166"/>
      <c r="AB554" s="166"/>
      <c r="AC554" s="166"/>
      <c r="AD554" s="166"/>
      <c r="AE554" s="166"/>
      <c r="AF554" s="166"/>
      <c r="AG554" s="166"/>
      <c r="AH554" s="166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R555" s="1"/>
      <c r="S555" s="1"/>
      <c r="T555" s="1"/>
      <c r="V555" s="159"/>
      <c r="W555" s="159"/>
      <c r="X555" s="166"/>
      <c r="Y555" s="159"/>
      <c r="Z555" s="159"/>
      <c r="AA555" s="166"/>
      <c r="AB555" s="166"/>
      <c r="AC555" s="166"/>
      <c r="AD555" s="166"/>
      <c r="AE555" s="166"/>
      <c r="AF555" s="166"/>
      <c r="AG555" s="166"/>
      <c r="AH555" s="166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R556" s="1"/>
      <c r="S556" s="1"/>
      <c r="T556" s="1"/>
      <c r="V556" s="159"/>
      <c r="W556" s="159"/>
      <c r="X556" s="166"/>
      <c r="Y556" s="159"/>
      <c r="Z556" s="159"/>
      <c r="AA556" s="166"/>
      <c r="AB556" s="166"/>
      <c r="AC556" s="166"/>
      <c r="AD556" s="166"/>
      <c r="AE556" s="166"/>
      <c r="AF556" s="166"/>
      <c r="AG556" s="166"/>
      <c r="AH556" s="166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R557" s="1"/>
      <c r="S557" s="1"/>
      <c r="T557" s="1"/>
      <c r="V557" s="159"/>
      <c r="W557" s="159"/>
      <c r="X557" s="166"/>
      <c r="Y557" s="159"/>
      <c r="Z557" s="159"/>
      <c r="AA557" s="166"/>
      <c r="AB557" s="166"/>
      <c r="AC557" s="166"/>
      <c r="AD557" s="166"/>
      <c r="AE557" s="166"/>
      <c r="AF557" s="166"/>
      <c r="AG557" s="166"/>
      <c r="AH557" s="166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R558" s="1"/>
      <c r="S558" s="1"/>
      <c r="T558" s="1"/>
      <c r="V558" s="159"/>
      <c r="W558" s="159"/>
      <c r="X558" s="166"/>
      <c r="Y558" s="159"/>
      <c r="Z558" s="159"/>
      <c r="AA558" s="166"/>
      <c r="AB558" s="166"/>
      <c r="AC558" s="166"/>
      <c r="AD558" s="166"/>
      <c r="AE558" s="166"/>
      <c r="AF558" s="166"/>
      <c r="AG558" s="166"/>
      <c r="AH558" s="166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R559" s="1"/>
      <c r="S559" s="1"/>
      <c r="T559" s="1"/>
      <c r="V559" s="159"/>
      <c r="W559" s="159"/>
      <c r="X559" s="166"/>
      <c r="Y559" s="159"/>
      <c r="Z559" s="159"/>
      <c r="AA559" s="166"/>
      <c r="AB559" s="166"/>
      <c r="AC559" s="166"/>
      <c r="AD559" s="166"/>
      <c r="AE559" s="166"/>
      <c r="AF559" s="166"/>
      <c r="AG559" s="166"/>
      <c r="AH559" s="166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R560" s="1"/>
      <c r="S560" s="1"/>
      <c r="T560" s="1"/>
      <c r="V560" s="159"/>
      <c r="W560" s="159"/>
      <c r="X560" s="166"/>
      <c r="Y560" s="159"/>
      <c r="Z560" s="159"/>
      <c r="AA560" s="166"/>
      <c r="AB560" s="166"/>
      <c r="AC560" s="166"/>
      <c r="AD560" s="166"/>
      <c r="AE560" s="166"/>
      <c r="AF560" s="166"/>
      <c r="AG560" s="166"/>
      <c r="AH560" s="166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R561" s="1"/>
      <c r="S561" s="1"/>
      <c r="T561" s="1"/>
      <c r="V561" s="159"/>
      <c r="W561" s="159"/>
      <c r="X561" s="166"/>
      <c r="Y561" s="159"/>
      <c r="Z561" s="159"/>
      <c r="AA561" s="166"/>
      <c r="AB561" s="166"/>
      <c r="AC561" s="166"/>
      <c r="AD561" s="166"/>
      <c r="AE561" s="166"/>
      <c r="AF561" s="166"/>
      <c r="AG561" s="166"/>
      <c r="AH561" s="166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R562" s="1"/>
      <c r="S562" s="1"/>
      <c r="T562" s="1"/>
      <c r="V562" s="159"/>
      <c r="W562" s="159"/>
      <c r="X562" s="166"/>
      <c r="Y562" s="159"/>
      <c r="Z562" s="159"/>
      <c r="AA562" s="166"/>
      <c r="AB562" s="166"/>
      <c r="AC562" s="166"/>
      <c r="AD562" s="166"/>
      <c r="AE562" s="166"/>
      <c r="AF562" s="166"/>
      <c r="AG562" s="166"/>
      <c r="AH562" s="166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R563" s="1"/>
      <c r="S563" s="1"/>
      <c r="T563" s="1"/>
      <c r="V563" s="159"/>
      <c r="W563" s="159"/>
      <c r="X563" s="166"/>
      <c r="Y563" s="159"/>
      <c r="Z563" s="159"/>
      <c r="AA563" s="166"/>
      <c r="AB563" s="166"/>
      <c r="AC563" s="166"/>
      <c r="AD563" s="166"/>
      <c r="AE563" s="166"/>
      <c r="AF563" s="166"/>
      <c r="AG563" s="166"/>
      <c r="AH563" s="166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R564" s="1"/>
      <c r="S564" s="1"/>
      <c r="T564" s="1"/>
      <c r="V564" s="159"/>
      <c r="W564" s="159"/>
      <c r="X564" s="166"/>
      <c r="Y564" s="159"/>
      <c r="Z564" s="159"/>
      <c r="AA564" s="166"/>
      <c r="AB564" s="166"/>
      <c r="AC564" s="166"/>
      <c r="AD564" s="166"/>
      <c r="AE564" s="166"/>
      <c r="AF564" s="166"/>
      <c r="AG564" s="166"/>
      <c r="AH564" s="166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R565" s="1"/>
      <c r="S565" s="1"/>
      <c r="T565" s="1"/>
      <c r="V565" s="159"/>
      <c r="W565" s="159"/>
      <c r="X565" s="166"/>
      <c r="Y565" s="159"/>
      <c r="Z565" s="159"/>
      <c r="AA565" s="166"/>
      <c r="AB565" s="166"/>
      <c r="AC565" s="166"/>
      <c r="AD565" s="166"/>
      <c r="AE565" s="166"/>
      <c r="AF565" s="166"/>
      <c r="AG565" s="166"/>
      <c r="AH565" s="166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R566" s="1"/>
      <c r="S566" s="1"/>
      <c r="T566" s="1"/>
      <c r="V566" s="159"/>
      <c r="W566" s="159"/>
      <c r="X566" s="166"/>
      <c r="Y566" s="159"/>
      <c r="Z566" s="159"/>
      <c r="AA566" s="166"/>
      <c r="AB566" s="166"/>
      <c r="AC566" s="166"/>
      <c r="AD566" s="166"/>
      <c r="AE566" s="166"/>
      <c r="AF566" s="166"/>
      <c r="AG566" s="166"/>
      <c r="AH566" s="166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R567" s="1"/>
      <c r="S567" s="1"/>
      <c r="T567" s="1"/>
      <c r="V567" s="159"/>
      <c r="W567" s="159"/>
      <c r="X567" s="166"/>
      <c r="Y567" s="159"/>
      <c r="Z567" s="159"/>
      <c r="AA567" s="166"/>
      <c r="AB567" s="166"/>
      <c r="AC567" s="166"/>
      <c r="AD567" s="166"/>
      <c r="AE567" s="166"/>
      <c r="AF567" s="166"/>
      <c r="AG567" s="166"/>
      <c r="AH567" s="166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R568" s="1"/>
      <c r="S568" s="1"/>
      <c r="T568" s="1"/>
      <c r="V568" s="159"/>
      <c r="W568" s="159"/>
      <c r="X568" s="166"/>
      <c r="Y568" s="159"/>
      <c r="Z568" s="159"/>
      <c r="AA568" s="166"/>
      <c r="AB568" s="166"/>
      <c r="AC568" s="166"/>
      <c r="AD568" s="166"/>
      <c r="AE568" s="166"/>
      <c r="AF568" s="166"/>
      <c r="AG568" s="166"/>
      <c r="AH568" s="166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R569" s="1"/>
      <c r="S569" s="1"/>
      <c r="T569" s="1"/>
      <c r="V569" s="159"/>
      <c r="W569" s="159"/>
      <c r="X569" s="166"/>
      <c r="Y569" s="159"/>
      <c r="Z569" s="159"/>
      <c r="AA569" s="166"/>
      <c r="AB569" s="166"/>
      <c r="AC569" s="166"/>
      <c r="AD569" s="166"/>
      <c r="AE569" s="166"/>
      <c r="AF569" s="166"/>
      <c r="AG569" s="166"/>
      <c r="AH569" s="166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R570" s="1"/>
      <c r="S570" s="1"/>
      <c r="T570" s="1"/>
      <c r="V570" s="159"/>
      <c r="W570" s="159"/>
      <c r="X570" s="166"/>
      <c r="Y570" s="159"/>
      <c r="Z570" s="159"/>
      <c r="AA570" s="166"/>
      <c r="AB570" s="166"/>
      <c r="AC570" s="166"/>
      <c r="AD570" s="166"/>
      <c r="AE570" s="166"/>
      <c r="AF570" s="166"/>
      <c r="AG570" s="166"/>
      <c r="AH570" s="166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R571" s="1"/>
      <c r="S571" s="1"/>
      <c r="T571" s="1"/>
      <c r="V571" s="159"/>
      <c r="W571" s="159"/>
      <c r="X571" s="166"/>
      <c r="Y571" s="159"/>
      <c r="Z571" s="159"/>
      <c r="AA571" s="166"/>
      <c r="AB571" s="166"/>
      <c r="AC571" s="166"/>
      <c r="AD571" s="166"/>
      <c r="AE571" s="166"/>
      <c r="AF571" s="166"/>
      <c r="AG571" s="166"/>
      <c r="AH571" s="166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  <c r="S572" s="1"/>
      <c r="T572" s="1"/>
      <c r="V572" s="159"/>
      <c r="W572" s="159"/>
      <c r="X572" s="166"/>
      <c r="Y572" s="159"/>
      <c r="Z572" s="159"/>
      <c r="AA572" s="166"/>
      <c r="AB572" s="166"/>
      <c r="AC572" s="166"/>
      <c r="AD572" s="166"/>
      <c r="AE572" s="166"/>
      <c r="AF572" s="166"/>
      <c r="AG572" s="166"/>
      <c r="AH572" s="166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R573" s="1"/>
      <c r="S573" s="1"/>
      <c r="T573" s="1"/>
      <c r="V573" s="159"/>
      <c r="W573" s="159"/>
      <c r="X573" s="166"/>
      <c r="Y573" s="159"/>
      <c r="Z573" s="159"/>
      <c r="AA573" s="166"/>
      <c r="AB573" s="166"/>
      <c r="AC573" s="166"/>
      <c r="AD573" s="166"/>
      <c r="AE573" s="166"/>
      <c r="AF573" s="166"/>
      <c r="AG573" s="166"/>
      <c r="AH573" s="166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R574" s="1"/>
      <c r="S574" s="1"/>
      <c r="T574" s="1"/>
      <c r="V574" s="159"/>
      <c r="W574" s="159"/>
      <c r="X574" s="166"/>
      <c r="Y574" s="159"/>
      <c r="Z574" s="159"/>
      <c r="AA574" s="166"/>
      <c r="AB574" s="166"/>
      <c r="AC574" s="166"/>
      <c r="AD574" s="166"/>
      <c r="AE574" s="166"/>
      <c r="AF574" s="166"/>
      <c r="AG574" s="166"/>
      <c r="AH574" s="166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R575" s="1"/>
      <c r="S575" s="1"/>
      <c r="T575" s="1"/>
      <c r="V575" s="159"/>
      <c r="W575" s="159"/>
      <c r="X575" s="166"/>
      <c r="Y575" s="159"/>
      <c r="Z575" s="159"/>
      <c r="AA575" s="166"/>
      <c r="AB575" s="166"/>
      <c r="AC575" s="166"/>
      <c r="AD575" s="166"/>
      <c r="AE575" s="166"/>
      <c r="AF575" s="166"/>
      <c r="AG575" s="166"/>
      <c r="AH575" s="166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R576" s="1"/>
      <c r="S576" s="1"/>
      <c r="T576" s="1"/>
      <c r="V576" s="159"/>
      <c r="W576" s="159"/>
      <c r="X576" s="166"/>
      <c r="Y576" s="159"/>
      <c r="Z576" s="159"/>
      <c r="AA576" s="166"/>
      <c r="AB576" s="166"/>
      <c r="AC576" s="166"/>
      <c r="AD576" s="166"/>
      <c r="AE576" s="166"/>
      <c r="AF576" s="166"/>
      <c r="AG576" s="166"/>
      <c r="AH576" s="166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R577" s="1"/>
      <c r="S577" s="1"/>
      <c r="T577" s="1"/>
      <c r="V577" s="159"/>
      <c r="W577" s="159"/>
      <c r="X577" s="166"/>
      <c r="Y577" s="159"/>
      <c r="Z577" s="159"/>
      <c r="AA577" s="166"/>
      <c r="AB577" s="166"/>
      <c r="AC577" s="166"/>
      <c r="AD577" s="166"/>
      <c r="AE577" s="166"/>
      <c r="AF577" s="166"/>
      <c r="AG577" s="166"/>
      <c r="AH577" s="166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R578" s="1"/>
      <c r="S578" s="1"/>
      <c r="T578" s="1"/>
      <c r="V578" s="159"/>
      <c r="W578" s="159"/>
      <c r="X578" s="166"/>
      <c r="Y578" s="159"/>
      <c r="Z578" s="159"/>
      <c r="AA578" s="166"/>
      <c r="AB578" s="166"/>
      <c r="AC578" s="166"/>
      <c r="AD578" s="166"/>
      <c r="AE578" s="166"/>
      <c r="AF578" s="166"/>
      <c r="AG578" s="166"/>
      <c r="AH578" s="166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R579" s="1"/>
      <c r="S579" s="1"/>
      <c r="T579" s="1"/>
      <c r="V579" s="159"/>
      <c r="W579" s="159"/>
      <c r="X579" s="166"/>
      <c r="Y579" s="159"/>
      <c r="Z579" s="159"/>
      <c r="AA579" s="166"/>
      <c r="AB579" s="166"/>
      <c r="AC579" s="166"/>
      <c r="AD579" s="166"/>
      <c r="AE579" s="166"/>
      <c r="AF579" s="166"/>
      <c r="AG579" s="166"/>
      <c r="AH579" s="166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R580" s="1"/>
      <c r="S580" s="1"/>
      <c r="T580" s="1"/>
      <c r="V580" s="159"/>
      <c r="W580" s="159"/>
      <c r="X580" s="166"/>
      <c r="Y580" s="159"/>
      <c r="Z580" s="159"/>
      <c r="AA580" s="166"/>
      <c r="AB580" s="166"/>
      <c r="AC580" s="166"/>
      <c r="AD580" s="166"/>
      <c r="AE580" s="166"/>
      <c r="AF580" s="166"/>
      <c r="AG580" s="166"/>
      <c r="AH580" s="166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R581" s="1"/>
      <c r="S581" s="1"/>
      <c r="T581" s="1"/>
      <c r="V581" s="159"/>
      <c r="W581" s="159"/>
      <c r="X581" s="166"/>
      <c r="Y581" s="159"/>
      <c r="Z581" s="159"/>
      <c r="AA581" s="166"/>
      <c r="AB581" s="166"/>
      <c r="AC581" s="166"/>
      <c r="AD581" s="166"/>
      <c r="AE581" s="166"/>
      <c r="AF581" s="166"/>
      <c r="AG581" s="166"/>
      <c r="AH581" s="166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R582" s="1"/>
      <c r="S582" s="1"/>
      <c r="T582" s="1"/>
      <c r="V582" s="159"/>
      <c r="W582" s="159"/>
      <c r="X582" s="166"/>
      <c r="Y582" s="159"/>
      <c r="Z582" s="159"/>
      <c r="AA582" s="166"/>
      <c r="AB582" s="166"/>
      <c r="AC582" s="166"/>
      <c r="AD582" s="166"/>
      <c r="AE582" s="166"/>
      <c r="AF582" s="166"/>
      <c r="AG582" s="166"/>
      <c r="AH582" s="166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R583" s="1"/>
      <c r="S583" s="1"/>
      <c r="T583" s="1"/>
      <c r="V583" s="159"/>
      <c r="W583" s="159"/>
      <c r="X583" s="166"/>
      <c r="Y583" s="159"/>
      <c r="Z583" s="159"/>
      <c r="AA583" s="166"/>
      <c r="AB583" s="166"/>
      <c r="AC583" s="166"/>
      <c r="AD583" s="166"/>
      <c r="AE583" s="166"/>
      <c r="AF583" s="166"/>
      <c r="AG583" s="166"/>
      <c r="AH583" s="166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R584" s="1"/>
      <c r="S584" s="1"/>
      <c r="T584" s="1"/>
      <c r="V584" s="159"/>
      <c r="W584" s="159"/>
      <c r="X584" s="166"/>
      <c r="Y584" s="159"/>
      <c r="Z584" s="159"/>
      <c r="AA584" s="166"/>
      <c r="AB584" s="166"/>
      <c r="AC584" s="166"/>
      <c r="AD584" s="166"/>
      <c r="AE584" s="166"/>
      <c r="AF584" s="166"/>
      <c r="AG584" s="166"/>
      <c r="AH584" s="166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R585" s="1"/>
      <c r="S585" s="1"/>
      <c r="T585" s="1"/>
      <c r="V585" s="159"/>
      <c r="W585" s="159"/>
      <c r="X585" s="166"/>
      <c r="Y585" s="159"/>
      <c r="Z585" s="159"/>
      <c r="AA585" s="166"/>
      <c r="AB585" s="166"/>
      <c r="AC585" s="166"/>
      <c r="AD585" s="166"/>
      <c r="AE585" s="166"/>
      <c r="AF585" s="166"/>
      <c r="AG585" s="166"/>
      <c r="AH585" s="166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R586" s="1"/>
      <c r="S586" s="1"/>
      <c r="T586" s="1"/>
      <c r="V586" s="159"/>
      <c r="W586" s="159"/>
      <c r="X586" s="166"/>
      <c r="Y586" s="159"/>
      <c r="Z586" s="159"/>
      <c r="AA586" s="166"/>
      <c r="AB586" s="166"/>
      <c r="AC586" s="166"/>
      <c r="AD586" s="166"/>
      <c r="AE586" s="166"/>
      <c r="AF586" s="166"/>
      <c r="AG586" s="166"/>
      <c r="AH586" s="166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R587" s="1"/>
      <c r="S587" s="1"/>
      <c r="T587" s="1"/>
      <c r="V587" s="159"/>
      <c r="W587" s="159"/>
      <c r="X587" s="166"/>
      <c r="Y587" s="159"/>
      <c r="Z587" s="159"/>
      <c r="AA587" s="166"/>
      <c r="AB587" s="166"/>
      <c r="AC587" s="166"/>
      <c r="AD587" s="166"/>
      <c r="AE587" s="166"/>
      <c r="AF587" s="166"/>
      <c r="AG587" s="166"/>
      <c r="AH587" s="166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R588" s="1"/>
      <c r="S588" s="1"/>
      <c r="T588" s="1"/>
      <c r="V588" s="159"/>
      <c r="W588" s="159"/>
      <c r="X588" s="166"/>
      <c r="Y588" s="159"/>
      <c r="Z588" s="159"/>
      <c r="AA588" s="166"/>
      <c r="AB588" s="166"/>
      <c r="AC588" s="166"/>
      <c r="AD588" s="166"/>
      <c r="AE588" s="166"/>
      <c r="AF588" s="166"/>
      <c r="AG588" s="166"/>
      <c r="AH588" s="166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R589" s="1"/>
      <c r="S589" s="1"/>
      <c r="T589" s="1"/>
      <c r="V589" s="159"/>
      <c r="W589" s="159"/>
      <c r="X589" s="166"/>
      <c r="Y589" s="159"/>
      <c r="Z589" s="159"/>
      <c r="AA589" s="166"/>
      <c r="AB589" s="166"/>
      <c r="AC589" s="166"/>
      <c r="AD589" s="166"/>
      <c r="AE589" s="166"/>
      <c r="AF589" s="166"/>
      <c r="AG589" s="166"/>
      <c r="AH589" s="166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R590" s="1"/>
      <c r="S590" s="1"/>
      <c r="T590" s="1"/>
      <c r="V590" s="159"/>
      <c r="W590" s="159"/>
      <c r="X590" s="166"/>
      <c r="Y590" s="159"/>
      <c r="Z590" s="159"/>
      <c r="AA590" s="166"/>
      <c r="AB590" s="166"/>
      <c r="AC590" s="166"/>
      <c r="AD590" s="166"/>
      <c r="AE590" s="166"/>
      <c r="AF590" s="166"/>
      <c r="AG590" s="166"/>
      <c r="AH590" s="166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R591" s="1"/>
      <c r="S591" s="1"/>
      <c r="T591" s="1"/>
      <c r="V591" s="159"/>
      <c r="W591" s="159"/>
      <c r="X591" s="166"/>
      <c r="Y591" s="159"/>
      <c r="Z591" s="159"/>
      <c r="AA591" s="166"/>
      <c r="AB591" s="166"/>
      <c r="AC591" s="166"/>
      <c r="AD591" s="166"/>
      <c r="AE591" s="166"/>
      <c r="AF591" s="166"/>
      <c r="AG591" s="166"/>
      <c r="AH591" s="166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R592" s="1"/>
      <c r="S592" s="1"/>
      <c r="T592" s="1"/>
      <c r="V592" s="159"/>
      <c r="W592" s="159"/>
      <c r="X592" s="166"/>
      <c r="Y592" s="159"/>
      <c r="Z592" s="159"/>
      <c r="AA592" s="166"/>
      <c r="AB592" s="166"/>
      <c r="AC592" s="166"/>
      <c r="AD592" s="166"/>
      <c r="AE592" s="166"/>
      <c r="AF592" s="166"/>
      <c r="AG592" s="166"/>
      <c r="AH592" s="166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R593" s="1"/>
      <c r="S593" s="1"/>
      <c r="T593" s="1"/>
      <c r="V593" s="159"/>
      <c r="W593" s="159"/>
      <c r="X593" s="166"/>
      <c r="Y593" s="159"/>
      <c r="Z593" s="159"/>
      <c r="AA593" s="166"/>
      <c r="AB593" s="166"/>
      <c r="AC593" s="166"/>
      <c r="AD593" s="166"/>
      <c r="AE593" s="166"/>
      <c r="AF593" s="166"/>
      <c r="AG593" s="166"/>
      <c r="AH593" s="166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R594" s="1"/>
      <c r="S594" s="1"/>
      <c r="T594" s="1"/>
      <c r="V594" s="159"/>
      <c r="W594" s="159"/>
      <c r="X594" s="166"/>
      <c r="Y594" s="159"/>
      <c r="Z594" s="159"/>
      <c r="AA594" s="166"/>
      <c r="AB594" s="166"/>
      <c r="AC594" s="166"/>
      <c r="AD594" s="166"/>
      <c r="AE594" s="166"/>
      <c r="AF594" s="166"/>
      <c r="AG594" s="166"/>
      <c r="AH594" s="166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R595" s="1"/>
      <c r="S595" s="1"/>
      <c r="T595" s="1"/>
      <c r="V595" s="159"/>
      <c r="W595" s="159"/>
      <c r="X595" s="166"/>
      <c r="Y595" s="159"/>
      <c r="Z595" s="159"/>
      <c r="AA595" s="166"/>
      <c r="AB595" s="166"/>
      <c r="AC595" s="166"/>
      <c r="AD595" s="166"/>
      <c r="AE595" s="166"/>
      <c r="AF595" s="166"/>
      <c r="AG595" s="166"/>
      <c r="AH595" s="166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R596" s="1"/>
      <c r="S596" s="1"/>
      <c r="T596" s="1"/>
      <c r="V596" s="159"/>
      <c r="W596" s="159"/>
      <c r="X596" s="166"/>
      <c r="Y596" s="159"/>
      <c r="Z596" s="159"/>
      <c r="AA596" s="166"/>
      <c r="AB596" s="166"/>
      <c r="AC596" s="166"/>
      <c r="AD596" s="166"/>
      <c r="AE596" s="166"/>
      <c r="AF596" s="166"/>
      <c r="AG596" s="166"/>
      <c r="AH596" s="166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R597" s="1"/>
      <c r="S597" s="1"/>
      <c r="T597" s="1"/>
      <c r="V597" s="159"/>
      <c r="W597" s="159"/>
      <c r="X597" s="166"/>
      <c r="Y597" s="159"/>
      <c r="Z597" s="159"/>
      <c r="AA597" s="166"/>
      <c r="AB597" s="166"/>
      <c r="AC597" s="166"/>
      <c r="AD597" s="166"/>
      <c r="AE597" s="166"/>
      <c r="AF597" s="166"/>
      <c r="AG597" s="166"/>
      <c r="AH597" s="166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R598" s="1"/>
      <c r="S598" s="1"/>
      <c r="T598" s="1"/>
      <c r="V598" s="159"/>
      <c r="W598" s="159"/>
      <c r="X598" s="166"/>
      <c r="Y598" s="159"/>
      <c r="Z598" s="159"/>
      <c r="AA598" s="166"/>
      <c r="AB598" s="166"/>
      <c r="AC598" s="166"/>
      <c r="AD598" s="166"/>
      <c r="AE598" s="166"/>
      <c r="AF598" s="166"/>
      <c r="AG598" s="166"/>
      <c r="AH598" s="166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R599" s="1"/>
      <c r="S599" s="1"/>
      <c r="T599" s="1"/>
      <c r="V599" s="159"/>
      <c r="W599" s="159"/>
      <c r="X599" s="166"/>
      <c r="Y599" s="159"/>
      <c r="Z599" s="159"/>
      <c r="AA599" s="166"/>
      <c r="AB599" s="166"/>
      <c r="AC599" s="166"/>
      <c r="AD599" s="166"/>
      <c r="AE599" s="166"/>
      <c r="AF599" s="166"/>
      <c r="AG599" s="166"/>
      <c r="AH599" s="166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  <c r="S600" s="1"/>
      <c r="T600" s="1"/>
      <c r="V600" s="159"/>
      <c r="W600" s="159"/>
      <c r="X600" s="166"/>
      <c r="Y600" s="159"/>
      <c r="Z600" s="159"/>
      <c r="AA600" s="166"/>
      <c r="AB600" s="166"/>
      <c r="AC600" s="166"/>
      <c r="AD600" s="166"/>
      <c r="AE600" s="166"/>
      <c r="AF600" s="166"/>
      <c r="AG600" s="166"/>
      <c r="AH600" s="166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R601" s="1"/>
      <c r="S601" s="1"/>
      <c r="T601" s="1"/>
      <c r="V601" s="159"/>
      <c r="W601" s="159"/>
      <c r="X601" s="166"/>
      <c r="Y601" s="159"/>
      <c r="Z601" s="159"/>
      <c r="AA601" s="166"/>
      <c r="AB601" s="166"/>
      <c r="AC601" s="166"/>
      <c r="AD601" s="166"/>
      <c r="AE601" s="166"/>
      <c r="AF601" s="166"/>
      <c r="AG601" s="166"/>
      <c r="AH601" s="166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R602" s="1"/>
      <c r="S602" s="1"/>
      <c r="T602" s="1"/>
      <c r="V602" s="159"/>
      <c r="W602" s="159"/>
      <c r="X602" s="166"/>
      <c r="Y602" s="159"/>
      <c r="Z602" s="159"/>
      <c r="AA602" s="166"/>
      <c r="AB602" s="166"/>
      <c r="AC602" s="166"/>
      <c r="AD602" s="166"/>
      <c r="AE602" s="166"/>
      <c r="AF602" s="166"/>
      <c r="AG602" s="166"/>
      <c r="AH602" s="166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R603" s="1"/>
      <c r="S603" s="1"/>
      <c r="T603" s="1"/>
      <c r="V603" s="159"/>
      <c r="W603" s="159"/>
      <c r="X603" s="166"/>
      <c r="Y603" s="159"/>
      <c r="Z603" s="159"/>
      <c r="AA603" s="166"/>
      <c r="AB603" s="166"/>
      <c r="AC603" s="166"/>
      <c r="AD603" s="166"/>
      <c r="AE603" s="166"/>
      <c r="AF603" s="166"/>
      <c r="AG603" s="166"/>
      <c r="AH603" s="166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R604" s="1"/>
      <c r="S604" s="1"/>
      <c r="T604" s="1"/>
      <c r="V604" s="159"/>
      <c r="W604" s="159"/>
      <c r="X604" s="166"/>
      <c r="Y604" s="159"/>
      <c r="Z604" s="159"/>
      <c r="AA604" s="166"/>
      <c r="AB604" s="166"/>
      <c r="AC604" s="166"/>
      <c r="AD604" s="166"/>
      <c r="AE604" s="166"/>
      <c r="AF604" s="166"/>
      <c r="AG604" s="166"/>
      <c r="AH604" s="166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R605" s="1"/>
      <c r="S605" s="1"/>
      <c r="T605" s="1"/>
      <c r="V605" s="159"/>
      <c r="W605" s="159"/>
      <c r="X605" s="166"/>
      <c r="Y605" s="159"/>
      <c r="Z605" s="159"/>
      <c r="AA605" s="166"/>
      <c r="AB605" s="166"/>
      <c r="AC605" s="166"/>
      <c r="AD605" s="166"/>
      <c r="AE605" s="166"/>
      <c r="AF605" s="166"/>
      <c r="AG605" s="166"/>
      <c r="AH605" s="166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R606" s="1"/>
      <c r="S606" s="1"/>
      <c r="T606" s="1"/>
      <c r="V606" s="159"/>
      <c r="W606" s="159"/>
      <c r="X606" s="166"/>
      <c r="Y606" s="159"/>
      <c r="Z606" s="159"/>
      <c r="AA606" s="166"/>
      <c r="AB606" s="166"/>
      <c r="AC606" s="166"/>
      <c r="AD606" s="166"/>
      <c r="AE606" s="166"/>
      <c r="AF606" s="166"/>
      <c r="AG606" s="166"/>
      <c r="AH606" s="166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R607" s="1"/>
      <c r="S607" s="1"/>
      <c r="T607" s="1"/>
      <c r="V607" s="159"/>
      <c r="W607" s="159"/>
      <c r="X607" s="166"/>
      <c r="Y607" s="159"/>
      <c r="Z607" s="159"/>
      <c r="AA607" s="166"/>
      <c r="AB607" s="166"/>
      <c r="AC607" s="166"/>
      <c r="AD607" s="166"/>
      <c r="AE607" s="166"/>
      <c r="AF607" s="166"/>
      <c r="AG607" s="166"/>
      <c r="AH607" s="166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R608" s="1"/>
      <c r="S608" s="1"/>
      <c r="T608" s="1"/>
      <c r="V608" s="159"/>
      <c r="W608" s="159"/>
      <c r="X608" s="166"/>
      <c r="Y608" s="159"/>
      <c r="Z608" s="159"/>
      <c r="AA608" s="166"/>
      <c r="AB608" s="166"/>
      <c r="AC608" s="166"/>
      <c r="AD608" s="166"/>
      <c r="AE608" s="166"/>
      <c r="AF608" s="166"/>
      <c r="AG608" s="166"/>
      <c r="AH608" s="166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  <c r="S609" s="1"/>
      <c r="T609" s="1"/>
      <c r="V609" s="159"/>
      <c r="W609" s="159"/>
      <c r="X609" s="166"/>
      <c r="Y609" s="159"/>
      <c r="Z609" s="159"/>
      <c r="AA609" s="166"/>
      <c r="AB609" s="166"/>
      <c r="AC609" s="166"/>
      <c r="AD609" s="166"/>
      <c r="AE609" s="166"/>
      <c r="AF609" s="166"/>
      <c r="AG609" s="166"/>
      <c r="AH609" s="166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R610" s="1"/>
      <c r="S610" s="1"/>
      <c r="T610" s="1"/>
      <c r="V610" s="159"/>
      <c r="W610" s="159"/>
      <c r="X610" s="166"/>
      <c r="Y610" s="159"/>
      <c r="Z610" s="159"/>
      <c r="AA610" s="166"/>
      <c r="AB610" s="166"/>
      <c r="AC610" s="166"/>
      <c r="AD610" s="166"/>
      <c r="AE610" s="166"/>
      <c r="AF610" s="166"/>
      <c r="AG610" s="166"/>
      <c r="AH610" s="166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R611" s="1"/>
      <c r="S611" s="1"/>
      <c r="T611" s="1"/>
      <c r="V611" s="159"/>
      <c r="W611" s="159"/>
      <c r="X611" s="166"/>
      <c r="Y611" s="159"/>
      <c r="Z611" s="159"/>
      <c r="AA611" s="166"/>
      <c r="AB611" s="166"/>
      <c r="AC611" s="166"/>
      <c r="AD611" s="166"/>
      <c r="AE611" s="166"/>
      <c r="AF611" s="166"/>
      <c r="AG611" s="166"/>
      <c r="AH611" s="166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R612" s="1"/>
      <c r="S612" s="1"/>
      <c r="T612" s="1"/>
      <c r="V612" s="159"/>
      <c r="W612" s="159"/>
      <c r="X612" s="166"/>
      <c r="Y612" s="159"/>
      <c r="Z612" s="159"/>
      <c r="AA612" s="166"/>
      <c r="AB612" s="166"/>
      <c r="AC612" s="166"/>
      <c r="AD612" s="166"/>
      <c r="AE612" s="166"/>
      <c r="AF612" s="166"/>
      <c r="AG612" s="166"/>
      <c r="AH612" s="166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R613" s="1"/>
      <c r="S613" s="1"/>
      <c r="T613" s="1"/>
      <c r="V613" s="159"/>
      <c r="W613" s="159"/>
      <c r="X613" s="166"/>
      <c r="Y613" s="159"/>
      <c r="Z613" s="159"/>
      <c r="AA613" s="166"/>
      <c r="AB613" s="166"/>
      <c r="AC613" s="166"/>
      <c r="AD613" s="166"/>
      <c r="AE613" s="166"/>
      <c r="AF613" s="166"/>
      <c r="AG613" s="166"/>
      <c r="AH613" s="166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R614" s="1"/>
      <c r="S614" s="1"/>
      <c r="T614" s="1"/>
      <c r="V614" s="159"/>
      <c r="W614" s="159"/>
      <c r="X614" s="166"/>
      <c r="Y614" s="159"/>
      <c r="Z614" s="159"/>
      <c r="AA614" s="166"/>
      <c r="AB614" s="166"/>
      <c r="AC614" s="166"/>
      <c r="AD614" s="166"/>
      <c r="AE614" s="166"/>
      <c r="AF614" s="166"/>
      <c r="AG614" s="166"/>
      <c r="AH614" s="166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R615" s="1"/>
      <c r="S615" s="1"/>
      <c r="T615" s="1"/>
      <c r="V615" s="159"/>
      <c r="W615" s="159"/>
      <c r="X615" s="166"/>
      <c r="Y615" s="159"/>
      <c r="Z615" s="159"/>
      <c r="AA615" s="166"/>
      <c r="AB615" s="166"/>
      <c r="AC615" s="166"/>
      <c r="AD615" s="166"/>
      <c r="AE615" s="166"/>
      <c r="AF615" s="166"/>
      <c r="AG615" s="166"/>
      <c r="AH615" s="166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R616" s="1"/>
      <c r="S616" s="1"/>
      <c r="T616" s="1"/>
      <c r="V616" s="159"/>
      <c r="W616" s="159"/>
      <c r="X616" s="166"/>
      <c r="Y616" s="159"/>
      <c r="Z616" s="159"/>
      <c r="AA616" s="166"/>
      <c r="AB616" s="166"/>
      <c r="AC616" s="166"/>
      <c r="AD616" s="166"/>
      <c r="AE616" s="166"/>
      <c r="AF616" s="166"/>
      <c r="AG616" s="166"/>
      <c r="AH616" s="166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  <c r="S617" s="1"/>
      <c r="T617" s="1"/>
      <c r="V617" s="159"/>
      <c r="W617" s="159"/>
      <c r="X617" s="166"/>
      <c r="Y617" s="159"/>
      <c r="Z617" s="159"/>
      <c r="AA617" s="166"/>
      <c r="AB617" s="166"/>
      <c r="AC617" s="166"/>
      <c r="AD617" s="166"/>
      <c r="AE617" s="166"/>
      <c r="AF617" s="166"/>
      <c r="AG617" s="166"/>
      <c r="AH617" s="166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R618" s="1"/>
      <c r="S618" s="1"/>
      <c r="T618" s="1"/>
      <c r="V618" s="159"/>
      <c r="W618" s="159"/>
      <c r="X618" s="166"/>
      <c r="Y618" s="159"/>
      <c r="Z618" s="159"/>
      <c r="AA618" s="166"/>
      <c r="AB618" s="166"/>
      <c r="AC618" s="166"/>
      <c r="AD618" s="166"/>
      <c r="AE618" s="166"/>
      <c r="AF618" s="166"/>
      <c r="AG618" s="166"/>
      <c r="AH618" s="166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R619" s="1"/>
      <c r="S619" s="1"/>
      <c r="T619" s="1"/>
      <c r="V619" s="159"/>
      <c r="W619" s="159"/>
      <c r="X619" s="166"/>
      <c r="Y619" s="159"/>
      <c r="Z619" s="159"/>
      <c r="AA619" s="166"/>
      <c r="AB619" s="166"/>
      <c r="AC619" s="166"/>
      <c r="AD619" s="166"/>
      <c r="AE619" s="166"/>
      <c r="AF619" s="166"/>
      <c r="AG619" s="166"/>
      <c r="AH619" s="166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R620" s="1"/>
      <c r="S620" s="1"/>
      <c r="T620" s="1"/>
      <c r="V620" s="159"/>
      <c r="W620" s="159"/>
      <c r="X620" s="166"/>
      <c r="Y620" s="159"/>
      <c r="Z620" s="159"/>
      <c r="AA620" s="166"/>
      <c r="AB620" s="166"/>
      <c r="AC620" s="166"/>
      <c r="AD620" s="166"/>
      <c r="AE620" s="166"/>
      <c r="AF620" s="166"/>
      <c r="AG620" s="166"/>
      <c r="AH620" s="166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R621" s="1"/>
      <c r="S621" s="1"/>
      <c r="T621" s="1"/>
      <c r="V621" s="159"/>
      <c r="W621" s="159"/>
      <c r="X621" s="166"/>
      <c r="Y621" s="159"/>
      <c r="Z621" s="159"/>
      <c r="AA621" s="166"/>
      <c r="AB621" s="166"/>
      <c r="AC621" s="166"/>
      <c r="AD621" s="166"/>
      <c r="AE621" s="166"/>
      <c r="AF621" s="166"/>
      <c r="AG621" s="166"/>
      <c r="AH621" s="166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R622" s="1"/>
      <c r="S622" s="1"/>
      <c r="T622" s="1"/>
      <c r="V622" s="159"/>
      <c r="W622" s="159"/>
      <c r="X622" s="166"/>
      <c r="Y622" s="159"/>
      <c r="Z622" s="159"/>
      <c r="AA622" s="166"/>
      <c r="AB622" s="166"/>
      <c r="AC622" s="166"/>
      <c r="AD622" s="166"/>
      <c r="AE622" s="166"/>
      <c r="AF622" s="166"/>
      <c r="AG622" s="166"/>
      <c r="AH622" s="166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R623" s="1"/>
      <c r="S623" s="1"/>
      <c r="T623" s="1"/>
      <c r="V623" s="159"/>
      <c r="W623" s="159"/>
      <c r="X623" s="166"/>
      <c r="Y623" s="159"/>
      <c r="Z623" s="159"/>
      <c r="AA623" s="166"/>
      <c r="AB623" s="166"/>
      <c r="AC623" s="166"/>
      <c r="AD623" s="166"/>
      <c r="AE623" s="166"/>
      <c r="AF623" s="166"/>
      <c r="AG623" s="166"/>
      <c r="AH623" s="166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R624" s="1"/>
      <c r="S624" s="1"/>
      <c r="T624" s="1"/>
      <c r="V624" s="159"/>
      <c r="W624" s="159"/>
      <c r="X624" s="166"/>
      <c r="Y624" s="159"/>
      <c r="Z624" s="159"/>
      <c r="AA624" s="166"/>
      <c r="AB624" s="166"/>
      <c r="AC624" s="166"/>
      <c r="AD624" s="166"/>
      <c r="AE624" s="166"/>
      <c r="AF624" s="166"/>
      <c r="AG624" s="166"/>
      <c r="AH624" s="166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R625" s="1"/>
      <c r="S625" s="1"/>
      <c r="T625" s="1"/>
      <c r="V625" s="159"/>
      <c r="W625" s="159"/>
      <c r="X625" s="166"/>
      <c r="Y625" s="159"/>
      <c r="Z625" s="159"/>
      <c r="AA625" s="166"/>
      <c r="AB625" s="166"/>
      <c r="AC625" s="166"/>
      <c r="AD625" s="166"/>
      <c r="AE625" s="166"/>
      <c r="AF625" s="166"/>
      <c r="AG625" s="166"/>
      <c r="AH625" s="166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R626" s="1"/>
      <c r="S626" s="1"/>
      <c r="T626" s="1"/>
      <c r="V626" s="159"/>
      <c r="W626" s="159"/>
      <c r="X626" s="166"/>
      <c r="Y626" s="159"/>
      <c r="Z626" s="159"/>
      <c r="AA626" s="166"/>
      <c r="AB626" s="166"/>
      <c r="AC626" s="166"/>
      <c r="AD626" s="166"/>
      <c r="AE626" s="166"/>
      <c r="AF626" s="166"/>
      <c r="AG626" s="166"/>
      <c r="AH626" s="166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R627" s="1"/>
      <c r="S627" s="1"/>
      <c r="T627" s="1"/>
      <c r="V627" s="159"/>
      <c r="W627" s="159"/>
      <c r="X627" s="166"/>
      <c r="Y627" s="159"/>
      <c r="Z627" s="159"/>
      <c r="AA627" s="166"/>
      <c r="AB627" s="166"/>
      <c r="AC627" s="166"/>
      <c r="AD627" s="166"/>
      <c r="AE627" s="166"/>
      <c r="AF627" s="166"/>
      <c r="AG627" s="166"/>
      <c r="AH627" s="166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R628" s="1"/>
      <c r="S628" s="1"/>
      <c r="T628" s="1"/>
      <c r="V628" s="159"/>
      <c r="W628" s="159"/>
      <c r="X628" s="166"/>
      <c r="Y628" s="159"/>
      <c r="Z628" s="159"/>
      <c r="AA628" s="166"/>
      <c r="AB628" s="166"/>
      <c r="AC628" s="166"/>
      <c r="AD628" s="166"/>
      <c r="AE628" s="166"/>
      <c r="AF628" s="166"/>
      <c r="AG628" s="166"/>
      <c r="AH628" s="166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R629" s="1"/>
      <c r="S629" s="1"/>
      <c r="T629" s="1"/>
      <c r="V629" s="159"/>
      <c r="W629" s="159"/>
      <c r="X629" s="166"/>
      <c r="Y629" s="159"/>
      <c r="Z629" s="159"/>
      <c r="AA629" s="166"/>
      <c r="AB629" s="166"/>
      <c r="AC629" s="166"/>
      <c r="AD629" s="166"/>
      <c r="AE629" s="166"/>
      <c r="AF629" s="166"/>
      <c r="AG629" s="166"/>
      <c r="AH629" s="166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R630" s="1"/>
      <c r="S630" s="1"/>
      <c r="T630" s="1"/>
      <c r="V630" s="159"/>
      <c r="W630" s="159"/>
      <c r="X630" s="166"/>
      <c r="Y630" s="159"/>
      <c r="Z630" s="159"/>
      <c r="AA630" s="166"/>
      <c r="AB630" s="166"/>
      <c r="AC630" s="166"/>
      <c r="AD630" s="166"/>
      <c r="AE630" s="166"/>
      <c r="AF630" s="166"/>
      <c r="AG630" s="166"/>
      <c r="AH630" s="166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R631" s="1"/>
      <c r="S631" s="1"/>
      <c r="T631" s="1"/>
      <c r="V631" s="159"/>
      <c r="W631" s="159"/>
      <c r="X631" s="166"/>
      <c r="Y631" s="159"/>
      <c r="Z631" s="159"/>
      <c r="AA631" s="166"/>
      <c r="AB631" s="166"/>
      <c r="AC631" s="166"/>
      <c r="AD631" s="166"/>
      <c r="AE631" s="166"/>
      <c r="AF631" s="166"/>
      <c r="AG631" s="166"/>
      <c r="AH631" s="166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R632" s="1"/>
      <c r="S632" s="1"/>
      <c r="T632" s="1"/>
      <c r="V632" s="159"/>
      <c r="W632" s="159"/>
      <c r="X632" s="166"/>
      <c r="Y632" s="159"/>
      <c r="Z632" s="159"/>
      <c r="AA632" s="166"/>
      <c r="AB632" s="166"/>
      <c r="AC632" s="166"/>
      <c r="AD632" s="166"/>
      <c r="AE632" s="166"/>
      <c r="AF632" s="166"/>
      <c r="AG632" s="166"/>
      <c r="AH632" s="166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R633" s="1"/>
      <c r="S633" s="1"/>
      <c r="T633" s="1"/>
      <c r="V633" s="159"/>
      <c r="W633" s="159"/>
      <c r="X633" s="166"/>
      <c r="Y633" s="159"/>
      <c r="Z633" s="159"/>
      <c r="AA633" s="166"/>
      <c r="AB633" s="166"/>
      <c r="AC633" s="166"/>
      <c r="AD633" s="166"/>
      <c r="AE633" s="166"/>
      <c r="AF633" s="166"/>
      <c r="AG633" s="166"/>
      <c r="AH633" s="166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R634" s="1"/>
      <c r="S634" s="1"/>
      <c r="T634" s="1"/>
      <c r="V634" s="159"/>
      <c r="W634" s="159"/>
      <c r="X634" s="166"/>
      <c r="Y634" s="159"/>
      <c r="Z634" s="159"/>
      <c r="AA634" s="166"/>
      <c r="AB634" s="166"/>
      <c r="AC634" s="166"/>
      <c r="AD634" s="166"/>
      <c r="AE634" s="166"/>
      <c r="AF634" s="166"/>
      <c r="AG634" s="166"/>
      <c r="AH634" s="166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R635" s="1"/>
      <c r="S635" s="1"/>
      <c r="T635" s="1"/>
      <c r="V635" s="159"/>
      <c r="W635" s="159"/>
      <c r="X635" s="166"/>
      <c r="Y635" s="159"/>
      <c r="Z635" s="159"/>
      <c r="AA635" s="166"/>
      <c r="AB635" s="166"/>
      <c r="AC635" s="166"/>
      <c r="AD635" s="166"/>
      <c r="AE635" s="166"/>
      <c r="AF635" s="166"/>
      <c r="AG635" s="166"/>
      <c r="AH635" s="166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R636" s="1"/>
      <c r="S636" s="1"/>
      <c r="T636" s="1"/>
      <c r="V636" s="159"/>
      <c r="W636" s="159"/>
      <c r="X636" s="166"/>
      <c r="Y636" s="159"/>
      <c r="Z636" s="159"/>
      <c r="AA636" s="166"/>
      <c r="AB636" s="166"/>
      <c r="AC636" s="166"/>
      <c r="AD636" s="166"/>
      <c r="AE636" s="166"/>
      <c r="AF636" s="166"/>
      <c r="AG636" s="166"/>
      <c r="AH636" s="166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R637" s="1"/>
      <c r="S637" s="1"/>
      <c r="T637" s="1"/>
      <c r="V637" s="159"/>
      <c r="W637" s="159"/>
      <c r="X637" s="166"/>
      <c r="Y637" s="159"/>
      <c r="Z637" s="159"/>
      <c r="AA637" s="166"/>
      <c r="AB637" s="166"/>
      <c r="AC637" s="166"/>
      <c r="AD637" s="166"/>
      <c r="AE637" s="166"/>
      <c r="AF637" s="166"/>
      <c r="AG637" s="166"/>
      <c r="AH637" s="166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R638" s="1"/>
      <c r="S638" s="1"/>
      <c r="T638" s="1"/>
      <c r="V638" s="159"/>
      <c r="W638" s="159"/>
      <c r="X638" s="166"/>
      <c r="Y638" s="159"/>
      <c r="Z638" s="159"/>
      <c r="AA638" s="166"/>
      <c r="AB638" s="166"/>
      <c r="AC638" s="166"/>
      <c r="AD638" s="166"/>
      <c r="AE638" s="166"/>
      <c r="AF638" s="166"/>
      <c r="AG638" s="166"/>
      <c r="AH638" s="166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R639" s="1"/>
      <c r="S639" s="1"/>
      <c r="T639" s="1"/>
      <c r="V639" s="159"/>
      <c r="W639" s="159"/>
      <c r="X639" s="166"/>
      <c r="Y639" s="159"/>
      <c r="Z639" s="159"/>
      <c r="AA639" s="166"/>
      <c r="AB639" s="166"/>
      <c r="AC639" s="166"/>
      <c r="AD639" s="166"/>
      <c r="AE639" s="166"/>
      <c r="AF639" s="166"/>
      <c r="AG639" s="166"/>
      <c r="AH639" s="166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R640" s="1"/>
      <c r="S640" s="1"/>
      <c r="T640" s="1"/>
      <c r="V640" s="159"/>
      <c r="W640" s="159"/>
      <c r="X640" s="166"/>
      <c r="Y640" s="159"/>
      <c r="Z640" s="159"/>
      <c r="AA640" s="166"/>
      <c r="AB640" s="166"/>
      <c r="AC640" s="166"/>
      <c r="AD640" s="166"/>
      <c r="AE640" s="166"/>
      <c r="AF640" s="166"/>
      <c r="AG640" s="166"/>
      <c r="AH640" s="166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  <c r="S641" s="1"/>
      <c r="T641" s="1"/>
      <c r="V641" s="159"/>
      <c r="W641" s="159"/>
      <c r="X641" s="166"/>
      <c r="Y641" s="159"/>
      <c r="Z641" s="159"/>
      <c r="AA641" s="166"/>
      <c r="AB641" s="166"/>
      <c r="AC641" s="166"/>
      <c r="AD641" s="166"/>
      <c r="AE641" s="166"/>
      <c r="AF641" s="166"/>
      <c r="AG641" s="166"/>
      <c r="AH641" s="166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R642" s="1"/>
      <c r="S642" s="1"/>
      <c r="T642" s="1"/>
      <c r="V642" s="159"/>
      <c r="W642" s="159"/>
      <c r="X642" s="166"/>
      <c r="Y642" s="159"/>
      <c r="Z642" s="159"/>
      <c r="AA642" s="166"/>
      <c r="AB642" s="166"/>
      <c r="AC642" s="166"/>
      <c r="AD642" s="166"/>
      <c r="AE642" s="166"/>
      <c r="AF642" s="166"/>
      <c r="AG642" s="166"/>
      <c r="AH642" s="166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R643" s="1"/>
      <c r="S643" s="1"/>
      <c r="T643" s="1"/>
      <c r="V643" s="159"/>
      <c r="W643" s="159"/>
      <c r="X643" s="166"/>
      <c r="Y643" s="159"/>
      <c r="Z643" s="159"/>
      <c r="AA643" s="166"/>
      <c r="AB643" s="166"/>
      <c r="AC643" s="166"/>
      <c r="AD643" s="166"/>
      <c r="AE643" s="166"/>
      <c r="AF643" s="166"/>
      <c r="AG643" s="166"/>
      <c r="AH643" s="166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R644" s="1"/>
      <c r="S644" s="1"/>
      <c r="T644" s="1"/>
      <c r="V644" s="159"/>
      <c r="W644" s="159"/>
      <c r="X644" s="166"/>
      <c r="Y644" s="159"/>
      <c r="Z644" s="159"/>
      <c r="AA644" s="166"/>
      <c r="AB644" s="166"/>
      <c r="AC644" s="166"/>
      <c r="AD644" s="166"/>
      <c r="AE644" s="166"/>
      <c r="AF644" s="166"/>
      <c r="AG644" s="166"/>
      <c r="AH644" s="166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R645" s="1"/>
      <c r="S645" s="1"/>
      <c r="T645" s="1"/>
      <c r="V645" s="159"/>
      <c r="W645" s="159"/>
      <c r="X645" s="166"/>
      <c r="Y645" s="159"/>
      <c r="Z645" s="159"/>
      <c r="AA645" s="166"/>
      <c r="AB645" s="166"/>
      <c r="AC645" s="166"/>
      <c r="AD645" s="166"/>
      <c r="AE645" s="166"/>
      <c r="AF645" s="166"/>
      <c r="AG645" s="166"/>
      <c r="AH645" s="166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R646" s="1"/>
      <c r="S646" s="1"/>
      <c r="T646" s="1"/>
      <c r="V646" s="159"/>
      <c r="W646" s="159"/>
      <c r="X646" s="166"/>
      <c r="Y646" s="159"/>
      <c r="Z646" s="159"/>
      <c r="AA646" s="166"/>
      <c r="AB646" s="166"/>
      <c r="AC646" s="166"/>
      <c r="AD646" s="166"/>
      <c r="AE646" s="166"/>
      <c r="AF646" s="166"/>
      <c r="AG646" s="166"/>
      <c r="AH646" s="166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R647" s="1"/>
      <c r="S647" s="1"/>
      <c r="T647" s="1"/>
      <c r="V647" s="159"/>
      <c r="W647" s="159"/>
      <c r="X647" s="166"/>
      <c r="Y647" s="159"/>
      <c r="Z647" s="159"/>
      <c r="AA647" s="166"/>
      <c r="AB647" s="166"/>
      <c r="AC647" s="166"/>
      <c r="AD647" s="166"/>
      <c r="AE647" s="166"/>
      <c r="AF647" s="166"/>
      <c r="AG647" s="166"/>
      <c r="AH647" s="166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R648" s="1"/>
      <c r="S648" s="1"/>
      <c r="T648" s="1"/>
      <c r="V648" s="159"/>
      <c r="W648" s="159"/>
      <c r="X648" s="166"/>
      <c r="Y648" s="159"/>
      <c r="Z648" s="159"/>
      <c r="AA648" s="166"/>
      <c r="AB648" s="166"/>
      <c r="AC648" s="166"/>
      <c r="AD648" s="166"/>
      <c r="AE648" s="166"/>
      <c r="AF648" s="166"/>
      <c r="AG648" s="166"/>
      <c r="AH648" s="166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R649" s="1"/>
      <c r="S649" s="1"/>
      <c r="T649" s="1"/>
      <c r="V649" s="159"/>
      <c r="W649" s="159"/>
      <c r="X649" s="166"/>
      <c r="Y649" s="159"/>
      <c r="Z649" s="159"/>
      <c r="AA649" s="166"/>
      <c r="AB649" s="166"/>
      <c r="AC649" s="166"/>
      <c r="AD649" s="166"/>
      <c r="AE649" s="166"/>
      <c r="AF649" s="166"/>
      <c r="AG649" s="166"/>
      <c r="AH649" s="166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R650" s="1"/>
      <c r="S650" s="1"/>
      <c r="T650" s="1"/>
      <c r="V650" s="159"/>
      <c r="W650" s="159"/>
      <c r="X650" s="166"/>
      <c r="Y650" s="159"/>
      <c r="Z650" s="159"/>
      <c r="AA650" s="166"/>
      <c r="AB650" s="166"/>
      <c r="AC650" s="166"/>
      <c r="AD650" s="166"/>
      <c r="AE650" s="166"/>
      <c r="AF650" s="166"/>
      <c r="AG650" s="166"/>
      <c r="AH650" s="166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R651" s="1"/>
      <c r="S651" s="1"/>
      <c r="T651" s="1"/>
      <c r="V651" s="159"/>
      <c r="W651" s="159"/>
      <c r="X651" s="166"/>
      <c r="Y651" s="159"/>
      <c r="Z651" s="159"/>
      <c r="AA651" s="166"/>
      <c r="AB651" s="166"/>
      <c r="AC651" s="166"/>
      <c r="AD651" s="166"/>
      <c r="AE651" s="166"/>
      <c r="AF651" s="166"/>
      <c r="AG651" s="166"/>
      <c r="AH651" s="166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R652" s="1"/>
      <c r="S652" s="1"/>
      <c r="T652" s="1"/>
      <c r="V652" s="159"/>
      <c r="W652" s="159"/>
      <c r="X652" s="166"/>
      <c r="Y652" s="159"/>
      <c r="Z652" s="159"/>
      <c r="AA652" s="166"/>
      <c r="AB652" s="166"/>
      <c r="AC652" s="166"/>
      <c r="AD652" s="166"/>
      <c r="AE652" s="166"/>
      <c r="AF652" s="166"/>
      <c r="AG652" s="166"/>
      <c r="AH652" s="166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R653" s="1"/>
      <c r="S653" s="1"/>
      <c r="T653" s="1"/>
      <c r="V653" s="159"/>
      <c r="W653" s="159"/>
      <c r="X653" s="166"/>
      <c r="Y653" s="159"/>
      <c r="Z653" s="159"/>
      <c r="AA653" s="166"/>
      <c r="AB653" s="166"/>
      <c r="AC653" s="166"/>
      <c r="AD653" s="166"/>
      <c r="AE653" s="166"/>
      <c r="AF653" s="166"/>
      <c r="AG653" s="166"/>
      <c r="AH653" s="166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R654" s="1"/>
      <c r="S654" s="1"/>
      <c r="T654" s="1"/>
      <c r="V654" s="159"/>
      <c r="W654" s="159"/>
      <c r="X654" s="166"/>
      <c r="Y654" s="159"/>
      <c r="Z654" s="159"/>
      <c r="AA654" s="166"/>
      <c r="AB654" s="166"/>
      <c r="AC654" s="166"/>
      <c r="AD654" s="166"/>
      <c r="AE654" s="166"/>
      <c r="AF654" s="166"/>
      <c r="AG654" s="166"/>
      <c r="AH654" s="166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R655" s="1"/>
      <c r="S655" s="1"/>
      <c r="T655" s="1"/>
      <c r="V655" s="159"/>
      <c r="W655" s="159"/>
      <c r="X655" s="166"/>
      <c r="Y655" s="159"/>
      <c r="Z655" s="159"/>
      <c r="AA655" s="166"/>
      <c r="AB655" s="166"/>
      <c r="AC655" s="166"/>
      <c r="AD655" s="166"/>
      <c r="AE655" s="166"/>
      <c r="AF655" s="166"/>
      <c r="AG655" s="166"/>
      <c r="AH655" s="166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R656" s="1"/>
      <c r="S656" s="1"/>
      <c r="T656" s="1"/>
      <c r="V656" s="159"/>
      <c r="W656" s="159"/>
      <c r="X656" s="166"/>
      <c r="Y656" s="159"/>
      <c r="Z656" s="159"/>
      <c r="AA656" s="166"/>
      <c r="AB656" s="166"/>
      <c r="AC656" s="166"/>
      <c r="AD656" s="166"/>
      <c r="AE656" s="166"/>
      <c r="AF656" s="166"/>
      <c r="AG656" s="166"/>
      <c r="AH656" s="166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R657" s="1"/>
      <c r="S657" s="1"/>
      <c r="T657" s="1"/>
      <c r="V657" s="159"/>
      <c r="W657" s="159"/>
      <c r="X657" s="166"/>
      <c r="Y657" s="159"/>
      <c r="Z657" s="159"/>
      <c r="AA657" s="166"/>
      <c r="AB657" s="166"/>
      <c r="AC657" s="166"/>
      <c r="AD657" s="166"/>
      <c r="AE657" s="166"/>
      <c r="AF657" s="166"/>
      <c r="AG657" s="166"/>
      <c r="AH657" s="166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R658" s="1"/>
      <c r="S658" s="1"/>
      <c r="T658" s="1"/>
      <c r="V658" s="159"/>
      <c r="W658" s="159"/>
      <c r="X658" s="166"/>
      <c r="Y658" s="159"/>
      <c r="Z658" s="159"/>
      <c r="AA658" s="166"/>
      <c r="AB658" s="166"/>
      <c r="AC658" s="166"/>
      <c r="AD658" s="166"/>
      <c r="AE658" s="166"/>
      <c r="AF658" s="166"/>
      <c r="AG658" s="166"/>
      <c r="AH658" s="166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R659" s="1"/>
      <c r="S659" s="1"/>
      <c r="T659" s="1"/>
      <c r="V659" s="159"/>
      <c r="W659" s="159"/>
      <c r="X659" s="166"/>
      <c r="Y659" s="159"/>
      <c r="Z659" s="159"/>
      <c r="AA659" s="166"/>
      <c r="AB659" s="166"/>
      <c r="AC659" s="166"/>
      <c r="AD659" s="166"/>
      <c r="AE659" s="166"/>
      <c r="AF659" s="166"/>
      <c r="AG659" s="166"/>
      <c r="AH659" s="166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R660" s="1"/>
      <c r="S660" s="1"/>
      <c r="T660" s="1"/>
      <c r="V660" s="159"/>
      <c r="W660" s="159"/>
      <c r="X660" s="166"/>
      <c r="Y660" s="159"/>
      <c r="Z660" s="159"/>
      <c r="AA660" s="166"/>
      <c r="AB660" s="166"/>
      <c r="AC660" s="166"/>
      <c r="AD660" s="166"/>
      <c r="AE660" s="166"/>
      <c r="AF660" s="166"/>
      <c r="AG660" s="166"/>
      <c r="AH660" s="166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R661" s="1"/>
      <c r="S661" s="1"/>
      <c r="T661" s="1"/>
      <c r="V661" s="159"/>
      <c r="W661" s="159"/>
      <c r="X661" s="166"/>
      <c r="Y661" s="159"/>
      <c r="Z661" s="159"/>
      <c r="AA661" s="166"/>
      <c r="AB661" s="166"/>
      <c r="AC661" s="166"/>
      <c r="AD661" s="166"/>
      <c r="AE661" s="166"/>
      <c r="AF661" s="166"/>
      <c r="AG661" s="166"/>
      <c r="AH661" s="166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R662" s="1"/>
      <c r="S662" s="1"/>
      <c r="T662" s="1"/>
      <c r="V662" s="159"/>
      <c r="W662" s="159"/>
      <c r="X662" s="166"/>
      <c r="Y662" s="159"/>
      <c r="Z662" s="159"/>
      <c r="AA662" s="166"/>
      <c r="AB662" s="166"/>
      <c r="AC662" s="166"/>
      <c r="AD662" s="166"/>
      <c r="AE662" s="166"/>
      <c r="AF662" s="166"/>
      <c r="AG662" s="166"/>
      <c r="AH662" s="166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R663" s="1"/>
      <c r="S663" s="1"/>
      <c r="T663" s="1"/>
      <c r="V663" s="159"/>
      <c r="W663" s="159"/>
      <c r="X663" s="166"/>
      <c r="Y663" s="159"/>
      <c r="Z663" s="159"/>
      <c r="AA663" s="166"/>
      <c r="AB663" s="166"/>
      <c r="AC663" s="166"/>
      <c r="AD663" s="166"/>
      <c r="AE663" s="166"/>
      <c r="AF663" s="166"/>
      <c r="AG663" s="166"/>
      <c r="AH663" s="166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R664" s="1"/>
      <c r="S664" s="1"/>
      <c r="T664" s="1"/>
      <c r="V664" s="159"/>
      <c r="W664" s="159"/>
      <c r="X664" s="166"/>
      <c r="Y664" s="159"/>
      <c r="Z664" s="159"/>
      <c r="AA664" s="166"/>
      <c r="AB664" s="166"/>
      <c r="AC664" s="166"/>
      <c r="AD664" s="166"/>
      <c r="AE664" s="166"/>
      <c r="AF664" s="166"/>
      <c r="AG664" s="166"/>
      <c r="AH664" s="166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R665" s="1"/>
      <c r="S665" s="1"/>
      <c r="T665" s="1"/>
      <c r="V665" s="159"/>
      <c r="W665" s="159"/>
      <c r="X665" s="166"/>
      <c r="Y665" s="159"/>
      <c r="Z665" s="159"/>
      <c r="AA665" s="166"/>
      <c r="AB665" s="166"/>
      <c r="AC665" s="166"/>
      <c r="AD665" s="166"/>
      <c r="AE665" s="166"/>
      <c r="AF665" s="166"/>
      <c r="AG665" s="166"/>
      <c r="AH665" s="166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R666" s="1"/>
      <c r="S666" s="1"/>
      <c r="T666" s="1"/>
      <c r="V666" s="159"/>
      <c r="W666" s="159"/>
      <c r="X666" s="166"/>
      <c r="Y666" s="159"/>
      <c r="Z666" s="159"/>
      <c r="AA666" s="166"/>
      <c r="AB666" s="166"/>
      <c r="AC666" s="166"/>
      <c r="AD666" s="166"/>
      <c r="AE666" s="166"/>
      <c r="AF666" s="166"/>
      <c r="AG666" s="166"/>
      <c r="AH666" s="166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R667" s="1"/>
      <c r="S667" s="1"/>
      <c r="T667" s="1"/>
      <c r="V667" s="159"/>
      <c r="W667" s="159"/>
      <c r="X667" s="166"/>
      <c r="Y667" s="159"/>
      <c r="Z667" s="159"/>
      <c r="AA667" s="166"/>
      <c r="AB667" s="166"/>
      <c r="AC667" s="166"/>
      <c r="AD667" s="166"/>
      <c r="AE667" s="166"/>
      <c r="AF667" s="166"/>
      <c r="AG667" s="166"/>
      <c r="AH667" s="166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R668" s="1"/>
      <c r="S668" s="1"/>
      <c r="T668" s="1"/>
      <c r="V668" s="159"/>
      <c r="W668" s="159"/>
      <c r="X668" s="166"/>
      <c r="Y668" s="159"/>
      <c r="Z668" s="159"/>
      <c r="AA668" s="166"/>
      <c r="AB668" s="166"/>
      <c r="AC668" s="166"/>
      <c r="AD668" s="166"/>
      <c r="AE668" s="166"/>
      <c r="AF668" s="166"/>
      <c r="AG668" s="166"/>
      <c r="AH668" s="166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R669" s="1"/>
      <c r="S669" s="1"/>
      <c r="T669" s="1"/>
      <c r="V669" s="159"/>
      <c r="W669" s="159"/>
      <c r="X669" s="166"/>
      <c r="Y669" s="159"/>
      <c r="Z669" s="159"/>
      <c r="AA669" s="166"/>
      <c r="AB669" s="166"/>
      <c r="AC669" s="166"/>
      <c r="AD669" s="166"/>
      <c r="AE669" s="166"/>
      <c r="AF669" s="166"/>
      <c r="AG669" s="166"/>
      <c r="AH669" s="166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R670" s="1"/>
      <c r="S670" s="1"/>
      <c r="T670" s="1"/>
      <c r="V670" s="159"/>
      <c r="W670" s="159"/>
      <c r="X670" s="166"/>
      <c r="Y670" s="159"/>
      <c r="Z670" s="159"/>
      <c r="AA670" s="166"/>
      <c r="AB670" s="166"/>
      <c r="AC670" s="166"/>
      <c r="AD670" s="166"/>
      <c r="AE670" s="166"/>
      <c r="AF670" s="166"/>
      <c r="AG670" s="166"/>
      <c r="AH670" s="166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R671" s="1"/>
      <c r="S671" s="1"/>
      <c r="T671" s="1"/>
      <c r="V671" s="159"/>
      <c r="W671" s="159"/>
      <c r="X671" s="166"/>
      <c r="Y671" s="159"/>
      <c r="Z671" s="159"/>
      <c r="AA671" s="166"/>
      <c r="AB671" s="166"/>
      <c r="AC671" s="166"/>
      <c r="AD671" s="166"/>
      <c r="AE671" s="166"/>
      <c r="AF671" s="166"/>
      <c r="AG671" s="166"/>
      <c r="AH671" s="166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R672" s="1"/>
      <c r="S672" s="1"/>
      <c r="T672" s="1"/>
      <c r="V672" s="159"/>
      <c r="W672" s="159"/>
      <c r="X672" s="166"/>
      <c r="Y672" s="159"/>
      <c r="Z672" s="159"/>
      <c r="AA672" s="166"/>
      <c r="AB672" s="166"/>
      <c r="AC672" s="166"/>
      <c r="AD672" s="166"/>
      <c r="AE672" s="166"/>
      <c r="AF672" s="166"/>
      <c r="AG672" s="166"/>
      <c r="AH672" s="166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R673" s="1"/>
      <c r="S673" s="1"/>
      <c r="T673" s="1"/>
      <c r="V673" s="159"/>
      <c r="W673" s="159"/>
      <c r="X673" s="166"/>
      <c r="Y673" s="159"/>
      <c r="Z673" s="159"/>
      <c r="AA673" s="166"/>
      <c r="AB673" s="166"/>
      <c r="AC673" s="166"/>
      <c r="AD673" s="166"/>
      <c r="AE673" s="166"/>
      <c r="AF673" s="166"/>
      <c r="AG673" s="166"/>
      <c r="AH673" s="166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R674" s="1"/>
      <c r="S674" s="1"/>
      <c r="T674" s="1"/>
      <c r="V674" s="159"/>
      <c r="W674" s="159"/>
      <c r="X674" s="166"/>
      <c r="Y674" s="159"/>
      <c r="Z674" s="159"/>
      <c r="AA674" s="166"/>
      <c r="AB674" s="166"/>
      <c r="AC674" s="166"/>
      <c r="AD674" s="166"/>
      <c r="AE674" s="166"/>
      <c r="AF674" s="166"/>
      <c r="AG674" s="166"/>
      <c r="AH674" s="166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R675" s="1"/>
      <c r="S675" s="1"/>
      <c r="T675" s="1"/>
      <c r="V675" s="159"/>
      <c r="W675" s="159"/>
      <c r="X675" s="166"/>
      <c r="Y675" s="159"/>
      <c r="Z675" s="159"/>
      <c r="AA675" s="166"/>
      <c r="AB675" s="166"/>
      <c r="AC675" s="166"/>
      <c r="AD675" s="166"/>
      <c r="AE675" s="166"/>
      <c r="AF675" s="166"/>
      <c r="AG675" s="166"/>
      <c r="AH675" s="166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R676" s="1"/>
      <c r="S676" s="1"/>
      <c r="T676" s="1"/>
      <c r="V676" s="159"/>
      <c r="W676" s="159"/>
      <c r="X676" s="166"/>
      <c r="Y676" s="159"/>
      <c r="Z676" s="159"/>
      <c r="AA676" s="166"/>
      <c r="AB676" s="166"/>
      <c r="AC676" s="166"/>
      <c r="AD676" s="166"/>
      <c r="AE676" s="166"/>
      <c r="AF676" s="166"/>
      <c r="AG676" s="166"/>
      <c r="AH676" s="166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R677" s="1"/>
      <c r="S677" s="1"/>
      <c r="T677" s="1"/>
      <c r="V677" s="159"/>
      <c r="W677" s="159"/>
      <c r="X677" s="166"/>
      <c r="Y677" s="159"/>
      <c r="Z677" s="159"/>
      <c r="AA677" s="166"/>
      <c r="AB677" s="166"/>
      <c r="AC677" s="166"/>
      <c r="AD677" s="166"/>
      <c r="AE677" s="166"/>
      <c r="AF677" s="166"/>
      <c r="AG677" s="166"/>
      <c r="AH677" s="166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R678" s="1"/>
      <c r="S678" s="1"/>
      <c r="T678" s="1"/>
      <c r="V678" s="159"/>
      <c r="W678" s="159"/>
      <c r="X678" s="166"/>
      <c r="Y678" s="159"/>
      <c r="Z678" s="159"/>
      <c r="AA678" s="166"/>
      <c r="AB678" s="166"/>
      <c r="AC678" s="166"/>
      <c r="AD678" s="166"/>
      <c r="AE678" s="166"/>
      <c r="AF678" s="166"/>
      <c r="AG678" s="166"/>
      <c r="AH678" s="166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R679" s="1"/>
      <c r="S679" s="1"/>
      <c r="T679" s="1"/>
      <c r="V679" s="159"/>
      <c r="W679" s="159"/>
      <c r="X679" s="166"/>
      <c r="Y679" s="159"/>
      <c r="Z679" s="159"/>
      <c r="AA679" s="166"/>
      <c r="AB679" s="166"/>
      <c r="AC679" s="166"/>
      <c r="AD679" s="166"/>
      <c r="AE679" s="166"/>
      <c r="AF679" s="166"/>
      <c r="AG679" s="166"/>
      <c r="AH679" s="166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R680" s="1"/>
      <c r="S680" s="1"/>
      <c r="T680" s="1"/>
      <c r="V680" s="159"/>
      <c r="W680" s="159"/>
      <c r="X680" s="166"/>
      <c r="Y680" s="159"/>
      <c r="Z680" s="159"/>
      <c r="AA680" s="166"/>
      <c r="AB680" s="166"/>
      <c r="AC680" s="166"/>
      <c r="AD680" s="166"/>
      <c r="AE680" s="166"/>
      <c r="AF680" s="166"/>
      <c r="AG680" s="166"/>
      <c r="AH680" s="166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R681" s="1"/>
      <c r="S681" s="1"/>
      <c r="T681" s="1"/>
      <c r="V681" s="159"/>
      <c r="W681" s="159"/>
      <c r="X681" s="166"/>
      <c r="Y681" s="159"/>
      <c r="Z681" s="159"/>
      <c r="AA681" s="166"/>
      <c r="AB681" s="166"/>
      <c r="AC681" s="166"/>
      <c r="AD681" s="166"/>
      <c r="AE681" s="166"/>
      <c r="AF681" s="166"/>
      <c r="AG681" s="166"/>
      <c r="AH681" s="166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R682" s="1"/>
      <c r="S682" s="1"/>
      <c r="T682" s="1"/>
      <c r="V682" s="159"/>
      <c r="W682" s="159"/>
      <c r="X682" s="166"/>
      <c r="Y682" s="159"/>
      <c r="Z682" s="159"/>
      <c r="AA682" s="166"/>
      <c r="AB682" s="166"/>
      <c r="AC682" s="166"/>
      <c r="AD682" s="166"/>
      <c r="AE682" s="166"/>
      <c r="AF682" s="166"/>
      <c r="AG682" s="166"/>
      <c r="AH682" s="166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R683" s="1"/>
      <c r="S683" s="1"/>
      <c r="T683" s="1"/>
      <c r="V683" s="159"/>
      <c r="W683" s="159"/>
      <c r="X683" s="166"/>
      <c r="Y683" s="159"/>
      <c r="Z683" s="159"/>
      <c r="AA683" s="166"/>
      <c r="AB683" s="166"/>
      <c r="AC683" s="166"/>
      <c r="AD683" s="166"/>
      <c r="AE683" s="166"/>
      <c r="AF683" s="166"/>
      <c r="AG683" s="166"/>
      <c r="AH683" s="166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R684" s="1"/>
      <c r="S684" s="1"/>
      <c r="T684" s="1"/>
      <c r="V684" s="159"/>
      <c r="W684" s="159"/>
      <c r="X684" s="166"/>
      <c r="Y684" s="159"/>
      <c r="Z684" s="159"/>
      <c r="AA684" s="166"/>
      <c r="AB684" s="166"/>
      <c r="AC684" s="166"/>
      <c r="AD684" s="166"/>
      <c r="AE684" s="166"/>
      <c r="AF684" s="166"/>
      <c r="AG684" s="166"/>
      <c r="AH684" s="166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R685" s="1"/>
      <c r="S685" s="1"/>
      <c r="T685" s="1"/>
      <c r="V685" s="159"/>
      <c r="W685" s="159"/>
      <c r="X685" s="166"/>
      <c r="Y685" s="159"/>
      <c r="Z685" s="159"/>
      <c r="AA685" s="166"/>
      <c r="AB685" s="166"/>
      <c r="AC685" s="166"/>
      <c r="AD685" s="166"/>
      <c r="AE685" s="166"/>
      <c r="AF685" s="166"/>
      <c r="AG685" s="166"/>
      <c r="AH685" s="166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R686" s="1"/>
      <c r="S686" s="1"/>
      <c r="T686" s="1"/>
      <c r="V686" s="159"/>
      <c r="W686" s="159"/>
      <c r="X686" s="166"/>
      <c r="Y686" s="159"/>
      <c r="Z686" s="159"/>
      <c r="AA686" s="166"/>
      <c r="AB686" s="166"/>
      <c r="AC686" s="166"/>
      <c r="AD686" s="166"/>
      <c r="AE686" s="166"/>
      <c r="AF686" s="166"/>
      <c r="AG686" s="166"/>
      <c r="AH686" s="166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R687" s="1"/>
      <c r="S687" s="1"/>
      <c r="T687" s="1"/>
      <c r="V687" s="159"/>
      <c r="W687" s="159"/>
      <c r="X687" s="166"/>
      <c r="Y687" s="159"/>
      <c r="Z687" s="159"/>
      <c r="AA687" s="166"/>
      <c r="AB687" s="166"/>
      <c r="AC687" s="166"/>
      <c r="AD687" s="166"/>
      <c r="AE687" s="166"/>
      <c r="AF687" s="166"/>
      <c r="AG687" s="166"/>
      <c r="AH687" s="166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R688" s="1"/>
      <c r="S688" s="1"/>
      <c r="T688" s="1"/>
      <c r="V688" s="159"/>
      <c r="W688" s="159"/>
      <c r="X688" s="166"/>
      <c r="Y688" s="159"/>
      <c r="Z688" s="159"/>
      <c r="AA688" s="166"/>
      <c r="AB688" s="166"/>
      <c r="AC688" s="166"/>
      <c r="AD688" s="166"/>
      <c r="AE688" s="166"/>
      <c r="AF688" s="166"/>
      <c r="AG688" s="166"/>
      <c r="AH688" s="166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R689" s="1"/>
      <c r="S689" s="1"/>
      <c r="T689" s="1"/>
      <c r="V689" s="159"/>
      <c r="W689" s="159"/>
      <c r="X689" s="166"/>
      <c r="Y689" s="159"/>
      <c r="Z689" s="159"/>
      <c r="AA689" s="166"/>
      <c r="AB689" s="166"/>
      <c r="AC689" s="166"/>
      <c r="AD689" s="166"/>
      <c r="AE689" s="166"/>
      <c r="AF689" s="166"/>
      <c r="AG689" s="166"/>
      <c r="AH689" s="166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R690" s="1"/>
      <c r="S690" s="1"/>
      <c r="T690" s="1"/>
      <c r="V690" s="159"/>
      <c r="W690" s="159"/>
      <c r="X690" s="166"/>
      <c r="Y690" s="159"/>
      <c r="Z690" s="159"/>
      <c r="AA690" s="166"/>
      <c r="AB690" s="166"/>
      <c r="AC690" s="166"/>
      <c r="AD690" s="166"/>
      <c r="AE690" s="166"/>
      <c r="AF690" s="166"/>
      <c r="AG690" s="166"/>
      <c r="AH690" s="166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R691" s="1"/>
      <c r="S691" s="1"/>
      <c r="T691" s="1"/>
      <c r="V691" s="159"/>
      <c r="W691" s="159"/>
      <c r="X691" s="166"/>
      <c r="Y691" s="159"/>
      <c r="Z691" s="159"/>
      <c r="AA691" s="166"/>
      <c r="AB691" s="166"/>
      <c r="AC691" s="166"/>
      <c r="AD691" s="166"/>
      <c r="AE691" s="166"/>
      <c r="AF691" s="166"/>
      <c r="AG691" s="166"/>
      <c r="AH691" s="166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R692" s="1"/>
      <c r="S692" s="1"/>
      <c r="T692" s="1"/>
      <c r="V692" s="159"/>
      <c r="W692" s="159"/>
      <c r="X692" s="166"/>
      <c r="Y692" s="159"/>
      <c r="Z692" s="159"/>
      <c r="AA692" s="166"/>
      <c r="AB692" s="166"/>
      <c r="AC692" s="166"/>
      <c r="AD692" s="166"/>
      <c r="AE692" s="166"/>
      <c r="AF692" s="166"/>
      <c r="AG692" s="166"/>
      <c r="AH692" s="166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R693" s="1"/>
      <c r="S693" s="1"/>
      <c r="T693" s="1"/>
      <c r="V693" s="159"/>
      <c r="W693" s="159"/>
      <c r="X693" s="166"/>
      <c r="Y693" s="159"/>
      <c r="Z693" s="159"/>
      <c r="AA693" s="166"/>
      <c r="AB693" s="166"/>
      <c r="AC693" s="166"/>
      <c r="AD693" s="166"/>
      <c r="AE693" s="166"/>
      <c r="AF693" s="166"/>
      <c r="AG693" s="166"/>
      <c r="AH693" s="166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R694" s="1"/>
      <c r="S694" s="1"/>
      <c r="T694" s="1"/>
      <c r="V694" s="159"/>
      <c r="W694" s="159"/>
      <c r="X694" s="166"/>
      <c r="Y694" s="159"/>
      <c r="Z694" s="159"/>
      <c r="AA694" s="166"/>
      <c r="AB694" s="166"/>
      <c r="AC694" s="166"/>
      <c r="AD694" s="166"/>
      <c r="AE694" s="166"/>
      <c r="AF694" s="166"/>
      <c r="AG694" s="166"/>
      <c r="AH694" s="166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R695" s="1"/>
      <c r="S695" s="1"/>
      <c r="T695" s="1"/>
      <c r="V695" s="159"/>
      <c r="W695" s="159"/>
      <c r="X695" s="166"/>
      <c r="Y695" s="159"/>
      <c r="Z695" s="159"/>
      <c r="AA695" s="166"/>
      <c r="AB695" s="166"/>
      <c r="AC695" s="166"/>
      <c r="AD695" s="166"/>
      <c r="AE695" s="166"/>
      <c r="AF695" s="166"/>
      <c r="AG695" s="166"/>
      <c r="AH695" s="166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R696" s="1"/>
      <c r="S696" s="1"/>
      <c r="T696" s="1"/>
      <c r="V696" s="159"/>
      <c r="W696" s="159"/>
      <c r="X696" s="166"/>
      <c r="Y696" s="159"/>
      <c r="Z696" s="159"/>
      <c r="AA696" s="166"/>
      <c r="AB696" s="166"/>
      <c r="AC696" s="166"/>
      <c r="AD696" s="166"/>
      <c r="AE696" s="166"/>
      <c r="AF696" s="166"/>
      <c r="AG696" s="166"/>
      <c r="AH696" s="166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R697" s="1"/>
      <c r="S697" s="1"/>
      <c r="T697" s="1"/>
      <c r="V697" s="159"/>
      <c r="W697" s="159"/>
      <c r="X697" s="166"/>
      <c r="Y697" s="159"/>
      <c r="Z697" s="159"/>
      <c r="AA697" s="166"/>
      <c r="AB697" s="166"/>
      <c r="AC697" s="166"/>
      <c r="AD697" s="166"/>
      <c r="AE697" s="166"/>
      <c r="AF697" s="166"/>
      <c r="AG697" s="166"/>
      <c r="AH697" s="166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R698" s="1"/>
      <c r="S698" s="1"/>
      <c r="T698" s="1"/>
      <c r="V698" s="159"/>
      <c r="W698" s="159"/>
      <c r="X698" s="166"/>
      <c r="Y698" s="159"/>
      <c r="Z698" s="159"/>
      <c r="AA698" s="166"/>
      <c r="AB698" s="166"/>
      <c r="AC698" s="166"/>
      <c r="AD698" s="166"/>
      <c r="AE698" s="166"/>
      <c r="AF698" s="166"/>
      <c r="AG698" s="166"/>
      <c r="AH698" s="166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R699" s="1"/>
      <c r="S699" s="1"/>
      <c r="T699" s="1"/>
      <c r="V699" s="159"/>
      <c r="W699" s="159"/>
      <c r="X699" s="166"/>
      <c r="Y699" s="159"/>
      <c r="Z699" s="159"/>
      <c r="AA699" s="166"/>
      <c r="AB699" s="166"/>
      <c r="AC699" s="166"/>
      <c r="AD699" s="166"/>
      <c r="AE699" s="166"/>
      <c r="AF699" s="166"/>
      <c r="AG699" s="166"/>
      <c r="AH699" s="166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R700" s="1"/>
      <c r="S700" s="1"/>
      <c r="T700" s="1"/>
      <c r="V700" s="159"/>
      <c r="W700" s="159"/>
      <c r="X700" s="166"/>
      <c r="Y700" s="159"/>
      <c r="Z700" s="159"/>
      <c r="AA700" s="166"/>
      <c r="AB700" s="166"/>
      <c r="AC700" s="166"/>
      <c r="AD700" s="166"/>
      <c r="AE700" s="166"/>
      <c r="AF700" s="166"/>
      <c r="AG700" s="166"/>
      <c r="AH700" s="166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R701" s="1"/>
      <c r="S701" s="1"/>
      <c r="T701" s="1"/>
      <c r="V701" s="159"/>
      <c r="W701" s="159"/>
      <c r="X701" s="166"/>
      <c r="Y701" s="159"/>
      <c r="Z701" s="159"/>
      <c r="AA701" s="166"/>
      <c r="AB701" s="166"/>
      <c r="AC701" s="166"/>
      <c r="AD701" s="166"/>
      <c r="AE701" s="166"/>
      <c r="AF701" s="166"/>
      <c r="AG701" s="166"/>
      <c r="AH701" s="166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R702" s="1"/>
      <c r="S702" s="1"/>
      <c r="T702" s="1"/>
      <c r="V702" s="159"/>
      <c r="W702" s="159"/>
      <c r="X702" s="166"/>
      <c r="Y702" s="159"/>
      <c r="Z702" s="159"/>
      <c r="AA702" s="166"/>
      <c r="AB702" s="166"/>
      <c r="AC702" s="166"/>
      <c r="AD702" s="166"/>
      <c r="AE702" s="166"/>
      <c r="AF702" s="166"/>
      <c r="AG702" s="166"/>
      <c r="AH702" s="166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R703" s="1"/>
      <c r="S703" s="1"/>
      <c r="T703" s="1"/>
      <c r="V703" s="159"/>
      <c r="W703" s="159"/>
      <c r="X703" s="166"/>
      <c r="Y703" s="159"/>
      <c r="Z703" s="159"/>
      <c r="AA703" s="166"/>
      <c r="AB703" s="166"/>
      <c r="AC703" s="166"/>
      <c r="AD703" s="166"/>
      <c r="AE703" s="166"/>
      <c r="AF703" s="166"/>
      <c r="AG703" s="166"/>
      <c r="AH703" s="166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R704" s="1"/>
      <c r="S704" s="1"/>
      <c r="T704" s="1"/>
      <c r="V704" s="159"/>
      <c r="W704" s="159"/>
      <c r="X704" s="166"/>
      <c r="Y704" s="159"/>
      <c r="Z704" s="159"/>
      <c r="AA704" s="166"/>
      <c r="AB704" s="166"/>
      <c r="AC704" s="166"/>
      <c r="AD704" s="166"/>
      <c r="AE704" s="166"/>
      <c r="AF704" s="166"/>
      <c r="AG704" s="166"/>
      <c r="AH704" s="166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R705" s="1"/>
      <c r="S705" s="1"/>
      <c r="T705" s="1"/>
      <c r="V705" s="159"/>
      <c r="W705" s="159"/>
      <c r="X705" s="166"/>
      <c r="Y705" s="159"/>
      <c r="Z705" s="159"/>
      <c r="AA705" s="166"/>
      <c r="AB705" s="166"/>
      <c r="AC705" s="166"/>
      <c r="AD705" s="166"/>
      <c r="AE705" s="166"/>
      <c r="AF705" s="166"/>
      <c r="AG705" s="166"/>
      <c r="AH705" s="166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R706" s="1"/>
      <c r="S706" s="1"/>
      <c r="T706" s="1"/>
      <c r="V706" s="159"/>
      <c r="W706" s="159"/>
      <c r="X706" s="166"/>
      <c r="Y706" s="159"/>
      <c r="Z706" s="159"/>
      <c r="AA706" s="166"/>
      <c r="AB706" s="166"/>
      <c r="AC706" s="166"/>
      <c r="AD706" s="166"/>
      <c r="AE706" s="166"/>
      <c r="AF706" s="166"/>
      <c r="AG706" s="166"/>
      <c r="AH706" s="166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R707" s="1"/>
      <c r="S707" s="1"/>
      <c r="T707" s="1"/>
      <c r="V707" s="159"/>
      <c r="W707" s="159"/>
      <c r="X707" s="166"/>
      <c r="Y707" s="159"/>
      <c r="Z707" s="159"/>
      <c r="AA707" s="166"/>
      <c r="AB707" s="166"/>
      <c r="AC707" s="166"/>
      <c r="AD707" s="166"/>
      <c r="AE707" s="166"/>
      <c r="AF707" s="166"/>
      <c r="AG707" s="166"/>
      <c r="AH707" s="166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R708" s="1"/>
      <c r="S708" s="1"/>
      <c r="T708" s="1"/>
      <c r="V708" s="159"/>
      <c r="W708" s="159"/>
      <c r="X708" s="166"/>
      <c r="Y708" s="159"/>
      <c r="Z708" s="159"/>
      <c r="AA708" s="166"/>
      <c r="AB708" s="166"/>
      <c r="AC708" s="166"/>
      <c r="AD708" s="166"/>
      <c r="AE708" s="166"/>
      <c r="AF708" s="166"/>
      <c r="AG708" s="166"/>
      <c r="AH708" s="166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R709" s="1"/>
      <c r="S709" s="1"/>
      <c r="T709" s="1"/>
      <c r="V709" s="159"/>
      <c r="W709" s="159"/>
      <c r="X709" s="166"/>
      <c r="Y709" s="159"/>
      <c r="Z709" s="159"/>
      <c r="AA709" s="166"/>
      <c r="AB709" s="166"/>
      <c r="AC709" s="166"/>
      <c r="AD709" s="166"/>
      <c r="AE709" s="166"/>
      <c r="AF709" s="166"/>
      <c r="AG709" s="166"/>
      <c r="AH709" s="166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R710" s="1"/>
      <c r="S710" s="1"/>
      <c r="T710" s="1"/>
      <c r="V710" s="159"/>
      <c r="W710" s="159"/>
      <c r="X710" s="166"/>
      <c r="Y710" s="159"/>
      <c r="Z710" s="159"/>
      <c r="AA710" s="166"/>
      <c r="AB710" s="166"/>
      <c r="AC710" s="166"/>
      <c r="AD710" s="166"/>
      <c r="AE710" s="166"/>
      <c r="AF710" s="166"/>
      <c r="AG710" s="166"/>
      <c r="AH710" s="166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R711" s="1"/>
      <c r="S711" s="1"/>
      <c r="T711" s="1"/>
      <c r="V711" s="159"/>
      <c r="W711" s="159"/>
      <c r="X711" s="166"/>
      <c r="Y711" s="159"/>
      <c r="Z711" s="159"/>
      <c r="AA711" s="166"/>
      <c r="AB711" s="166"/>
      <c r="AC711" s="166"/>
      <c r="AD711" s="166"/>
      <c r="AE711" s="166"/>
      <c r="AF711" s="166"/>
      <c r="AG711" s="166"/>
      <c r="AH711" s="166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R712" s="1"/>
      <c r="S712" s="1"/>
      <c r="T712" s="1"/>
      <c r="V712" s="159"/>
      <c r="W712" s="159"/>
      <c r="X712" s="166"/>
      <c r="Y712" s="159"/>
      <c r="Z712" s="159"/>
      <c r="AA712" s="166"/>
      <c r="AB712" s="166"/>
      <c r="AC712" s="166"/>
      <c r="AD712" s="166"/>
      <c r="AE712" s="166"/>
      <c r="AF712" s="166"/>
      <c r="AG712" s="166"/>
      <c r="AH712" s="166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R713" s="1"/>
      <c r="S713" s="1"/>
      <c r="T713" s="1"/>
      <c r="V713" s="159"/>
      <c r="W713" s="159"/>
      <c r="X713" s="166"/>
      <c r="Y713" s="159"/>
      <c r="Z713" s="159"/>
      <c r="AA713" s="166"/>
      <c r="AB713" s="166"/>
      <c r="AC713" s="166"/>
      <c r="AD713" s="166"/>
      <c r="AE713" s="166"/>
      <c r="AF713" s="166"/>
      <c r="AG713" s="166"/>
      <c r="AH713" s="166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R714" s="1"/>
      <c r="S714" s="1"/>
      <c r="T714" s="1"/>
      <c r="V714" s="159"/>
      <c r="W714" s="159"/>
      <c r="X714" s="166"/>
      <c r="Y714" s="159"/>
      <c r="Z714" s="159"/>
      <c r="AA714" s="166"/>
      <c r="AB714" s="166"/>
      <c r="AC714" s="166"/>
      <c r="AD714" s="166"/>
      <c r="AE714" s="166"/>
      <c r="AF714" s="166"/>
      <c r="AG714" s="166"/>
      <c r="AH714" s="166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R715" s="1"/>
      <c r="S715" s="1"/>
      <c r="T715" s="1"/>
      <c r="V715" s="159"/>
      <c r="W715" s="159"/>
      <c r="X715" s="166"/>
      <c r="Y715" s="159"/>
      <c r="Z715" s="159"/>
      <c r="AA715" s="166"/>
      <c r="AB715" s="166"/>
      <c r="AC715" s="166"/>
      <c r="AD715" s="166"/>
      <c r="AE715" s="166"/>
      <c r="AF715" s="166"/>
      <c r="AG715" s="166"/>
      <c r="AH715" s="166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R716" s="1"/>
      <c r="S716" s="1"/>
      <c r="T716" s="1"/>
      <c r="V716" s="159"/>
      <c r="W716" s="159"/>
      <c r="X716" s="166"/>
      <c r="Y716" s="159"/>
      <c r="Z716" s="159"/>
      <c r="AA716" s="166"/>
      <c r="AB716" s="166"/>
      <c r="AC716" s="166"/>
      <c r="AD716" s="166"/>
      <c r="AE716" s="166"/>
      <c r="AF716" s="166"/>
      <c r="AG716" s="166"/>
      <c r="AH716" s="166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R717" s="1"/>
      <c r="S717" s="1"/>
      <c r="T717" s="1"/>
      <c r="V717" s="159"/>
      <c r="W717" s="159"/>
      <c r="X717" s="166"/>
      <c r="Y717" s="159"/>
      <c r="Z717" s="159"/>
      <c r="AA717" s="166"/>
      <c r="AB717" s="166"/>
      <c r="AC717" s="166"/>
      <c r="AD717" s="166"/>
      <c r="AE717" s="166"/>
      <c r="AF717" s="166"/>
      <c r="AG717" s="166"/>
      <c r="AH717" s="166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R718" s="1"/>
      <c r="S718" s="1"/>
      <c r="T718" s="1"/>
      <c r="V718" s="159"/>
      <c r="W718" s="159"/>
      <c r="X718" s="166"/>
      <c r="Y718" s="159"/>
      <c r="Z718" s="159"/>
      <c r="AA718" s="166"/>
      <c r="AB718" s="166"/>
      <c r="AC718" s="166"/>
      <c r="AD718" s="166"/>
      <c r="AE718" s="166"/>
      <c r="AF718" s="166"/>
      <c r="AG718" s="166"/>
      <c r="AH718" s="166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R719" s="1"/>
      <c r="S719" s="1"/>
      <c r="T719" s="1"/>
      <c r="V719" s="159"/>
      <c r="W719" s="159"/>
      <c r="X719" s="166"/>
      <c r="Y719" s="159"/>
      <c r="Z719" s="159"/>
      <c r="AA719" s="166"/>
      <c r="AB719" s="166"/>
      <c r="AC719" s="166"/>
      <c r="AD719" s="166"/>
      <c r="AE719" s="166"/>
      <c r="AF719" s="166"/>
      <c r="AG719" s="166"/>
      <c r="AH719" s="166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R720" s="1"/>
      <c r="S720" s="1"/>
      <c r="T720" s="1"/>
      <c r="V720" s="159"/>
      <c r="W720" s="159"/>
      <c r="X720" s="166"/>
      <c r="Y720" s="159"/>
      <c r="Z720" s="159"/>
      <c r="AA720" s="166"/>
      <c r="AB720" s="166"/>
      <c r="AC720" s="166"/>
      <c r="AD720" s="166"/>
      <c r="AE720" s="166"/>
      <c r="AF720" s="166"/>
      <c r="AG720" s="166"/>
      <c r="AH720" s="166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R721" s="1"/>
      <c r="S721" s="1"/>
      <c r="T721" s="1"/>
      <c r="V721" s="159"/>
      <c r="W721" s="159"/>
      <c r="X721" s="166"/>
      <c r="Y721" s="159"/>
      <c r="Z721" s="159"/>
      <c r="AA721" s="166"/>
      <c r="AB721" s="166"/>
      <c r="AC721" s="166"/>
      <c r="AD721" s="166"/>
      <c r="AE721" s="166"/>
      <c r="AF721" s="166"/>
      <c r="AG721" s="166"/>
      <c r="AH721" s="166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R722" s="1"/>
      <c r="S722" s="1"/>
      <c r="T722" s="1"/>
      <c r="V722" s="159"/>
      <c r="W722" s="159"/>
      <c r="X722" s="166"/>
      <c r="Y722" s="159"/>
      <c r="Z722" s="159"/>
      <c r="AA722" s="166"/>
      <c r="AB722" s="166"/>
      <c r="AC722" s="166"/>
      <c r="AD722" s="166"/>
      <c r="AE722" s="166"/>
      <c r="AF722" s="166"/>
      <c r="AG722" s="166"/>
      <c r="AH722" s="166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R723" s="1"/>
      <c r="S723" s="1"/>
      <c r="T723" s="1"/>
      <c r="V723" s="159"/>
      <c r="W723" s="159"/>
      <c r="X723" s="166"/>
      <c r="Y723" s="159"/>
      <c r="Z723" s="159"/>
      <c r="AA723" s="166"/>
      <c r="AB723" s="166"/>
      <c r="AC723" s="166"/>
      <c r="AD723" s="166"/>
      <c r="AE723" s="166"/>
      <c r="AF723" s="166"/>
      <c r="AG723" s="166"/>
      <c r="AH723" s="166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R724" s="1"/>
      <c r="S724" s="1"/>
      <c r="T724" s="1"/>
      <c r="V724" s="159"/>
      <c r="W724" s="159"/>
      <c r="X724" s="166"/>
      <c r="Y724" s="159"/>
      <c r="Z724" s="159"/>
      <c r="AA724" s="166"/>
      <c r="AB724" s="166"/>
      <c r="AC724" s="166"/>
      <c r="AD724" s="166"/>
      <c r="AE724" s="166"/>
      <c r="AF724" s="166"/>
      <c r="AG724" s="166"/>
      <c r="AH724" s="166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R725" s="1"/>
      <c r="S725" s="1"/>
      <c r="T725" s="1"/>
      <c r="V725" s="159"/>
      <c r="W725" s="159"/>
      <c r="X725" s="166"/>
      <c r="Y725" s="159"/>
      <c r="Z725" s="159"/>
      <c r="AA725" s="166"/>
      <c r="AB725" s="166"/>
      <c r="AC725" s="166"/>
      <c r="AD725" s="166"/>
      <c r="AE725" s="166"/>
      <c r="AF725" s="166"/>
      <c r="AG725" s="166"/>
      <c r="AH725" s="166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R726" s="1"/>
      <c r="S726" s="1"/>
      <c r="T726" s="1"/>
      <c r="V726" s="159"/>
      <c r="W726" s="159"/>
      <c r="X726" s="166"/>
      <c r="Y726" s="159"/>
      <c r="Z726" s="159"/>
      <c r="AA726" s="166"/>
      <c r="AB726" s="166"/>
      <c r="AC726" s="166"/>
      <c r="AD726" s="166"/>
      <c r="AE726" s="166"/>
      <c r="AF726" s="166"/>
      <c r="AG726" s="166"/>
      <c r="AH726" s="166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R727" s="1"/>
      <c r="S727" s="1"/>
      <c r="T727" s="1"/>
      <c r="V727" s="159"/>
      <c r="W727" s="159"/>
      <c r="X727" s="166"/>
      <c r="Y727" s="159"/>
      <c r="Z727" s="159"/>
      <c r="AA727" s="166"/>
      <c r="AB727" s="166"/>
      <c r="AC727" s="166"/>
      <c r="AD727" s="166"/>
      <c r="AE727" s="166"/>
      <c r="AF727" s="166"/>
      <c r="AG727" s="166"/>
      <c r="AH727" s="166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R728" s="1"/>
      <c r="S728" s="1"/>
      <c r="T728" s="1"/>
      <c r="V728" s="159"/>
      <c r="W728" s="159"/>
      <c r="X728" s="166"/>
      <c r="Y728" s="159"/>
      <c r="Z728" s="159"/>
      <c r="AA728" s="166"/>
      <c r="AB728" s="166"/>
      <c r="AC728" s="166"/>
      <c r="AD728" s="166"/>
      <c r="AE728" s="166"/>
      <c r="AF728" s="166"/>
      <c r="AG728" s="166"/>
      <c r="AH728" s="166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R729" s="1"/>
      <c r="S729" s="1"/>
      <c r="T729" s="1"/>
      <c r="V729" s="159"/>
      <c r="W729" s="159"/>
      <c r="X729" s="166"/>
      <c r="Y729" s="159"/>
      <c r="Z729" s="159"/>
      <c r="AA729" s="166"/>
      <c r="AB729" s="166"/>
      <c r="AC729" s="166"/>
      <c r="AD729" s="166"/>
      <c r="AE729" s="166"/>
      <c r="AF729" s="166"/>
      <c r="AG729" s="166"/>
      <c r="AH729" s="166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R730" s="1"/>
      <c r="S730" s="1"/>
      <c r="T730" s="1"/>
      <c r="V730" s="159"/>
      <c r="W730" s="159"/>
      <c r="X730" s="166"/>
      <c r="Y730" s="159"/>
      <c r="Z730" s="159"/>
      <c r="AA730" s="166"/>
      <c r="AB730" s="166"/>
      <c r="AC730" s="166"/>
      <c r="AD730" s="166"/>
      <c r="AE730" s="166"/>
      <c r="AF730" s="166"/>
      <c r="AG730" s="166"/>
      <c r="AH730" s="166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R731" s="1"/>
      <c r="S731" s="1"/>
      <c r="T731" s="1"/>
      <c r="V731" s="159"/>
      <c r="W731" s="159"/>
      <c r="X731" s="166"/>
      <c r="Y731" s="159"/>
      <c r="Z731" s="159"/>
      <c r="AA731" s="166"/>
      <c r="AB731" s="166"/>
      <c r="AC731" s="166"/>
      <c r="AD731" s="166"/>
      <c r="AE731" s="166"/>
      <c r="AF731" s="166"/>
      <c r="AG731" s="166"/>
      <c r="AH731" s="166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R732" s="1"/>
      <c r="S732" s="1"/>
      <c r="T732" s="1"/>
      <c r="V732" s="159"/>
      <c r="W732" s="159"/>
      <c r="X732" s="166"/>
      <c r="Y732" s="159"/>
      <c r="Z732" s="159"/>
      <c r="AA732" s="166"/>
      <c r="AB732" s="166"/>
      <c r="AC732" s="166"/>
      <c r="AD732" s="166"/>
      <c r="AE732" s="166"/>
      <c r="AF732" s="166"/>
      <c r="AG732" s="166"/>
      <c r="AH732" s="166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R733" s="1"/>
      <c r="S733" s="1"/>
      <c r="T733" s="1"/>
      <c r="V733" s="159"/>
      <c r="W733" s="159"/>
      <c r="X733" s="166"/>
      <c r="Y733" s="159"/>
      <c r="Z733" s="159"/>
      <c r="AA733" s="166"/>
      <c r="AB733" s="166"/>
      <c r="AC733" s="166"/>
      <c r="AD733" s="166"/>
      <c r="AE733" s="166"/>
      <c r="AF733" s="166"/>
      <c r="AG733" s="166"/>
      <c r="AH733" s="166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R734" s="1"/>
      <c r="S734" s="1"/>
      <c r="T734" s="1"/>
      <c r="V734" s="159"/>
      <c r="W734" s="159"/>
      <c r="X734" s="166"/>
      <c r="Y734" s="159"/>
      <c r="Z734" s="159"/>
      <c r="AA734" s="166"/>
      <c r="AB734" s="166"/>
      <c r="AC734" s="166"/>
      <c r="AD734" s="166"/>
      <c r="AE734" s="166"/>
      <c r="AF734" s="166"/>
      <c r="AG734" s="166"/>
      <c r="AH734" s="166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R735" s="1"/>
      <c r="S735" s="1"/>
      <c r="T735" s="1"/>
      <c r="V735" s="159"/>
      <c r="W735" s="159"/>
      <c r="X735" s="166"/>
      <c r="Y735" s="159"/>
      <c r="Z735" s="159"/>
      <c r="AA735" s="166"/>
      <c r="AB735" s="166"/>
      <c r="AC735" s="166"/>
      <c r="AD735" s="166"/>
      <c r="AE735" s="166"/>
      <c r="AF735" s="166"/>
      <c r="AG735" s="166"/>
      <c r="AH735" s="166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R736" s="1"/>
      <c r="S736" s="1"/>
      <c r="T736" s="1"/>
      <c r="V736" s="159"/>
      <c r="W736" s="159"/>
      <c r="X736" s="166"/>
      <c r="Y736" s="159"/>
      <c r="Z736" s="159"/>
      <c r="AA736" s="166"/>
      <c r="AB736" s="166"/>
      <c r="AC736" s="166"/>
      <c r="AD736" s="166"/>
      <c r="AE736" s="166"/>
      <c r="AF736" s="166"/>
      <c r="AG736" s="166"/>
      <c r="AH736" s="166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R737" s="1"/>
      <c r="S737" s="1"/>
      <c r="T737" s="1"/>
      <c r="V737" s="159"/>
      <c r="W737" s="159"/>
      <c r="X737" s="166"/>
      <c r="Y737" s="159"/>
      <c r="Z737" s="159"/>
      <c r="AA737" s="166"/>
      <c r="AB737" s="166"/>
      <c r="AC737" s="166"/>
      <c r="AD737" s="166"/>
      <c r="AE737" s="166"/>
      <c r="AF737" s="166"/>
      <c r="AG737" s="166"/>
      <c r="AH737" s="166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R738" s="1"/>
      <c r="S738" s="1"/>
      <c r="T738" s="1"/>
      <c r="V738" s="159"/>
      <c r="W738" s="159"/>
      <c r="X738" s="166"/>
      <c r="Y738" s="159"/>
      <c r="Z738" s="159"/>
      <c r="AA738" s="166"/>
      <c r="AB738" s="166"/>
      <c r="AC738" s="166"/>
      <c r="AD738" s="166"/>
      <c r="AE738" s="166"/>
      <c r="AF738" s="166"/>
      <c r="AG738" s="166"/>
      <c r="AH738" s="166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R739" s="1"/>
      <c r="S739" s="1"/>
      <c r="T739" s="1"/>
      <c r="V739" s="159"/>
      <c r="W739" s="159"/>
      <c r="X739" s="166"/>
      <c r="Y739" s="159"/>
      <c r="Z739" s="159"/>
      <c r="AA739" s="166"/>
      <c r="AB739" s="166"/>
      <c r="AC739" s="166"/>
      <c r="AD739" s="166"/>
      <c r="AE739" s="166"/>
      <c r="AF739" s="166"/>
      <c r="AG739" s="166"/>
      <c r="AH739" s="166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R740" s="1"/>
      <c r="S740" s="1"/>
      <c r="T740" s="1"/>
      <c r="V740" s="159"/>
      <c r="W740" s="159"/>
      <c r="X740" s="166"/>
      <c r="Y740" s="159"/>
      <c r="Z740" s="159"/>
      <c r="AA740" s="166"/>
      <c r="AB740" s="166"/>
      <c r="AC740" s="166"/>
      <c r="AD740" s="166"/>
      <c r="AE740" s="166"/>
      <c r="AF740" s="166"/>
      <c r="AG740" s="166"/>
      <c r="AH740" s="166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R741" s="1"/>
      <c r="S741" s="1"/>
      <c r="T741" s="1"/>
      <c r="V741" s="159"/>
      <c r="W741" s="159"/>
      <c r="X741" s="166"/>
      <c r="Y741" s="159"/>
      <c r="Z741" s="159"/>
      <c r="AA741" s="166"/>
      <c r="AB741" s="166"/>
      <c r="AC741" s="166"/>
      <c r="AD741" s="166"/>
      <c r="AE741" s="166"/>
      <c r="AF741" s="166"/>
      <c r="AG741" s="166"/>
      <c r="AH741" s="166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R742" s="1"/>
      <c r="S742" s="1"/>
      <c r="T742" s="1"/>
      <c r="V742" s="159"/>
      <c r="W742" s="159"/>
      <c r="X742" s="166"/>
      <c r="Y742" s="159"/>
      <c r="Z742" s="159"/>
      <c r="AA742" s="166"/>
      <c r="AB742" s="166"/>
      <c r="AC742" s="166"/>
      <c r="AD742" s="166"/>
      <c r="AE742" s="166"/>
      <c r="AF742" s="166"/>
      <c r="AG742" s="166"/>
      <c r="AH742" s="166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R743" s="1"/>
      <c r="S743" s="1"/>
      <c r="T743" s="1"/>
      <c r="V743" s="159"/>
      <c r="W743" s="159"/>
      <c r="X743" s="166"/>
      <c r="Y743" s="159"/>
      <c r="Z743" s="159"/>
      <c r="AA743" s="166"/>
      <c r="AB743" s="166"/>
      <c r="AC743" s="166"/>
      <c r="AD743" s="166"/>
      <c r="AE743" s="166"/>
      <c r="AF743" s="166"/>
      <c r="AG743" s="166"/>
      <c r="AH743" s="166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R744" s="1"/>
      <c r="S744" s="1"/>
      <c r="T744" s="1"/>
      <c r="V744" s="159"/>
      <c r="W744" s="159"/>
      <c r="X744" s="166"/>
      <c r="Y744" s="159"/>
      <c r="Z744" s="159"/>
      <c r="AA744" s="166"/>
      <c r="AB744" s="166"/>
      <c r="AC744" s="166"/>
      <c r="AD744" s="166"/>
      <c r="AE744" s="166"/>
      <c r="AF744" s="166"/>
      <c r="AG744" s="166"/>
      <c r="AH744" s="166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R745" s="1"/>
      <c r="S745" s="1"/>
      <c r="T745" s="1"/>
      <c r="V745" s="159"/>
      <c r="W745" s="159"/>
      <c r="X745" s="166"/>
      <c r="Y745" s="159"/>
      <c r="Z745" s="159"/>
      <c r="AA745" s="166"/>
      <c r="AB745" s="166"/>
      <c r="AC745" s="166"/>
      <c r="AD745" s="166"/>
      <c r="AE745" s="166"/>
      <c r="AF745" s="166"/>
      <c r="AG745" s="166"/>
      <c r="AH745" s="166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R746" s="1"/>
      <c r="S746" s="1"/>
      <c r="T746" s="1"/>
      <c r="V746" s="159"/>
      <c r="W746" s="159"/>
      <c r="X746" s="166"/>
      <c r="Y746" s="159"/>
      <c r="Z746" s="159"/>
      <c r="AA746" s="166"/>
      <c r="AB746" s="166"/>
      <c r="AC746" s="166"/>
      <c r="AD746" s="166"/>
      <c r="AE746" s="166"/>
      <c r="AF746" s="166"/>
      <c r="AG746" s="166"/>
      <c r="AH746" s="166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R747" s="1"/>
      <c r="S747" s="1"/>
      <c r="T747" s="1"/>
      <c r="V747" s="159"/>
      <c r="W747" s="159"/>
      <c r="X747" s="166"/>
      <c r="Y747" s="159"/>
      <c r="Z747" s="159"/>
      <c r="AA747" s="166"/>
      <c r="AB747" s="166"/>
      <c r="AC747" s="166"/>
      <c r="AD747" s="166"/>
      <c r="AE747" s="166"/>
      <c r="AF747" s="166"/>
      <c r="AG747" s="166"/>
      <c r="AH747" s="166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R748" s="1"/>
      <c r="S748" s="1"/>
      <c r="T748" s="1"/>
      <c r="V748" s="159"/>
      <c r="W748" s="159"/>
      <c r="X748" s="166"/>
      <c r="Y748" s="159"/>
      <c r="Z748" s="159"/>
      <c r="AA748" s="166"/>
      <c r="AB748" s="166"/>
      <c r="AC748" s="166"/>
      <c r="AD748" s="166"/>
      <c r="AE748" s="166"/>
      <c r="AF748" s="166"/>
      <c r="AG748" s="166"/>
      <c r="AH748" s="166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R749" s="1"/>
      <c r="S749" s="1"/>
      <c r="T749" s="1"/>
      <c r="V749" s="159"/>
      <c r="W749" s="159"/>
      <c r="X749" s="166"/>
      <c r="Y749" s="159"/>
      <c r="Z749" s="159"/>
      <c r="AA749" s="166"/>
      <c r="AB749" s="166"/>
      <c r="AC749" s="166"/>
      <c r="AD749" s="166"/>
      <c r="AE749" s="166"/>
      <c r="AF749" s="166"/>
      <c r="AG749" s="166"/>
      <c r="AH749" s="166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R750" s="1"/>
      <c r="S750" s="1"/>
      <c r="T750" s="1"/>
      <c r="V750" s="159"/>
      <c r="W750" s="159"/>
      <c r="X750" s="166"/>
      <c r="Y750" s="159"/>
      <c r="Z750" s="159"/>
      <c r="AA750" s="166"/>
      <c r="AB750" s="166"/>
      <c r="AC750" s="166"/>
      <c r="AD750" s="166"/>
      <c r="AE750" s="166"/>
      <c r="AF750" s="166"/>
      <c r="AG750" s="166"/>
      <c r="AH750" s="166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R751" s="1"/>
      <c r="S751" s="1"/>
      <c r="T751" s="1"/>
      <c r="V751" s="159"/>
      <c r="W751" s="159"/>
      <c r="X751" s="166"/>
      <c r="Y751" s="159"/>
      <c r="Z751" s="159"/>
      <c r="AA751" s="166"/>
      <c r="AB751" s="166"/>
      <c r="AC751" s="166"/>
      <c r="AD751" s="166"/>
      <c r="AE751" s="166"/>
      <c r="AF751" s="166"/>
      <c r="AG751" s="166"/>
      <c r="AH751" s="166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R752" s="1"/>
      <c r="S752" s="1"/>
      <c r="T752" s="1"/>
      <c r="V752" s="159"/>
      <c r="W752" s="159"/>
      <c r="X752" s="166"/>
      <c r="Y752" s="159"/>
      <c r="Z752" s="159"/>
      <c r="AA752" s="166"/>
      <c r="AB752" s="166"/>
      <c r="AC752" s="166"/>
      <c r="AD752" s="166"/>
      <c r="AE752" s="166"/>
      <c r="AF752" s="166"/>
      <c r="AG752" s="166"/>
      <c r="AH752" s="166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R753" s="1"/>
      <c r="S753" s="1"/>
      <c r="T753" s="1"/>
      <c r="V753" s="159"/>
      <c r="W753" s="159"/>
      <c r="X753" s="166"/>
      <c r="Y753" s="159"/>
      <c r="Z753" s="159"/>
      <c r="AA753" s="166"/>
      <c r="AB753" s="166"/>
      <c r="AC753" s="166"/>
      <c r="AD753" s="166"/>
      <c r="AE753" s="166"/>
      <c r="AF753" s="166"/>
      <c r="AG753" s="166"/>
      <c r="AH753" s="166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R754" s="1"/>
      <c r="S754" s="1"/>
      <c r="T754" s="1"/>
      <c r="V754" s="159"/>
      <c r="W754" s="159"/>
      <c r="X754" s="166"/>
      <c r="Y754" s="159"/>
      <c r="Z754" s="159"/>
      <c r="AA754" s="166"/>
      <c r="AB754" s="166"/>
      <c r="AC754" s="166"/>
      <c r="AD754" s="166"/>
      <c r="AE754" s="166"/>
      <c r="AF754" s="166"/>
      <c r="AG754" s="166"/>
      <c r="AH754" s="166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R755" s="1"/>
      <c r="S755" s="1"/>
      <c r="T755" s="1"/>
      <c r="V755" s="159"/>
      <c r="W755" s="159"/>
      <c r="X755" s="166"/>
      <c r="Y755" s="159"/>
      <c r="Z755" s="159"/>
      <c r="AA755" s="166"/>
      <c r="AB755" s="166"/>
      <c r="AC755" s="166"/>
      <c r="AD755" s="166"/>
      <c r="AE755" s="166"/>
      <c r="AF755" s="166"/>
      <c r="AG755" s="166"/>
      <c r="AH755" s="166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R756" s="1"/>
      <c r="S756" s="1"/>
      <c r="T756" s="1"/>
      <c r="V756" s="159"/>
      <c r="W756" s="159"/>
      <c r="X756" s="166"/>
      <c r="Y756" s="159"/>
      <c r="Z756" s="159"/>
      <c r="AA756" s="166"/>
      <c r="AB756" s="166"/>
      <c r="AC756" s="166"/>
      <c r="AD756" s="166"/>
      <c r="AE756" s="166"/>
      <c r="AF756" s="166"/>
      <c r="AG756" s="166"/>
      <c r="AH756" s="166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R757" s="1"/>
      <c r="S757" s="1"/>
      <c r="T757" s="1"/>
      <c r="V757" s="159"/>
      <c r="W757" s="159"/>
      <c r="X757" s="166"/>
      <c r="Y757" s="159"/>
      <c r="Z757" s="159"/>
      <c r="AA757" s="166"/>
      <c r="AB757" s="166"/>
      <c r="AC757" s="166"/>
      <c r="AD757" s="166"/>
      <c r="AE757" s="166"/>
      <c r="AF757" s="166"/>
      <c r="AG757" s="166"/>
      <c r="AH757" s="166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R758" s="1"/>
      <c r="S758" s="1"/>
      <c r="T758" s="1"/>
      <c r="V758" s="159"/>
      <c r="W758" s="159"/>
      <c r="X758" s="166"/>
      <c r="Y758" s="159"/>
      <c r="Z758" s="159"/>
      <c r="AA758" s="166"/>
      <c r="AB758" s="166"/>
      <c r="AC758" s="166"/>
      <c r="AD758" s="166"/>
      <c r="AE758" s="166"/>
      <c r="AF758" s="166"/>
      <c r="AG758" s="166"/>
      <c r="AH758" s="166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R759" s="1"/>
      <c r="S759" s="1"/>
      <c r="T759" s="1"/>
      <c r="V759" s="159"/>
      <c r="W759" s="159"/>
      <c r="X759" s="166"/>
      <c r="Y759" s="159"/>
      <c r="Z759" s="159"/>
      <c r="AA759" s="166"/>
      <c r="AB759" s="166"/>
      <c r="AC759" s="166"/>
      <c r="AD759" s="166"/>
      <c r="AE759" s="166"/>
      <c r="AF759" s="166"/>
      <c r="AG759" s="166"/>
      <c r="AH759" s="166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R760" s="1"/>
      <c r="S760" s="1"/>
      <c r="T760" s="1"/>
      <c r="V760" s="159"/>
      <c r="W760" s="159"/>
      <c r="X760" s="166"/>
      <c r="Y760" s="159"/>
      <c r="Z760" s="159"/>
      <c r="AA760" s="166"/>
      <c r="AB760" s="166"/>
      <c r="AC760" s="166"/>
      <c r="AD760" s="166"/>
      <c r="AE760" s="166"/>
      <c r="AF760" s="166"/>
      <c r="AG760" s="166"/>
      <c r="AH760" s="166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R761" s="1"/>
      <c r="S761" s="1"/>
      <c r="T761" s="1"/>
      <c r="V761" s="159"/>
      <c r="W761" s="159"/>
      <c r="X761" s="166"/>
      <c r="Y761" s="159"/>
      <c r="Z761" s="159"/>
      <c r="AA761" s="166"/>
      <c r="AB761" s="166"/>
      <c r="AC761" s="166"/>
      <c r="AD761" s="166"/>
      <c r="AE761" s="166"/>
      <c r="AF761" s="166"/>
      <c r="AG761" s="166"/>
      <c r="AH761" s="166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R762" s="1"/>
      <c r="S762" s="1"/>
      <c r="T762" s="1"/>
      <c r="V762" s="159"/>
      <c r="W762" s="159"/>
      <c r="X762" s="166"/>
      <c r="Y762" s="159"/>
      <c r="Z762" s="159"/>
      <c r="AA762" s="166"/>
      <c r="AB762" s="166"/>
      <c r="AC762" s="166"/>
      <c r="AD762" s="166"/>
      <c r="AE762" s="166"/>
      <c r="AF762" s="166"/>
      <c r="AG762" s="166"/>
      <c r="AH762" s="166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R763" s="1"/>
      <c r="S763" s="1"/>
      <c r="T763" s="1"/>
      <c r="V763" s="159"/>
      <c r="W763" s="159"/>
      <c r="X763" s="166"/>
      <c r="Y763" s="159"/>
      <c r="Z763" s="159"/>
      <c r="AA763" s="166"/>
      <c r="AB763" s="166"/>
      <c r="AC763" s="166"/>
      <c r="AD763" s="166"/>
      <c r="AE763" s="166"/>
      <c r="AF763" s="166"/>
      <c r="AG763" s="166"/>
      <c r="AH763" s="166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R764" s="1"/>
      <c r="S764" s="1"/>
      <c r="T764" s="1"/>
      <c r="V764" s="159"/>
      <c r="W764" s="159"/>
      <c r="X764" s="166"/>
      <c r="Y764" s="159"/>
      <c r="Z764" s="159"/>
      <c r="AA764" s="166"/>
      <c r="AB764" s="166"/>
      <c r="AC764" s="166"/>
      <c r="AD764" s="166"/>
      <c r="AE764" s="166"/>
      <c r="AF764" s="166"/>
      <c r="AG764" s="166"/>
      <c r="AH764" s="166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R765" s="1"/>
      <c r="S765" s="1"/>
      <c r="T765" s="1"/>
      <c r="V765" s="159"/>
      <c r="W765" s="159"/>
      <c r="X765" s="166"/>
      <c r="Y765" s="159"/>
      <c r="Z765" s="159"/>
      <c r="AA765" s="166"/>
      <c r="AB765" s="166"/>
      <c r="AC765" s="166"/>
      <c r="AD765" s="166"/>
      <c r="AE765" s="166"/>
      <c r="AF765" s="166"/>
      <c r="AG765" s="166"/>
      <c r="AH765" s="166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R766" s="1"/>
      <c r="S766" s="1"/>
      <c r="T766" s="1"/>
      <c r="V766" s="159"/>
      <c r="W766" s="159"/>
      <c r="X766" s="166"/>
      <c r="Y766" s="159"/>
      <c r="Z766" s="159"/>
      <c r="AA766" s="166"/>
      <c r="AB766" s="166"/>
      <c r="AC766" s="166"/>
      <c r="AD766" s="166"/>
      <c r="AE766" s="166"/>
      <c r="AF766" s="166"/>
      <c r="AG766" s="166"/>
      <c r="AH766" s="166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R767" s="1"/>
      <c r="S767" s="1"/>
      <c r="T767" s="1"/>
      <c r="V767" s="159"/>
      <c r="W767" s="159"/>
      <c r="X767" s="166"/>
      <c r="Y767" s="159"/>
      <c r="Z767" s="159"/>
      <c r="AA767" s="166"/>
      <c r="AB767" s="166"/>
      <c r="AC767" s="166"/>
      <c r="AD767" s="166"/>
      <c r="AE767" s="166"/>
      <c r="AF767" s="166"/>
      <c r="AG767" s="166"/>
      <c r="AH767" s="166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R768" s="1"/>
      <c r="S768" s="1"/>
      <c r="T768" s="1"/>
      <c r="V768" s="159"/>
      <c r="W768" s="159"/>
      <c r="X768" s="166"/>
      <c r="Y768" s="159"/>
      <c r="Z768" s="159"/>
      <c r="AA768" s="166"/>
      <c r="AB768" s="166"/>
      <c r="AC768" s="166"/>
      <c r="AD768" s="166"/>
      <c r="AE768" s="166"/>
      <c r="AF768" s="166"/>
      <c r="AG768" s="166"/>
      <c r="AH768" s="166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R769" s="1"/>
      <c r="S769" s="1"/>
      <c r="T769" s="1"/>
      <c r="V769" s="159"/>
      <c r="W769" s="159"/>
      <c r="X769" s="166"/>
      <c r="Y769" s="159"/>
      <c r="Z769" s="159"/>
      <c r="AA769" s="166"/>
      <c r="AB769" s="166"/>
      <c r="AC769" s="166"/>
      <c r="AD769" s="166"/>
      <c r="AE769" s="166"/>
      <c r="AF769" s="166"/>
      <c r="AG769" s="166"/>
      <c r="AH769" s="166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R770" s="1"/>
      <c r="S770" s="1"/>
      <c r="T770" s="1"/>
      <c r="V770" s="159"/>
      <c r="W770" s="159"/>
      <c r="X770" s="166"/>
      <c r="Y770" s="159"/>
      <c r="Z770" s="159"/>
      <c r="AA770" s="166"/>
      <c r="AB770" s="166"/>
      <c r="AC770" s="166"/>
      <c r="AD770" s="166"/>
      <c r="AE770" s="166"/>
      <c r="AF770" s="166"/>
      <c r="AG770" s="166"/>
      <c r="AH770" s="166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R771" s="1"/>
      <c r="S771" s="1"/>
      <c r="T771" s="1"/>
      <c r="V771" s="159"/>
      <c r="W771" s="159"/>
      <c r="X771" s="166"/>
      <c r="Y771" s="159"/>
      <c r="Z771" s="159"/>
      <c r="AA771" s="166"/>
      <c r="AB771" s="166"/>
      <c r="AC771" s="166"/>
      <c r="AD771" s="166"/>
      <c r="AE771" s="166"/>
      <c r="AF771" s="166"/>
      <c r="AG771" s="166"/>
      <c r="AH771" s="166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R772" s="1"/>
      <c r="S772" s="1"/>
      <c r="T772" s="1"/>
      <c r="V772" s="159"/>
      <c r="W772" s="159"/>
      <c r="X772" s="166"/>
      <c r="Y772" s="159"/>
      <c r="Z772" s="159"/>
      <c r="AA772" s="166"/>
      <c r="AB772" s="166"/>
      <c r="AC772" s="166"/>
      <c r="AD772" s="166"/>
      <c r="AE772" s="166"/>
      <c r="AF772" s="166"/>
      <c r="AG772" s="166"/>
      <c r="AH772" s="166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R773" s="1"/>
      <c r="S773" s="1"/>
      <c r="T773" s="1"/>
      <c r="V773" s="159"/>
      <c r="W773" s="159"/>
      <c r="X773" s="166"/>
      <c r="Y773" s="159"/>
      <c r="Z773" s="159"/>
      <c r="AA773" s="166"/>
      <c r="AB773" s="166"/>
      <c r="AC773" s="166"/>
      <c r="AD773" s="166"/>
      <c r="AE773" s="166"/>
      <c r="AF773" s="166"/>
      <c r="AG773" s="166"/>
      <c r="AH773" s="166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R774" s="1"/>
      <c r="S774" s="1"/>
      <c r="T774" s="1"/>
      <c r="V774" s="159"/>
      <c r="W774" s="159"/>
      <c r="X774" s="166"/>
      <c r="Y774" s="159"/>
      <c r="Z774" s="159"/>
      <c r="AA774" s="166"/>
      <c r="AB774" s="166"/>
      <c r="AC774" s="166"/>
      <c r="AD774" s="166"/>
      <c r="AE774" s="166"/>
      <c r="AF774" s="166"/>
      <c r="AG774" s="166"/>
      <c r="AH774" s="166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R775" s="1"/>
      <c r="S775" s="1"/>
      <c r="T775" s="1"/>
      <c r="V775" s="159"/>
      <c r="W775" s="159"/>
      <c r="X775" s="166"/>
      <c r="Y775" s="159"/>
      <c r="Z775" s="159"/>
      <c r="AA775" s="166"/>
      <c r="AB775" s="166"/>
      <c r="AC775" s="166"/>
      <c r="AD775" s="166"/>
      <c r="AE775" s="166"/>
      <c r="AF775" s="166"/>
      <c r="AG775" s="166"/>
      <c r="AH775" s="166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R776" s="1"/>
      <c r="S776" s="1"/>
      <c r="T776" s="1"/>
      <c r="V776" s="159"/>
      <c r="W776" s="159"/>
      <c r="X776" s="166"/>
      <c r="Y776" s="159"/>
      <c r="Z776" s="159"/>
      <c r="AA776" s="166"/>
      <c r="AB776" s="166"/>
      <c r="AC776" s="166"/>
      <c r="AD776" s="166"/>
      <c r="AE776" s="166"/>
      <c r="AF776" s="166"/>
      <c r="AG776" s="166"/>
      <c r="AH776" s="166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R777" s="1"/>
      <c r="S777" s="1"/>
      <c r="T777" s="1"/>
      <c r="V777" s="159"/>
      <c r="W777" s="159"/>
      <c r="X777" s="166"/>
      <c r="Y777" s="159"/>
      <c r="Z777" s="159"/>
      <c r="AA777" s="166"/>
      <c r="AB777" s="166"/>
      <c r="AC777" s="166"/>
      <c r="AD777" s="166"/>
      <c r="AE777" s="166"/>
      <c r="AF777" s="166"/>
      <c r="AG777" s="166"/>
      <c r="AH777" s="166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R778" s="1"/>
      <c r="S778" s="1"/>
      <c r="T778" s="1"/>
      <c r="V778" s="159"/>
      <c r="W778" s="159"/>
      <c r="X778" s="166"/>
      <c r="Y778" s="159"/>
      <c r="Z778" s="159"/>
      <c r="AA778" s="166"/>
      <c r="AB778" s="166"/>
      <c r="AC778" s="166"/>
      <c r="AD778" s="166"/>
      <c r="AE778" s="166"/>
      <c r="AF778" s="166"/>
      <c r="AG778" s="166"/>
      <c r="AH778" s="166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R779" s="1"/>
      <c r="S779" s="1"/>
      <c r="T779" s="1"/>
      <c r="V779" s="159"/>
      <c r="W779" s="159"/>
      <c r="X779" s="166"/>
      <c r="Y779" s="159"/>
      <c r="Z779" s="159"/>
      <c r="AA779" s="166"/>
      <c r="AB779" s="166"/>
      <c r="AC779" s="166"/>
      <c r="AD779" s="166"/>
      <c r="AE779" s="166"/>
      <c r="AF779" s="166"/>
      <c r="AG779" s="166"/>
      <c r="AH779" s="166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R780" s="1"/>
      <c r="S780" s="1"/>
      <c r="T780" s="1"/>
      <c r="V780" s="159"/>
      <c r="W780" s="159"/>
      <c r="X780" s="166"/>
      <c r="Y780" s="159"/>
      <c r="Z780" s="159"/>
      <c r="AA780" s="166"/>
      <c r="AB780" s="166"/>
      <c r="AC780" s="166"/>
      <c r="AD780" s="166"/>
      <c r="AE780" s="166"/>
      <c r="AF780" s="166"/>
      <c r="AG780" s="166"/>
      <c r="AH780" s="166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R781" s="1"/>
      <c r="S781" s="1"/>
      <c r="T781" s="1"/>
      <c r="V781" s="159"/>
      <c r="W781" s="159"/>
      <c r="X781" s="166"/>
      <c r="Y781" s="159"/>
      <c r="Z781" s="159"/>
      <c r="AA781" s="166"/>
      <c r="AB781" s="166"/>
      <c r="AC781" s="166"/>
      <c r="AD781" s="166"/>
      <c r="AE781" s="166"/>
      <c r="AF781" s="166"/>
      <c r="AG781" s="166"/>
      <c r="AH781" s="166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R782" s="1"/>
      <c r="S782" s="1"/>
      <c r="T782" s="1"/>
      <c r="V782" s="159"/>
      <c r="W782" s="159"/>
      <c r="X782" s="166"/>
      <c r="Y782" s="159"/>
      <c r="Z782" s="159"/>
      <c r="AA782" s="166"/>
      <c r="AB782" s="166"/>
      <c r="AC782" s="166"/>
      <c r="AD782" s="166"/>
      <c r="AE782" s="166"/>
      <c r="AF782" s="166"/>
      <c r="AG782" s="166"/>
      <c r="AH782" s="166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R783" s="1"/>
      <c r="S783" s="1"/>
      <c r="T783" s="1"/>
      <c r="V783" s="159"/>
      <c r="W783" s="159"/>
      <c r="X783" s="166"/>
      <c r="Y783" s="159"/>
      <c r="Z783" s="159"/>
      <c r="AA783" s="166"/>
      <c r="AB783" s="166"/>
      <c r="AC783" s="166"/>
      <c r="AD783" s="166"/>
      <c r="AE783" s="166"/>
      <c r="AF783" s="166"/>
      <c r="AG783" s="166"/>
      <c r="AH783" s="166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R784" s="1"/>
      <c r="S784" s="1"/>
      <c r="T784" s="1"/>
      <c r="V784" s="159"/>
      <c r="W784" s="159"/>
      <c r="X784" s="166"/>
      <c r="Y784" s="159"/>
      <c r="Z784" s="159"/>
      <c r="AA784" s="166"/>
      <c r="AB784" s="166"/>
      <c r="AC784" s="166"/>
      <c r="AD784" s="166"/>
      <c r="AE784" s="166"/>
      <c r="AF784" s="166"/>
      <c r="AG784" s="166"/>
      <c r="AH784" s="166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R785" s="1"/>
      <c r="S785" s="1"/>
      <c r="T785" s="1"/>
      <c r="V785" s="159"/>
      <c r="W785" s="159"/>
      <c r="X785" s="166"/>
      <c r="Y785" s="159"/>
      <c r="Z785" s="159"/>
      <c r="AA785" s="166"/>
      <c r="AB785" s="166"/>
      <c r="AC785" s="166"/>
      <c r="AD785" s="166"/>
      <c r="AE785" s="166"/>
      <c r="AF785" s="166"/>
      <c r="AG785" s="166"/>
      <c r="AH785" s="166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R786" s="1"/>
      <c r="S786" s="1"/>
      <c r="T786" s="1"/>
      <c r="V786" s="159"/>
      <c r="W786" s="159"/>
      <c r="X786" s="166"/>
      <c r="Y786" s="159"/>
      <c r="Z786" s="159"/>
      <c r="AA786" s="166"/>
      <c r="AB786" s="166"/>
      <c r="AC786" s="166"/>
      <c r="AD786" s="166"/>
      <c r="AE786" s="166"/>
      <c r="AF786" s="166"/>
      <c r="AG786" s="166"/>
      <c r="AH786" s="166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R787" s="1"/>
      <c r="S787" s="1"/>
      <c r="T787" s="1"/>
      <c r="V787" s="159"/>
      <c r="W787" s="159"/>
      <c r="X787" s="166"/>
      <c r="Y787" s="159"/>
      <c r="Z787" s="159"/>
      <c r="AA787" s="166"/>
      <c r="AB787" s="166"/>
      <c r="AC787" s="166"/>
      <c r="AD787" s="166"/>
      <c r="AE787" s="166"/>
      <c r="AF787" s="166"/>
      <c r="AG787" s="166"/>
      <c r="AH787" s="166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R788" s="1"/>
      <c r="S788" s="1"/>
      <c r="T788" s="1"/>
      <c r="V788" s="159"/>
      <c r="W788" s="159"/>
      <c r="X788" s="166"/>
      <c r="Y788" s="159"/>
      <c r="Z788" s="159"/>
      <c r="AA788" s="166"/>
      <c r="AB788" s="166"/>
      <c r="AC788" s="166"/>
      <c r="AD788" s="166"/>
      <c r="AE788" s="166"/>
      <c r="AF788" s="166"/>
      <c r="AG788" s="166"/>
      <c r="AH788" s="166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R789" s="1"/>
      <c r="S789" s="1"/>
      <c r="T789" s="1"/>
      <c r="V789" s="159"/>
      <c r="W789" s="159"/>
      <c r="X789" s="166"/>
      <c r="Y789" s="159"/>
      <c r="Z789" s="159"/>
      <c r="AA789" s="166"/>
      <c r="AB789" s="166"/>
      <c r="AC789" s="166"/>
      <c r="AD789" s="166"/>
      <c r="AE789" s="166"/>
      <c r="AF789" s="166"/>
      <c r="AG789" s="166"/>
      <c r="AH789" s="166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R790" s="1"/>
      <c r="S790" s="1"/>
      <c r="T790" s="1"/>
      <c r="V790" s="159"/>
      <c r="W790" s="159"/>
      <c r="X790" s="166"/>
      <c r="Y790" s="159"/>
      <c r="Z790" s="159"/>
      <c r="AA790" s="166"/>
      <c r="AB790" s="166"/>
      <c r="AC790" s="166"/>
      <c r="AD790" s="166"/>
      <c r="AE790" s="166"/>
      <c r="AF790" s="166"/>
      <c r="AG790" s="166"/>
      <c r="AH790" s="166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R791" s="1"/>
      <c r="S791" s="1"/>
      <c r="T791" s="1"/>
      <c r="V791" s="159"/>
      <c r="W791" s="159"/>
      <c r="X791" s="166"/>
      <c r="Y791" s="159"/>
      <c r="Z791" s="159"/>
      <c r="AA791" s="166"/>
      <c r="AB791" s="166"/>
      <c r="AC791" s="166"/>
      <c r="AD791" s="166"/>
      <c r="AE791" s="166"/>
      <c r="AF791" s="166"/>
      <c r="AG791" s="166"/>
      <c r="AH791" s="166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R792" s="1"/>
      <c r="S792" s="1"/>
      <c r="T792" s="1"/>
      <c r="V792" s="159"/>
      <c r="W792" s="159"/>
      <c r="X792" s="166"/>
      <c r="Y792" s="159"/>
      <c r="Z792" s="159"/>
      <c r="AA792" s="166"/>
      <c r="AB792" s="166"/>
      <c r="AC792" s="166"/>
      <c r="AD792" s="166"/>
      <c r="AE792" s="166"/>
      <c r="AF792" s="166"/>
      <c r="AG792" s="166"/>
      <c r="AH792" s="166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R793" s="1"/>
      <c r="S793" s="1"/>
      <c r="T793" s="1"/>
      <c r="V793" s="159"/>
      <c r="W793" s="159"/>
      <c r="X793" s="166"/>
      <c r="Y793" s="159"/>
      <c r="Z793" s="159"/>
      <c r="AA793" s="166"/>
      <c r="AB793" s="166"/>
      <c r="AC793" s="166"/>
      <c r="AD793" s="166"/>
      <c r="AE793" s="166"/>
      <c r="AF793" s="166"/>
      <c r="AG793" s="166"/>
      <c r="AH793" s="166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R794" s="1"/>
      <c r="S794" s="1"/>
      <c r="T794" s="1"/>
      <c r="V794" s="159"/>
      <c r="W794" s="159"/>
      <c r="X794" s="166"/>
      <c r="Y794" s="159"/>
      <c r="Z794" s="159"/>
      <c r="AA794" s="166"/>
      <c r="AB794" s="166"/>
      <c r="AC794" s="166"/>
      <c r="AD794" s="166"/>
      <c r="AE794" s="166"/>
      <c r="AF794" s="166"/>
      <c r="AG794" s="166"/>
      <c r="AH794" s="166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R795" s="1"/>
      <c r="S795" s="1"/>
      <c r="T795" s="1"/>
      <c r="V795" s="159"/>
      <c r="W795" s="159"/>
      <c r="X795" s="166"/>
      <c r="Y795" s="159"/>
      <c r="Z795" s="159"/>
      <c r="AA795" s="166"/>
      <c r="AB795" s="166"/>
      <c r="AC795" s="166"/>
      <c r="AD795" s="166"/>
      <c r="AE795" s="166"/>
      <c r="AF795" s="166"/>
      <c r="AG795" s="166"/>
      <c r="AH795" s="166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R796" s="1"/>
      <c r="S796" s="1"/>
      <c r="T796" s="1"/>
      <c r="V796" s="159"/>
      <c r="W796" s="159"/>
      <c r="X796" s="166"/>
      <c r="Y796" s="159"/>
      <c r="Z796" s="159"/>
      <c r="AA796" s="166"/>
      <c r="AB796" s="166"/>
      <c r="AC796" s="166"/>
      <c r="AD796" s="166"/>
      <c r="AE796" s="166"/>
      <c r="AF796" s="166"/>
      <c r="AG796" s="166"/>
      <c r="AH796" s="166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R797" s="1"/>
      <c r="S797" s="1"/>
      <c r="T797" s="1"/>
      <c r="V797" s="159"/>
      <c r="W797" s="159"/>
      <c r="X797" s="166"/>
      <c r="Y797" s="159"/>
      <c r="Z797" s="159"/>
      <c r="AA797" s="166"/>
      <c r="AB797" s="166"/>
      <c r="AC797" s="166"/>
      <c r="AD797" s="166"/>
      <c r="AE797" s="166"/>
      <c r="AF797" s="166"/>
      <c r="AG797" s="166"/>
      <c r="AH797" s="166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R798" s="1"/>
      <c r="S798" s="1"/>
      <c r="T798" s="1"/>
      <c r="V798" s="159"/>
      <c r="W798" s="159"/>
      <c r="X798" s="166"/>
      <c r="Y798" s="159"/>
      <c r="Z798" s="159"/>
      <c r="AA798" s="166"/>
      <c r="AB798" s="166"/>
      <c r="AC798" s="166"/>
      <c r="AD798" s="166"/>
      <c r="AE798" s="166"/>
      <c r="AF798" s="166"/>
      <c r="AG798" s="166"/>
      <c r="AH798" s="166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R799" s="1"/>
      <c r="S799" s="1"/>
      <c r="T799" s="1"/>
      <c r="V799" s="159"/>
      <c r="W799" s="159"/>
      <c r="X799" s="166"/>
      <c r="Y799" s="159"/>
      <c r="Z799" s="159"/>
      <c r="AA799" s="166"/>
      <c r="AB799" s="166"/>
      <c r="AC799" s="166"/>
      <c r="AD799" s="166"/>
      <c r="AE799" s="166"/>
      <c r="AF799" s="166"/>
      <c r="AG799" s="166"/>
      <c r="AH799" s="166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R800" s="1"/>
      <c r="S800" s="1"/>
      <c r="T800" s="1"/>
      <c r="V800" s="159"/>
      <c r="W800" s="159"/>
      <c r="X800" s="166"/>
      <c r="Y800" s="159"/>
      <c r="Z800" s="159"/>
      <c r="AA800" s="166"/>
      <c r="AB800" s="166"/>
      <c r="AC800" s="166"/>
      <c r="AD800" s="166"/>
      <c r="AE800" s="166"/>
      <c r="AF800" s="166"/>
      <c r="AG800" s="166"/>
      <c r="AH800" s="166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R801" s="1"/>
      <c r="S801" s="1"/>
      <c r="T801" s="1"/>
      <c r="V801" s="159"/>
      <c r="W801" s="159"/>
      <c r="X801" s="166"/>
      <c r="Y801" s="159"/>
      <c r="Z801" s="159"/>
      <c r="AA801" s="166"/>
      <c r="AB801" s="166"/>
      <c r="AC801" s="166"/>
      <c r="AD801" s="166"/>
      <c r="AE801" s="166"/>
      <c r="AF801" s="166"/>
      <c r="AG801" s="166"/>
      <c r="AH801" s="166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R802" s="1"/>
      <c r="S802" s="1"/>
      <c r="T802" s="1"/>
      <c r="V802" s="159"/>
      <c r="W802" s="159"/>
      <c r="X802" s="166"/>
      <c r="Y802" s="159"/>
      <c r="Z802" s="159"/>
      <c r="AA802" s="166"/>
      <c r="AB802" s="166"/>
      <c r="AC802" s="166"/>
      <c r="AD802" s="166"/>
      <c r="AE802" s="166"/>
      <c r="AF802" s="166"/>
      <c r="AG802" s="166"/>
      <c r="AH802" s="166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R803" s="1"/>
      <c r="S803" s="1"/>
      <c r="T803" s="1"/>
      <c r="V803" s="159"/>
      <c r="W803" s="159"/>
      <c r="X803" s="166"/>
      <c r="Y803" s="159"/>
      <c r="Z803" s="159"/>
      <c r="AA803" s="166"/>
      <c r="AB803" s="166"/>
      <c r="AC803" s="166"/>
      <c r="AD803" s="166"/>
      <c r="AE803" s="166"/>
      <c r="AF803" s="166"/>
      <c r="AG803" s="166"/>
      <c r="AH803" s="166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R804" s="1"/>
      <c r="S804" s="1"/>
      <c r="T804" s="1"/>
      <c r="V804" s="159"/>
      <c r="W804" s="159"/>
      <c r="X804" s="166"/>
      <c r="Y804" s="159"/>
      <c r="Z804" s="159"/>
      <c r="AA804" s="166"/>
      <c r="AB804" s="166"/>
      <c r="AC804" s="166"/>
      <c r="AD804" s="166"/>
      <c r="AE804" s="166"/>
      <c r="AF804" s="166"/>
      <c r="AG804" s="166"/>
      <c r="AH804" s="166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R805" s="1"/>
      <c r="S805" s="1"/>
      <c r="T805" s="1"/>
      <c r="V805" s="159"/>
      <c r="W805" s="159"/>
      <c r="X805" s="166"/>
      <c r="Y805" s="159"/>
      <c r="Z805" s="159"/>
      <c r="AA805" s="166"/>
      <c r="AB805" s="166"/>
      <c r="AC805" s="166"/>
      <c r="AD805" s="166"/>
      <c r="AE805" s="166"/>
      <c r="AF805" s="166"/>
      <c r="AG805" s="166"/>
      <c r="AH805" s="166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R806" s="1"/>
      <c r="S806" s="1"/>
      <c r="T806" s="1"/>
      <c r="V806" s="159"/>
      <c r="W806" s="159"/>
      <c r="X806" s="166"/>
      <c r="Y806" s="159"/>
      <c r="Z806" s="159"/>
      <c r="AA806" s="166"/>
      <c r="AB806" s="166"/>
      <c r="AC806" s="166"/>
      <c r="AD806" s="166"/>
      <c r="AE806" s="166"/>
      <c r="AF806" s="166"/>
      <c r="AG806" s="166"/>
      <c r="AH806" s="166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R807" s="1"/>
      <c r="S807" s="1"/>
      <c r="T807" s="1"/>
      <c r="V807" s="159"/>
      <c r="W807" s="159"/>
      <c r="X807" s="166"/>
      <c r="Y807" s="159"/>
      <c r="Z807" s="159"/>
      <c r="AA807" s="166"/>
      <c r="AB807" s="166"/>
      <c r="AC807" s="166"/>
      <c r="AD807" s="166"/>
      <c r="AE807" s="166"/>
      <c r="AF807" s="166"/>
      <c r="AG807" s="166"/>
      <c r="AH807" s="166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R808" s="1"/>
      <c r="S808" s="1"/>
      <c r="T808" s="1"/>
      <c r="V808" s="159"/>
      <c r="W808" s="159"/>
      <c r="X808" s="166"/>
      <c r="Y808" s="159"/>
      <c r="Z808" s="159"/>
      <c r="AA808" s="166"/>
      <c r="AB808" s="166"/>
      <c r="AC808" s="166"/>
      <c r="AD808" s="166"/>
      <c r="AE808" s="166"/>
      <c r="AF808" s="166"/>
      <c r="AG808" s="166"/>
      <c r="AH808" s="166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R809" s="1"/>
      <c r="S809" s="1"/>
      <c r="T809" s="1"/>
      <c r="V809" s="159"/>
      <c r="W809" s="159"/>
      <c r="X809" s="166"/>
      <c r="Y809" s="159"/>
      <c r="Z809" s="159"/>
      <c r="AA809" s="166"/>
      <c r="AB809" s="166"/>
      <c r="AC809" s="166"/>
      <c r="AD809" s="166"/>
      <c r="AE809" s="166"/>
      <c r="AF809" s="166"/>
      <c r="AG809" s="166"/>
      <c r="AH809" s="166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R810" s="1"/>
      <c r="S810" s="1"/>
      <c r="T810" s="1"/>
      <c r="V810" s="159"/>
      <c r="W810" s="159"/>
      <c r="X810" s="166"/>
      <c r="Y810" s="159"/>
      <c r="Z810" s="159"/>
      <c r="AA810" s="166"/>
      <c r="AB810" s="166"/>
      <c r="AC810" s="166"/>
      <c r="AD810" s="166"/>
      <c r="AE810" s="166"/>
      <c r="AF810" s="166"/>
      <c r="AG810" s="166"/>
      <c r="AH810" s="166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R811" s="1"/>
      <c r="S811" s="1"/>
      <c r="T811" s="1"/>
      <c r="V811" s="159"/>
      <c r="W811" s="159"/>
      <c r="X811" s="166"/>
      <c r="Y811" s="159"/>
      <c r="Z811" s="159"/>
      <c r="AA811" s="166"/>
      <c r="AB811" s="166"/>
      <c r="AC811" s="166"/>
      <c r="AD811" s="166"/>
      <c r="AE811" s="166"/>
      <c r="AF811" s="166"/>
      <c r="AG811" s="166"/>
      <c r="AH811" s="166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R812" s="1"/>
      <c r="S812" s="1"/>
      <c r="T812" s="1"/>
      <c r="V812" s="159"/>
      <c r="W812" s="159"/>
      <c r="X812" s="166"/>
      <c r="Y812" s="159"/>
      <c r="Z812" s="159"/>
      <c r="AA812" s="166"/>
      <c r="AB812" s="166"/>
      <c r="AC812" s="166"/>
      <c r="AD812" s="166"/>
      <c r="AE812" s="166"/>
      <c r="AF812" s="166"/>
      <c r="AG812" s="166"/>
      <c r="AH812" s="166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R813" s="1"/>
      <c r="S813" s="1"/>
      <c r="T813" s="1"/>
      <c r="V813" s="159"/>
      <c r="W813" s="159"/>
      <c r="X813" s="166"/>
      <c r="Y813" s="159"/>
      <c r="Z813" s="159"/>
      <c r="AA813" s="166"/>
      <c r="AB813" s="166"/>
      <c r="AC813" s="166"/>
      <c r="AD813" s="166"/>
      <c r="AE813" s="166"/>
      <c r="AF813" s="166"/>
      <c r="AG813" s="166"/>
      <c r="AH813" s="166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R814" s="1"/>
      <c r="S814" s="1"/>
      <c r="T814" s="1"/>
      <c r="V814" s="159"/>
      <c r="W814" s="159"/>
      <c r="X814" s="166"/>
      <c r="Y814" s="159"/>
      <c r="Z814" s="159"/>
      <c r="AA814" s="166"/>
      <c r="AB814" s="166"/>
      <c r="AC814" s="166"/>
      <c r="AD814" s="166"/>
      <c r="AE814" s="166"/>
      <c r="AF814" s="166"/>
      <c r="AG814" s="166"/>
      <c r="AH814" s="166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R815" s="1"/>
      <c r="S815" s="1"/>
      <c r="T815" s="1"/>
      <c r="V815" s="159"/>
      <c r="W815" s="159"/>
      <c r="X815" s="166"/>
      <c r="Y815" s="159"/>
      <c r="Z815" s="159"/>
      <c r="AA815" s="166"/>
      <c r="AB815" s="166"/>
      <c r="AC815" s="166"/>
      <c r="AD815" s="166"/>
      <c r="AE815" s="166"/>
      <c r="AF815" s="166"/>
      <c r="AG815" s="166"/>
      <c r="AH815" s="166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R816" s="1"/>
      <c r="S816" s="1"/>
      <c r="T816" s="1"/>
      <c r="V816" s="159"/>
      <c r="W816" s="159"/>
      <c r="X816" s="166"/>
      <c r="Y816" s="159"/>
      <c r="Z816" s="159"/>
      <c r="AA816" s="166"/>
      <c r="AB816" s="166"/>
      <c r="AC816" s="166"/>
      <c r="AD816" s="166"/>
      <c r="AE816" s="166"/>
      <c r="AF816" s="166"/>
      <c r="AG816" s="166"/>
      <c r="AH816" s="166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R817" s="1"/>
      <c r="S817" s="1"/>
      <c r="T817" s="1"/>
      <c r="V817" s="159"/>
      <c r="W817" s="159"/>
      <c r="X817" s="166"/>
      <c r="Y817" s="159"/>
      <c r="Z817" s="159"/>
      <c r="AA817" s="166"/>
      <c r="AB817" s="166"/>
      <c r="AC817" s="166"/>
      <c r="AD817" s="166"/>
      <c r="AE817" s="166"/>
      <c r="AF817" s="166"/>
      <c r="AG817" s="166"/>
      <c r="AH817" s="166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R818" s="1"/>
      <c r="S818" s="1"/>
      <c r="T818" s="1"/>
      <c r="V818" s="159"/>
      <c r="W818" s="159"/>
      <c r="X818" s="166"/>
      <c r="Y818" s="159"/>
      <c r="Z818" s="159"/>
      <c r="AA818" s="166"/>
      <c r="AB818" s="166"/>
      <c r="AC818" s="166"/>
      <c r="AD818" s="166"/>
      <c r="AE818" s="166"/>
      <c r="AF818" s="166"/>
      <c r="AG818" s="166"/>
      <c r="AH818" s="166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R819" s="1"/>
      <c r="S819" s="1"/>
      <c r="T819" s="1"/>
      <c r="V819" s="159"/>
      <c r="W819" s="159"/>
      <c r="X819" s="166"/>
      <c r="Y819" s="159"/>
      <c r="Z819" s="159"/>
      <c r="AA819" s="166"/>
      <c r="AB819" s="166"/>
      <c r="AC819" s="166"/>
      <c r="AD819" s="166"/>
      <c r="AE819" s="166"/>
      <c r="AF819" s="166"/>
      <c r="AG819" s="166"/>
      <c r="AH819" s="166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R820" s="1"/>
      <c r="S820" s="1"/>
      <c r="T820" s="1"/>
      <c r="V820" s="159"/>
      <c r="W820" s="159"/>
      <c r="X820" s="166"/>
      <c r="Y820" s="159"/>
      <c r="Z820" s="159"/>
      <c r="AA820" s="166"/>
      <c r="AB820" s="166"/>
      <c r="AC820" s="166"/>
      <c r="AD820" s="166"/>
      <c r="AE820" s="166"/>
      <c r="AF820" s="166"/>
      <c r="AG820" s="166"/>
      <c r="AH820" s="166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R821" s="1"/>
      <c r="S821" s="1"/>
      <c r="T821" s="1"/>
      <c r="V821" s="159"/>
      <c r="W821" s="159"/>
      <c r="X821" s="166"/>
      <c r="Y821" s="159"/>
      <c r="Z821" s="159"/>
      <c r="AA821" s="166"/>
      <c r="AB821" s="166"/>
      <c r="AC821" s="166"/>
      <c r="AD821" s="166"/>
      <c r="AE821" s="166"/>
      <c r="AF821" s="166"/>
      <c r="AG821" s="166"/>
      <c r="AH821" s="166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R822" s="1"/>
      <c r="S822" s="1"/>
      <c r="T822" s="1"/>
      <c r="V822" s="159"/>
      <c r="W822" s="159"/>
      <c r="X822" s="166"/>
      <c r="Y822" s="159"/>
      <c r="Z822" s="159"/>
      <c r="AA822" s="166"/>
      <c r="AB822" s="166"/>
      <c r="AC822" s="166"/>
      <c r="AD822" s="166"/>
      <c r="AE822" s="166"/>
      <c r="AF822" s="166"/>
      <c r="AG822" s="166"/>
      <c r="AH822" s="166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R823" s="1"/>
      <c r="S823" s="1"/>
      <c r="T823" s="1"/>
      <c r="V823" s="159"/>
      <c r="W823" s="159"/>
      <c r="X823" s="166"/>
      <c r="Y823" s="159"/>
      <c r="Z823" s="159"/>
      <c r="AA823" s="166"/>
      <c r="AB823" s="166"/>
      <c r="AC823" s="166"/>
      <c r="AD823" s="166"/>
      <c r="AE823" s="166"/>
      <c r="AF823" s="166"/>
      <c r="AG823" s="166"/>
      <c r="AH823" s="166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R824" s="1"/>
      <c r="S824" s="1"/>
      <c r="T824" s="1"/>
      <c r="V824" s="159"/>
      <c r="W824" s="159"/>
      <c r="X824" s="166"/>
      <c r="Y824" s="159"/>
      <c r="Z824" s="159"/>
      <c r="AA824" s="166"/>
      <c r="AB824" s="166"/>
      <c r="AC824" s="166"/>
      <c r="AD824" s="166"/>
      <c r="AE824" s="166"/>
      <c r="AF824" s="166"/>
      <c r="AG824" s="166"/>
      <c r="AH824" s="166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R825" s="1"/>
      <c r="S825" s="1"/>
      <c r="T825" s="1"/>
      <c r="V825" s="159"/>
      <c r="W825" s="159"/>
      <c r="X825" s="166"/>
      <c r="Y825" s="159"/>
      <c r="Z825" s="159"/>
      <c r="AA825" s="166"/>
      <c r="AB825" s="166"/>
      <c r="AC825" s="166"/>
      <c r="AD825" s="166"/>
      <c r="AE825" s="166"/>
      <c r="AF825" s="166"/>
      <c r="AG825" s="166"/>
      <c r="AH825" s="166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R826" s="1"/>
      <c r="S826" s="1"/>
      <c r="T826" s="1"/>
      <c r="V826" s="159"/>
      <c r="W826" s="159"/>
      <c r="X826" s="166"/>
      <c r="Y826" s="159"/>
      <c r="Z826" s="159"/>
      <c r="AA826" s="166"/>
      <c r="AB826" s="166"/>
      <c r="AC826" s="166"/>
      <c r="AD826" s="166"/>
      <c r="AE826" s="166"/>
      <c r="AF826" s="166"/>
      <c r="AG826" s="166"/>
      <c r="AH826" s="166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R827" s="1"/>
      <c r="S827" s="1"/>
      <c r="T827" s="1"/>
      <c r="V827" s="159"/>
      <c r="W827" s="159"/>
      <c r="X827" s="166"/>
      <c r="Y827" s="159"/>
      <c r="Z827" s="159"/>
      <c r="AA827" s="166"/>
      <c r="AB827" s="166"/>
      <c r="AC827" s="166"/>
      <c r="AD827" s="166"/>
      <c r="AE827" s="166"/>
      <c r="AF827" s="166"/>
      <c r="AG827" s="166"/>
      <c r="AH827" s="166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R828" s="1"/>
      <c r="S828" s="1"/>
      <c r="T828" s="1"/>
      <c r="V828" s="159"/>
      <c r="W828" s="159"/>
      <c r="X828" s="166"/>
      <c r="Y828" s="159"/>
      <c r="Z828" s="159"/>
      <c r="AA828" s="166"/>
      <c r="AB828" s="166"/>
      <c r="AC828" s="166"/>
      <c r="AD828" s="166"/>
      <c r="AE828" s="166"/>
      <c r="AF828" s="166"/>
      <c r="AG828" s="166"/>
      <c r="AH828" s="166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R829" s="1"/>
      <c r="S829" s="1"/>
      <c r="T829" s="1"/>
      <c r="V829" s="159"/>
      <c r="W829" s="159"/>
      <c r="X829" s="166"/>
      <c r="Y829" s="159"/>
      <c r="Z829" s="159"/>
      <c r="AA829" s="166"/>
      <c r="AB829" s="166"/>
      <c r="AC829" s="166"/>
      <c r="AD829" s="166"/>
      <c r="AE829" s="166"/>
      <c r="AF829" s="166"/>
      <c r="AG829" s="166"/>
      <c r="AH829" s="166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R830" s="1"/>
      <c r="S830" s="1"/>
      <c r="T830" s="1"/>
      <c r="V830" s="159"/>
      <c r="W830" s="159"/>
      <c r="X830" s="166"/>
      <c r="Y830" s="159"/>
      <c r="Z830" s="159"/>
      <c r="AA830" s="166"/>
      <c r="AB830" s="166"/>
      <c r="AC830" s="166"/>
      <c r="AD830" s="166"/>
      <c r="AE830" s="166"/>
      <c r="AF830" s="166"/>
      <c r="AG830" s="166"/>
      <c r="AH830" s="166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R831" s="1"/>
      <c r="S831" s="1"/>
      <c r="T831" s="1"/>
      <c r="V831" s="159"/>
      <c r="W831" s="159"/>
      <c r="X831" s="166"/>
      <c r="Y831" s="159"/>
      <c r="Z831" s="159"/>
      <c r="AA831" s="166"/>
      <c r="AB831" s="166"/>
      <c r="AC831" s="166"/>
      <c r="AD831" s="166"/>
      <c r="AE831" s="166"/>
      <c r="AF831" s="166"/>
      <c r="AG831" s="166"/>
      <c r="AH831" s="166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R832" s="1"/>
      <c r="S832" s="1"/>
      <c r="T832" s="1"/>
      <c r="V832" s="159"/>
      <c r="W832" s="159"/>
      <c r="X832" s="166"/>
      <c r="Y832" s="159"/>
      <c r="Z832" s="159"/>
      <c r="AA832" s="166"/>
      <c r="AB832" s="166"/>
      <c r="AC832" s="166"/>
      <c r="AD832" s="166"/>
      <c r="AE832" s="166"/>
      <c r="AF832" s="166"/>
      <c r="AG832" s="166"/>
      <c r="AH832" s="166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R833" s="1"/>
      <c r="S833" s="1"/>
      <c r="T833" s="1"/>
      <c r="V833" s="159"/>
      <c r="W833" s="159"/>
      <c r="X833" s="166"/>
      <c r="Y833" s="159"/>
      <c r="Z833" s="159"/>
      <c r="AA833" s="166"/>
      <c r="AB833" s="166"/>
      <c r="AC833" s="166"/>
      <c r="AD833" s="166"/>
      <c r="AE833" s="166"/>
      <c r="AF833" s="166"/>
      <c r="AG833" s="166"/>
      <c r="AH833" s="166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R834" s="1"/>
      <c r="S834" s="1"/>
      <c r="T834" s="1"/>
      <c r="V834" s="159"/>
      <c r="W834" s="159"/>
      <c r="X834" s="166"/>
      <c r="Y834" s="159"/>
      <c r="Z834" s="159"/>
      <c r="AA834" s="166"/>
      <c r="AB834" s="166"/>
      <c r="AC834" s="166"/>
      <c r="AD834" s="166"/>
      <c r="AE834" s="166"/>
      <c r="AF834" s="166"/>
      <c r="AG834" s="166"/>
      <c r="AH834" s="166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R835" s="1"/>
      <c r="S835" s="1"/>
      <c r="T835" s="1"/>
      <c r="V835" s="159"/>
      <c r="W835" s="159"/>
      <c r="X835" s="166"/>
      <c r="Y835" s="159"/>
      <c r="Z835" s="159"/>
      <c r="AA835" s="166"/>
      <c r="AB835" s="166"/>
      <c r="AC835" s="166"/>
      <c r="AD835" s="166"/>
      <c r="AE835" s="166"/>
      <c r="AF835" s="166"/>
      <c r="AG835" s="166"/>
      <c r="AH835" s="166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R836" s="1"/>
      <c r="S836" s="1"/>
      <c r="T836" s="1"/>
      <c r="V836" s="159"/>
      <c r="W836" s="159"/>
      <c r="X836" s="166"/>
      <c r="Y836" s="159"/>
      <c r="Z836" s="159"/>
      <c r="AA836" s="166"/>
      <c r="AB836" s="166"/>
      <c r="AC836" s="166"/>
      <c r="AD836" s="166"/>
      <c r="AE836" s="166"/>
      <c r="AF836" s="166"/>
      <c r="AG836" s="166"/>
      <c r="AH836" s="166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R837" s="1"/>
      <c r="S837" s="1"/>
      <c r="T837" s="1"/>
      <c r="V837" s="159"/>
      <c r="W837" s="159"/>
      <c r="X837" s="166"/>
      <c r="Y837" s="159"/>
      <c r="Z837" s="159"/>
      <c r="AA837" s="166"/>
      <c r="AB837" s="166"/>
      <c r="AC837" s="166"/>
      <c r="AD837" s="166"/>
      <c r="AE837" s="166"/>
      <c r="AF837" s="166"/>
      <c r="AG837" s="166"/>
      <c r="AH837" s="166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R838" s="1"/>
      <c r="S838" s="1"/>
      <c r="T838" s="1"/>
      <c r="V838" s="159"/>
      <c r="W838" s="159"/>
      <c r="X838" s="166"/>
      <c r="Y838" s="159"/>
      <c r="Z838" s="159"/>
      <c r="AA838" s="166"/>
      <c r="AB838" s="166"/>
      <c r="AC838" s="166"/>
      <c r="AD838" s="166"/>
      <c r="AE838" s="166"/>
      <c r="AF838" s="166"/>
      <c r="AG838" s="166"/>
      <c r="AH838" s="166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R839" s="1"/>
      <c r="S839" s="1"/>
      <c r="T839" s="1"/>
      <c r="V839" s="159"/>
      <c r="W839" s="159"/>
      <c r="X839" s="166"/>
      <c r="Y839" s="159"/>
      <c r="Z839" s="159"/>
      <c r="AA839" s="166"/>
      <c r="AB839" s="166"/>
      <c r="AC839" s="166"/>
      <c r="AD839" s="166"/>
      <c r="AE839" s="166"/>
      <c r="AF839" s="166"/>
      <c r="AG839" s="166"/>
      <c r="AH839" s="166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R840" s="1"/>
      <c r="S840" s="1"/>
      <c r="T840" s="1"/>
      <c r="V840" s="159"/>
      <c r="W840" s="159"/>
      <c r="X840" s="166"/>
      <c r="Y840" s="159"/>
      <c r="Z840" s="159"/>
      <c r="AA840" s="166"/>
      <c r="AB840" s="166"/>
      <c r="AC840" s="166"/>
      <c r="AD840" s="166"/>
      <c r="AE840" s="166"/>
      <c r="AF840" s="166"/>
      <c r="AG840" s="166"/>
      <c r="AH840" s="166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R841" s="1"/>
      <c r="S841" s="1"/>
      <c r="T841" s="1"/>
      <c r="V841" s="159"/>
      <c r="W841" s="159"/>
      <c r="X841" s="166"/>
      <c r="Y841" s="159"/>
      <c r="Z841" s="159"/>
      <c r="AA841" s="166"/>
      <c r="AB841" s="166"/>
      <c r="AC841" s="166"/>
      <c r="AD841" s="166"/>
      <c r="AE841" s="166"/>
      <c r="AF841" s="166"/>
      <c r="AG841" s="166"/>
      <c r="AH841" s="166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R842" s="1"/>
      <c r="S842" s="1"/>
      <c r="T842" s="1"/>
      <c r="V842" s="159"/>
      <c r="W842" s="159"/>
      <c r="X842" s="166"/>
      <c r="Y842" s="159"/>
      <c r="Z842" s="159"/>
      <c r="AA842" s="166"/>
      <c r="AB842" s="166"/>
      <c r="AC842" s="166"/>
      <c r="AD842" s="166"/>
      <c r="AE842" s="166"/>
      <c r="AF842" s="166"/>
      <c r="AG842" s="166"/>
      <c r="AH842" s="166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R843" s="1"/>
      <c r="S843" s="1"/>
      <c r="T843" s="1"/>
      <c r="V843" s="159"/>
      <c r="W843" s="159"/>
      <c r="X843" s="166"/>
      <c r="Y843" s="159"/>
      <c r="Z843" s="159"/>
      <c r="AA843" s="166"/>
      <c r="AB843" s="166"/>
      <c r="AC843" s="166"/>
      <c r="AD843" s="166"/>
      <c r="AE843" s="166"/>
      <c r="AF843" s="166"/>
      <c r="AG843" s="166"/>
      <c r="AH843" s="166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R844" s="1"/>
      <c r="S844" s="1"/>
      <c r="T844" s="1"/>
      <c r="V844" s="159"/>
      <c r="W844" s="159"/>
      <c r="X844" s="166"/>
      <c r="Y844" s="159"/>
      <c r="Z844" s="159"/>
      <c r="AA844" s="166"/>
      <c r="AB844" s="166"/>
      <c r="AC844" s="166"/>
      <c r="AD844" s="166"/>
      <c r="AE844" s="166"/>
      <c r="AF844" s="166"/>
      <c r="AG844" s="166"/>
      <c r="AH844" s="166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R845" s="1"/>
      <c r="S845" s="1"/>
      <c r="T845" s="1"/>
      <c r="V845" s="159"/>
      <c r="W845" s="159"/>
      <c r="X845" s="166"/>
      <c r="Y845" s="159"/>
      <c r="Z845" s="159"/>
      <c r="AA845" s="166"/>
      <c r="AB845" s="166"/>
      <c r="AC845" s="166"/>
      <c r="AD845" s="166"/>
      <c r="AE845" s="166"/>
      <c r="AF845" s="166"/>
      <c r="AG845" s="166"/>
      <c r="AH845" s="166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R846" s="1"/>
      <c r="S846" s="1"/>
      <c r="T846" s="1"/>
      <c r="V846" s="159"/>
      <c r="W846" s="159"/>
      <c r="X846" s="166"/>
      <c r="Y846" s="159"/>
      <c r="Z846" s="159"/>
      <c r="AA846" s="166"/>
      <c r="AB846" s="166"/>
      <c r="AC846" s="166"/>
      <c r="AD846" s="166"/>
      <c r="AE846" s="166"/>
      <c r="AF846" s="166"/>
      <c r="AG846" s="166"/>
      <c r="AH846" s="166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R847" s="1"/>
      <c r="S847" s="1"/>
      <c r="T847" s="1"/>
      <c r="V847" s="159"/>
      <c r="W847" s="159"/>
      <c r="X847" s="166"/>
      <c r="Y847" s="159"/>
      <c r="Z847" s="159"/>
      <c r="AA847" s="166"/>
      <c r="AB847" s="166"/>
      <c r="AC847" s="166"/>
      <c r="AD847" s="166"/>
      <c r="AE847" s="166"/>
      <c r="AF847" s="166"/>
      <c r="AG847" s="166"/>
      <c r="AH847" s="166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  <c r="S848" s="1"/>
      <c r="T848" s="1"/>
      <c r="V848" s="159"/>
      <c r="W848" s="159"/>
      <c r="X848" s="166"/>
      <c r="Y848" s="159"/>
      <c r="Z848" s="159"/>
      <c r="AA848" s="166"/>
      <c r="AB848" s="166"/>
      <c r="AC848" s="166"/>
      <c r="AD848" s="166"/>
      <c r="AE848" s="166"/>
      <c r="AF848" s="166"/>
      <c r="AG848" s="166"/>
      <c r="AH848" s="166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  <c r="S849" s="1"/>
      <c r="T849" s="1"/>
      <c r="V849" s="159"/>
      <c r="W849" s="159"/>
      <c r="X849" s="166"/>
      <c r="Y849" s="159"/>
      <c r="Z849" s="159"/>
      <c r="AA849" s="166"/>
      <c r="AB849" s="166"/>
      <c r="AC849" s="166"/>
      <c r="AD849" s="166"/>
      <c r="AE849" s="166"/>
      <c r="AF849" s="166"/>
      <c r="AG849" s="166"/>
      <c r="AH849" s="166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  <c r="S850" s="1"/>
      <c r="T850" s="1"/>
      <c r="V850" s="159"/>
      <c r="W850" s="159"/>
      <c r="X850" s="166"/>
      <c r="Y850" s="159"/>
      <c r="Z850" s="159"/>
      <c r="AA850" s="166"/>
      <c r="AB850" s="166"/>
      <c r="AC850" s="166"/>
      <c r="AD850" s="166"/>
      <c r="AE850" s="166"/>
      <c r="AF850" s="166"/>
      <c r="AG850" s="166"/>
      <c r="AH850" s="166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R851" s="1"/>
      <c r="S851" s="1"/>
      <c r="T851" s="1"/>
      <c r="V851" s="159"/>
      <c r="W851" s="159"/>
      <c r="X851" s="166"/>
      <c r="Y851" s="159"/>
      <c r="Z851" s="159"/>
      <c r="AA851" s="166"/>
      <c r="AB851" s="166"/>
      <c r="AC851" s="166"/>
      <c r="AD851" s="166"/>
      <c r="AE851" s="166"/>
      <c r="AF851" s="166"/>
      <c r="AG851" s="166"/>
      <c r="AH851" s="166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R852" s="1"/>
      <c r="S852" s="1"/>
      <c r="T852" s="1"/>
      <c r="V852" s="159"/>
      <c r="W852" s="159"/>
      <c r="X852" s="166"/>
      <c r="Y852" s="159"/>
      <c r="Z852" s="159"/>
      <c r="AA852" s="166"/>
      <c r="AB852" s="166"/>
      <c r="AC852" s="166"/>
      <c r="AD852" s="166"/>
      <c r="AE852" s="166"/>
      <c r="AF852" s="166"/>
      <c r="AG852" s="166"/>
      <c r="AH852" s="166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R853" s="1"/>
      <c r="S853" s="1"/>
      <c r="T853" s="1"/>
      <c r="V853" s="159"/>
      <c r="W853" s="159"/>
      <c r="X853" s="166"/>
      <c r="Y853" s="159"/>
      <c r="Z853" s="159"/>
      <c r="AA853" s="166"/>
      <c r="AB853" s="166"/>
      <c r="AC853" s="166"/>
      <c r="AD853" s="166"/>
      <c r="AE853" s="166"/>
      <c r="AF853" s="166"/>
      <c r="AG853" s="166"/>
      <c r="AH853" s="166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R854" s="1"/>
      <c r="S854" s="1"/>
      <c r="T854" s="1"/>
      <c r="V854" s="159"/>
      <c r="W854" s="159"/>
      <c r="X854" s="166"/>
      <c r="Y854" s="159"/>
      <c r="Z854" s="159"/>
      <c r="AA854" s="166"/>
      <c r="AB854" s="166"/>
      <c r="AC854" s="166"/>
      <c r="AD854" s="166"/>
      <c r="AE854" s="166"/>
      <c r="AF854" s="166"/>
      <c r="AG854" s="166"/>
      <c r="AH854" s="166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R855" s="1"/>
      <c r="S855" s="1"/>
      <c r="T855" s="1"/>
      <c r="V855" s="159"/>
      <c r="W855" s="159"/>
      <c r="X855" s="166"/>
      <c r="Y855" s="159"/>
      <c r="Z855" s="159"/>
      <c r="AA855" s="166"/>
      <c r="AB855" s="166"/>
      <c r="AC855" s="166"/>
      <c r="AD855" s="166"/>
      <c r="AE855" s="166"/>
      <c r="AF855" s="166"/>
      <c r="AG855" s="166"/>
      <c r="AH855" s="166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R856" s="1"/>
      <c r="S856" s="1"/>
      <c r="T856" s="1"/>
      <c r="V856" s="159"/>
      <c r="W856" s="159"/>
      <c r="X856" s="166"/>
      <c r="Y856" s="159"/>
      <c r="Z856" s="159"/>
      <c r="AA856" s="166"/>
      <c r="AB856" s="166"/>
      <c r="AC856" s="166"/>
      <c r="AD856" s="166"/>
      <c r="AE856" s="166"/>
      <c r="AF856" s="166"/>
      <c r="AG856" s="166"/>
      <c r="AH856" s="166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R857" s="1"/>
      <c r="S857" s="1"/>
      <c r="T857" s="1"/>
      <c r="V857" s="159"/>
      <c r="W857" s="159"/>
      <c r="X857" s="166"/>
      <c r="Y857" s="159"/>
      <c r="Z857" s="159"/>
      <c r="AA857" s="166"/>
      <c r="AB857" s="166"/>
      <c r="AC857" s="166"/>
      <c r="AD857" s="166"/>
      <c r="AE857" s="166"/>
      <c r="AF857" s="166"/>
      <c r="AG857" s="166"/>
      <c r="AH857" s="166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R858" s="1"/>
      <c r="S858" s="1"/>
      <c r="T858" s="1"/>
      <c r="V858" s="159"/>
      <c r="W858" s="159"/>
      <c r="X858" s="166"/>
      <c r="Y858" s="159"/>
      <c r="Z858" s="159"/>
      <c r="AA858" s="166"/>
      <c r="AB858" s="166"/>
      <c r="AC858" s="166"/>
      <c r="AD858" s="166"/>
      <c r="AE858" s="166"/>
      <c r="AF858" s="166"/>
      <c r="AG858" s="166"/>
      <c r="AH858" s="166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R859" s="1"/>
      <c r="S859" s="1"/>
      <c r="T859" s="1"/>
      <c r="V859" s="159"/>
      <c r="W859" s="159"/>
      <c r="X859" s="166"/>
      <c r="Y859" s="159"/>
      <c r="Z859" s="159"/>
      <c r="AA859" s="166"/>
      <c r="AB859" s="166"/>
      <c r="AC859" s="166"/>
      <c r="AD859" s="166"/>
      <c r="AE859" s="166"/>
      <c r="AF859" s="166"/>
      <c r="AG859" s="166"/>
      <c r="AH859" s="166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R860" s="1"/>
      <c r="S860" s="1"/>
      <c r="T860" s="1"/>
      <c r="V860" s="159"/>
      <c r="W860" s="159"/>
      <c r="X860" s="166"/>
      <c r="Y860" s="159"/>
      <c r="Z860" s="159"/>
      <c r="AA860" s="166"/>
      <c r="AB860" s="166"/>
      <c r="AC860" s="166"/>
      <c r="AD860" s="166"/>
      <c r="AE860" s="166"/>
      <c r="AF860" s="166"/>
      <c r="AG860" s="166"/>
      <c r="AH860" s="166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R861" s="1"/>
      <c r="S861" s="1"/>
      <c r="T861" s="1"/>
      <c r="V861" s="159"/>
      <c r="W861" s="159"/>
      <c r="X861" s="166"/>
      <c r="Y861" s="159"/>
      <c r="Z861" s="159"/>
      <c r="AA861" s="166"/>
      <c r="AB861" s="166"/>
      <c r="AC861" s="166"/>
      <c r="AD861" s="166"/>
      <c r="AE861" s="166"/>
      <c r="AF861" s="166"/>
      <c r="AG861" s="166"/>
      <c r="AH861" s="166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R862" s="1"/>
      <c r="S862" s="1"/>
      <c r="T862" s="1"/>
      <c r="V862" s="159"/>
      <c r="W862" s="159"/>
      <c r="X862" s="166"/>
      <c r="Y862" s="159"/>
      <c r="Z862" s="159"/>
      <c r="AA862" s="166"/>
      <c r="AB862" s="166"/>
      <c r="AC862" s="166"/>
      <c r="AD862" s="166"/>
      <c r="AE862" s="166"/>
      <c r="AF862" s="166"/>
      <c r="AG862" s="166"/>
      <c r="AH862" s="166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R863" s="1"/>
      <c r="S863" s="1"/>
      <c r="T863" s="1"/>
      <c r="V863" s="159"/>
      <c r="W863" s="159"/>
      <c r="X863" s="166"/>
      <c r="Y863" s="159"/>
      <c r="Z863" s="159"/>
      <c r="AA863" s="166"/>
      <c r="AB863" s="166"/>
      <c r="AC863" s="166"/>
      <c r="AD863" s="166"/>
      <c r="AE863" s="166"/>
      <c r="AF863" s="166"/>
      <c r="AG863" s="166"/>
      <c r="AH863" s="166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R864" s="1"/>
      <c r="S864" s="1"/>
      <c r="T864" s="1"/>
      <c r="V864" s="159"/>
      <c r="W864" s="159"/>
      <c r="X864" s="166"/>
      <c r="Y864" s="159"/>
      <c r="Z864" s="159"/>
      <c r="AA864" s="166"/>
      <c r="AB864" s="166"/>
      <c r="AC864" s="166"/>
      <c r="AD864" s="166"/>
      <c r="AE864" s="166"/>
      <c r="AF864" s="166"/>
      <c r="AG864" s="166"/>
      <c r="AH864" s="166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R865" s="1"/>
      <c r="S865" s="1"/>
      <c r="T865" s="1"/>
      <c r="V865" s="159"/>
      <c r="W865" s="159"/>
      <c r="X865" s="166"/>
      <c r="Y865" s="159"/>
      <c r="Z865" s="159"/>
      <c r="AA865" s="166"/>
      <c r="AB865" s="166"/>
      <c r="AC865" s="166"/>
      <c r="AD865" s="166"/>
      <c r="AE865" s="166"/>
      <c r="AF865" s="166"/>
      <c r="AG865" s="166"/>
      <c r="AH865" s="166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R866" s="1"/>
      <c r="S866" s="1"/>
      <c r="T866" s="1"/>
      <c r="V866" s="159"/>
      <c r="W866" s="159"/>
      <c r="X866" s="166"/>
      <c r="Y866" s="159"/>
      <c r="Z866" s="159"/>
      <c r="AA866" s="166"/>
      <c r="AB866" s="166"/>
      <c r="AC866" s="166"/>
      <c r="AD866" s="166"/>
      <c r="AE866" s="166"/>
      <c r="AF866" s="166"/>
      <c r="AG866" s="166"/>
      <c r="AH866" s="166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R867" s="1"/>
      <c r="S867" s="1"/>
      <c r="T867" s="1"/>
      <c r="V867" s="159"/>
      <c r="W867" s="159"/>
      <c r="X867" s="166"/>
      <c r="Y867" s="159"/>
      <c r="Z867" s="159"/>
      <c r="AA867" s="166"/>
      <c r="AB867" s="166"/>
      <c r="AC867" s="166"/>
      <c r="AD867" s="166"/>
      <c r="AE867" s="166"/>
      <c r="AF867" s="166"/>
      <c r="AG867" s="166"/>
      <c r="AH867" s="166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R868" s="1"/>
      <c r="S868" s="1"/>
      <c r="T868" s="1"/>
      <c r="V868" s="159"/>
      <c r="W868" s="159"/>
      <c r="X868" s="166"/>
      <c r="Y868" s="159"/>
      <c r="Z868" s="159"/>
      <c r="AA868" s="166"/>
      <c r="AB868" s="166"/>
      <c r="AC868" s="166"/>
      <c r="AD868" s="166"/>
      <c r="AE868" s="166"/>
      <c r="AF868" s="166"/>
      <c r="AG868" s="166"/>
      <c r="AH868" s="166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R869" s="1"/>
      <c r="S869" s="1"/>
      <c r="T869" s="1"/>
      <c r="V869" s="159"/>
      <c r="W869" s="159"/>
      <c r="X869" s="166"/>
      <c r="Y869" s="159"/>
      <c r="Z869" s="159"/>
      <c r="AA869" s="166"/>
      <c r="AB869" s="166"/>
      <c r="AC869" s="166"/>
      <c r="AD869" s="166"/>
      <c r="AE869" s="166"/>
      <c r="AF869" s="166"/>
      <c r="AG869" s="166"/>
      <c r="AH869" s="166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R870" s="1"/>
      <c r="S870" s="1"/>
      <c r="T870" s="1"/>
      <c r="V870" s="159"/>
      <c r="W870" s="159"/>
      <c r="X870" s="166"/>
      <c r="Y870" s="159"/>
      <c r="Z870" s="159"/>
      <c r="AA870" s="166"/>
      <c r="AB870" s="166"/>
      <c r="AC870" s="166"/>
      <c r="AD870" s="166"/>
      <c r="AE870" s="166"/>
      <c r="AF870" s="166"/>
      <c r="AG870" s="166"/>
      <c r="AH870" s="166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R871" s="1"/>
      <c r="S871" s="1"/>
      <c r="T871" s="1"/>
      <c r="V871" s="159"/>
      <c r="W871" s="159"/>
      <c r="X871" s="166"/>
      <c r="Y871" s="159"/>
      <c r="Z871" s="159"/>
      <c r="AA871" s="166"/>
      <c r="AB871" s="166"/>
      <c r="AC871" s="166"/>
      <c r="AD871" s="166"/>
      <c r="AE871" s="166"/>
      <c r="AF871" s="166"/>
      <c r="AG871" s="166"/>
      <c r="AH871" s="166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R872" s="1"/>
      <c r="S872" s="1"/>
      <c r="T872" s="1"/>
      <c r="V872" s="159"/>
      <c r="W872" s="159"/>
      <c r="X872" s="166"/>
      <c r="Y872" s="159"/>
      <c r="Z872" s="159"/>
      <c r="AA872" s="166"/>
      <c r="AB872" s="166"/>
      <c r="AC872" s="166"/>
      <c r="AD872" s="166"/>
      <c r="AE872" s="166"/>
      <c r="AF872" s="166"/>
      <c r="AG872" s="166"/>
      <c r="AH872" s="166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R873" s="1"/>
      <c r="S873" s="1"/>
      <c r="T873" s="1"/>
      <c r="V873" s="159"/>
      <c r="W873" s="159"/>
      <c r="X873" s="166"/>
      <c r="Y873" s="159"/>
      <c r="Z873" s="159"/>
      <c r="AA873" s="166"/>
      <c r="AB873" s="166"/>
      <c r="AC873" s="166"/>
      <c r="AD873" s="166"/>
      <c r="AE873" s="166"/>
      <c r="AF873" s="166"/>
      <c r="AG873" s="166"/>
      <c r="AH873" s="166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R874" s="1"/>
      <c r="S874" s="1"/>
      <c r="T874" s="1"/>
      <c r="V874" s="159"/>
      <c r="W874" s="159"/>
      <c r="X874" s="166"/>
      <c r="Y874" s="159"/>
      <c r="Z874" s="159"/>
      <c r="AA874" s="166"/>
      <c r="AB874" s="166"/>
      <c r="AC874" s="166"/>
      <c r="AD874" s="166"/>
      <c r="AE874" s="166"/>
      <c r="AF874" s="166"/>
      <c r="AG874" s="166"/>
      <c r="AH874" s="166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R875" s="1"/>
      <c r="S875" s="1"/>
      <c r="T875" s="1"/>
      <c r="V875" s="159"/>
      <c r="W875" s="159"/>
      <c r="X875" s="166"/>
      <c r="Y875" s="159"/>
      <c r="Z875" s="159"/>
      <c r="AA875" s="166"/>
      <c r="AB875" s="166"/>
      <c r="AC875" s="166"/>
      <c r="AD875" s="166"/>
      <c r="AE875" s="166"/>
      <c r="AF875" s="166"/>
      <c r="AG875" s="166"/>
      <c r="AH875" s="166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R876" s="1"/>
      <c r="S876" s="1"/>
      <c r="T876" s="1"/>
      <c r="V876" s="159"/>
      <c r="W876" s="159"/>
      <c r="X876" s="166"/>
      <c r="Y876" s="159"/>
      <c r="Z876" s="159"/>
      <c r="AA876" s="166"/>
      <c r="AB876" s="166"/>
      <c r="AC876" s="166"/>
      <c r="AD876" s="166"/>
      <c r="AE876" s="166"/>
      <c r="AF876" s="166"/>
      <c r="AG876" s="166"/>
      <c r="AH876" s="166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R877" s="1"/>
      <c r="S877" s="1"/>
      <c r="T877" s="1"/>
      <c r="V877" s="159"/>
      <c r="W877" s="159"/>
      <c r="X877" s="166"/>
      <c r="Y877" s="159"/>
      <c r="Z877" s="159"/>
      <c r="AA877" s="166"/>
      <c r="AB877" s="166"/>
      <c r="AC877" s="166"/>
      <c r="AD877" s="166"/>
      <c r="AE877" s="166"/>
      <c r="AF877" s="166"/>
      <c r="AG877" s="166"/>
      <c r="AH877" s="166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R878" s="1"/>
      <c r="S878" s="1"/>
      <c r="T878" s="1"/>
      <c r="V878" s="159"/>
      <c r="W878" s="159"/>
      <c r="X878" s="166"/>
      <c r="Y878" s="159"/>
      <c r="Z878" s="159"/>
      <c r="AA878" s="166"/>
      <c r="AB878" s="166"/>
      <c r="AC878" s="166"/>
      <c r="AD878" s="166"/>
      <c r="AE878" s="166"/>
      <c r="AF878" s="166"/>
      <c r="AG878" s="166"/>
      <c r="AH878" s="166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R879" s="1"/>
      <c r="S879" s="1"/>
      <c r="T879" s="1"/>
      <c r="V879" s="159"/>
      <c r="W879" s="159"/>
      <c r="X879" s="166"/>
      <c r="Y879" s="159"/>
      <c r="Z879" s="159"/>
      <c r="AA879" s="166"/>
      <c r="AB879" s="166"/>
      <c r="AC879" s="166"/>
      <c r="AD879" s="166"/>
      <c r="AE879" s="166"/>
      <c r="AF879" s="166"/>
      <c r="AG879" s="166"/>
      <c r="AH879" s="166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R880" s="1"/>
      <c r="S880" s="1"/>
      <c r="T880" s="1"/>
      <c r="V880" s="159"/>
      <c r="W880" s="159"/>
      <c r="X880" s="166"/>
      <c r="Y880" s="159"/>
      <c r="Z880" s="159"/>
      <c r="AA880" s="166"/>
      <c r="AB880" s="166"/>
      <c r="AC880" s="166"/>
      <c r="AD880" s="166"/>
      <c r="AE880" s="166"/>
      <c r="AF880" s="166"/>
      <c r="AG880" s="166"/>
      <c r="AH880" s="166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R881" s="1"/>
      <c r="S881" s="1"/>
      <c r="T881" s="1"/>
      <c r="V881" s="159"/>
      <c r="W881" s="159"/>
      <c r="X881" s="166"/>
      <c r="Y881" s="159"/>
      <c r="Z881" s="159"/>
      <c r="AA881" s="166"/>
      <c r="AB881" s="166"/>
      <c r="AC881" s="166"/>
      <c r="AD881" s="166"/>
      <c r="AE881" s="166"/>
      <c r="AF881" s="166"/>
      <c r="AG881" s="166"/>
      <c r="AH881" s="166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R882" s="1"/>
      <c r="S882" s="1"/>
      <c r="T882" s="1"/>
      <c r="V882" s="159"/>
      <c r="W882" s="159"/>
      <c r="X882" s="166"/>
      <c r="Y882" s="159"/>
      <c r="Z882" s="159"/>
      <c r="AA882" s="166"/>
      <c r="AB882" s="166"/>
      <c r="AC882" s="166"/>
      <c r="AD882" s="166"/>
      <c r="AE882" s="166"/>
      <c r="AF882" s="166"/>
      <c r="AG882" s="166"/>
      <c r="AH882" s="166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R883" s="1"/>
      <c r="S883" s="1"/>
      <c r="T883" s="1"/>
      <c r="V883" s="159"/>
      <c r="W883" s="159"/>
      <c r="X883" s="166"/>
      <c r="Y883" s="159"/>
      <c r="Z883" s="159"/>
      <c r="AA883" s="166"/>
      <c r="AB883" s="166"/>
      <c r="AC883" s="166"/>
      <c r="AD883" s="166"/>
      <c r="AE883" s="166"/>
      <c r="AF883" s="166"/>
      <c r="AG883" s="166"/>
      <c r="AH883" s="166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R884" s="1"/>
      <c r="S884" s="1"/>
      <c r="T884" s="1"/>
      <c r="V884" s="159"/>
      <c r="W884" s="159"/>
      <c r="X884" s="166"/>
      <c r="Y884" s="159"/>
      <c r="Z884" s="159"/>
      <c r="AA884" s="166"/>
      <c r="AB884" s="166"/>
      <c r="AC884" s="166"/>
      <c r="AD884" s="166"/>
      <c r="AE884" s="166"/>
      <c r="AF884" s="166"/>
      <c r="AG884" s="166"/>
      <c r="AH884" s="166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R885" s="1"/>
      <c r="S885" s="1"/>
      <c r="T885" s="1"/>
      <c r="V885" s="159"/>
      <c r="W885" s="159"/>
      <c r="X885" s="166"/>
      <c r="Y885" s="159"/>
      <c r="Z885" s="159"/>
      <c r="AA885" s="166"/>
      <c r="AB885" s="166"/>
      <c r="AC885" s="166"/>
      <c r="AD885" s="166"/>
      <c r="AE885" s="166"/>
      <c r="AF885" s="166"/>
      <c r="AG885" s="166"/>
      <c r="AH885" s="166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R886" s="1"/>
      <c r="S886" s="1"/>
      <c r="T886" s="1"/>
      <c r="V886" s="159"/>
      <c r="W886" s="159"/>
      <c r="X886" s="166"/>
      <c r="Y886" s="159"/>
      <c r="Z886" s="159"/>
      <c r="AA886" s="166"/>
      <c r="AB886" s="166"/>
      <c r="AC886" s="166"/>
      <c r="AD886" s="166"/>
      <c r="AE886" s="166"/>
      <c r="AF886" s="166"/>
      <c r="AG886" s="166"/>
      <c r="AH886" s="166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R887" s="1"/>
      <c r="S887" s="1"/>
      <c r="T887" s="1"/>
      <c r="V887" s="159"/>
      <c r="W887" s="159"/>
      <c r="X887" s="166"/>
      <c r="Y887" s="159"/>
      <c r="Z887" s="159"/>
      <c r="AA887" s="166"/>
      <c r="AB887" s="166"/>
      <c r="AC887" s="166"/>
      <c r="AD887" s="166"/>
      <c r="AE887" s="166"/>
      <c r="AF887" s="166"/>
      <c r="AG887" s="166"/>
      <c r="AH887" s="166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R888" s="1"/>
      <c r="S888" s="1"/>
      <c r="T888" s="1"/>
      <c r="V888" s="159"/>
      <c r="W888" s="159"/>
      <c r="X888" s="166"/>
      <c r="Y888" s="159"/>
      <c r="Z888" s="159"/>
      <c r="AA888" s="166"/>
      <c r="AB888" s="166"/>
      <c r="AC888" s="166"/>
      <c r="AD888" s="166"/>
      <c r="AE888" s="166"/>
      <c r="AF888" s="166"/>
      <c r="AG888" s="166"/>
      <c r="AH888" s="166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R889" s="1"/>
      <c r="S889" s="1"/>
      <c r="T889" s="1"/>
      <c r="V889" s="159"/>
      <c r="W889" s="159"/>
      <c r="X889" s="166"/>
      <c r="Y889" s="159"/>
      <c r="Z889" s="159"/>
      <c r="AA889" s="166"/>
      <c r="AB889" s="166"/>
      <c r="AC889" s="166"/>
      <c r="AD889" s="166"/>
      <c r="AE889" s="166"/>
      <c r="AF889" s="166"/>
      <c r="AG889" s="166"/>
      <c r="AH889" s="166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R890" s="1"/>
      <c r="S890" s="1"/>
      <c r="T890" s="1"/>
      <c r="V890" s="159"/>
      <c r="W890" s="159"/>
      <c r="X890" s="166"/>
      <c r="Y890" s="159"/>
      <c r="Z890" s="159"/>
      <c r="AA890" s="166"/>
      <c r="AB890" s="166"/>
      <c r="AC890" s="166"/>
      <c r="AD890" s="166"/>
      <c r="AE890" s="166"/>
      <c r="AF890" s="166"/>
      <c r="AG890" s="166"/>
      <c r="AH890" s="166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R891" s="1"/>
      <c r="S891" s="1"/>
      <c r="T891" s="1"/>
      <c r="V891" s="159"/>
      <c r="W891" s="159"/>
      <c r="X891" s="166"/>
      <c r="Y891" s="159"/>
      <c r="Z891" s="159"/>
      <c r="AA891" s="166"/>
      <c r="AB891" s="166"/>
      <c r="AC891" s="166"/>
      <c r="AD891" s="166"/>
      <c r="AE891" s="166"/>
      <c r="AF891" s="166"/>
      <c r="AG891" s="166"/>
      <c r="AH891" s="166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R892" s="1"/>
      <c r="S892" s="1"/>
      <c r="T892" s="1"/>
      <c r="V892" s="159"/>
      <c r="W892" s="159"/>
      <c r="X892" s="166"/>
      <c r="Y892" s="159"/>
      <c r="Z892" s="159"/>
      <c r="AA892" s="166"/>
      <c r="AB892" s="166"/>
      <c r="AC892" s="166"/>
      <c r="AD892" s="166"/>
      <c r="AE892" s="166"/>
      <c r="AF892" s="166"/>
      <c r="AG892" s="166"/>
      <c r="AH892" s="166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R893" s="1"/>
      <c r="S893" s="1"/>
      <c r="T893" s="1"/>
      <c r="V893" s="159"/>
      <c r="W893" s="159"/>
      <c r="X893" s="166"/>
      <c r="Y893" s="159"/>
      <c r="Z893" s="159"/>
      <c r="AA893" s="166"/>
      <c r="AB893" s="166"/>
      <c r="AC893" s="166"/>
      <c r="AD893" s="166"/>
      <c r="AE893" s="166"/>
      <c r="AF893" s="166"/>
      <c r="AG893" s="166"/>
      <c r="AH893" s="166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R894" s="1"/>
      <c r="S894" s="1"/>
      <c r="T894" s="1"/>
      <c r="V894" s="159"/>
      <c r="W894" s="159"/>
      <c r="X894" s="166"/>
      <c r="Y894" s="159"/>
      <c r="Z894" s="159"/>
      <c r="AA894" s="166"/>
      <c r="AB894" s="166"/>
      <c r="AC894" s="166"/>
      <c r="AD894" s="166"/>
      <c r="AE894" s="166"/>
      <c r="AF894" s="166"/>
      <c r="AG894" s="166"/>
      <c r="AH894" s="166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R895" s="1"/>
      <c r="S895" s="1"/>
      <c r="T895" s="1"/>
      <c r="V895" s="159"/>
      <c r="W895" s="159"/>
      <c r="X895" s="166"/>
      <c r="Y895" s="159"/>
      <c r="Z895" s="159"/>
      <c r="AA895" s="166"/>
      <c r="AB895" s="166"/>
      <c r="AC895" s="166"/>
      <c r="AD895" s="166"/>
      <c r="AE895" s="166"/>
      <c r="AF895" s="166"/>
      <c r="AG895" s="166"/>
      <c r="AH895" s="166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R896" s="1"/>
      <c r="S896" s="1"/>
      <c r="T896" s="1"/>
      <c r="V896" s="159"/>
      <c r="W896" s="159"/>
      <c r="X896" s="166"/>
      <c r="Y896" s="159"/>
      <c r="Z896" s="159"/>
      <c r="AA896" s="166"/>
      <c r="AB896" s="166"/>
      <c r="AC896" s="166"/>
      <c r="AD896" s="166"/>
      <c r="AE896" s="166"/>
      <c r="AF896" s="166"/>
      <c r="AG896" s="166"/>
      <c r="AH896" s="166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R897" s="1"/>
      <c r="S897" s="1"/>
      <c r="T897" s="1"/>
      <c r="V897" s="159"/>
      <c r="W897" s="159"/>
      <c r="X897" s="166"/>
      <c r="Y897" s="159"/>
      <c r="Z897" s="159"/>
      <c r="AA897" s="166"/>
      <c r="AB897" s="166"/>
      <c r="AC897" s="166"/>
      <c r="AD897" s="166"/>
      <c r="AE897" s="166"/>
      <c r="AF897" s="166"/>
      <c r="AG897" s="166"/>
      <c r="AH897" s="166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R898" s="1"/>
      <c r="S898" s="1"/>
      <c r="T898" s="1"/>
      <c r="V898" s="159"/>
      <c r="W898" s="159"/>
      <c r="X898" s="166"/>
      <c r="Y898" s="159"/>
      <c r="Z898" s="159"/>
      <c r="AA898" s="166"/>
      <c r="AB898" s="166"/>
      <c r="AC898" s="166"/>
      <c r="AD898" s="166"/>
      <c r="AE898" s="166"/>
      <c r="AF898" s="166"/>
      <c r="AG898" s="166"/>
      <c r="AH898" s="166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R899" s="1"/>
      <c r="S899" s="1"/>
      <c r="T899" s="1"/>
      <c r="V899" s="159"/>
      <c r="W899" s="159"/>
      <c r="X899" s="166"/>
      <c r="Y899" s="159"/>
      <c r="Z899" s="159"/>
      <c r="AA899" s="166"/>
      <c r="AB899" s="166"/>
      <c r="AC899" s="166"/>
      <c r="AD899" s="166"/>
      <c r="AE899" s="166"/>
      <c r="AF899" s="166"/>
      <c r="AG899" s="166"/>
      <c r="AH899" s="166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R900" s="1"/>
      <c r="S900" s="1"/>
      <c r="T900" s="1"/>
      <c r="V900" s="159"/>
      <c r="W900" s="159"/>
      <c r="X900" s="166"/>
      <c r="Y900" s="159"/>
      <c r="Z900" s="159"/>
      <c r="AA900" s="166"/>
      <c r="AB900" s="166"/>
      <c r="AC900" s="166"/>
      <c r="AD900" s="166"/>
      <c r="AE900" s="166"/>
      <c r="AF900" s="166"/>
      <c r="AG900" s="166"/>
      <c r="AH900" s="166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R901" s="1"/>
      <c r="S901" s="1"/>
      <c r="T901" s="1"/>
      <c r="V901" s="159"/>
      <c r="W901" s="159"/>
      <c r="X901" s="166"/>
      <c r="Y901" s="159"/>
      <c r="Z901" s="159"/>
      <c r="AA901" s="166"/>
      <c r="AB901" s="166"/>
      <c r="AC901" s="166"/>
      <c r="AD901" s="166"/>
      <c r="AE901" s="166"/>
      <c r="AF901" s="166"/>
      <c r="AG901" s="166"/>
      <c r="AH901" s="166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R902" s="1"/>
      <c r="S902" s="1"/>
      <c r="T902" s="1"/>
      <c r="V902" s="159"/>
      <c r="W902" s="159"/>
      <c r="X902" s="166"/>
      <c r="Y902" s="159"/>
      <c r="Z902" s="159"/>
      <c r="AA902" s="166"/>
      <c r="AB902" s="166"/>
      <c r="AC902" s="166"/>
      <c r="AD902" s="166"/>
      <c r="AE902" s="166"/>
      <c r="AF902" s="166"/>
      <c r="AG902" s="166"/>
      <c r="AH902" s="166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R903" s="1"/>
      <c r="S903" s="1"/>
      <c r="T903" s="1"/>
      <c r="V903" s="159"/>
      <c r="W903" s="159"/>
      <c r="X903" s="166"/>
      <c r="Y903" s="159"/>
      <c r="Z903" s="159"/>
      <c r="AA903" s="166"/>
      <c r="AB903" s="166"/>
      <c r="AC903" s="166"/>
      <c r="AD903" s="166"/>
      <c r="AE903" s="166"/>
      <c r="AF903" s="166"/>
      <c r="AG903" s="166"/>
      <c r="AH903" s="166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R904" s="1"/>
      <c r="S904" s="1"/>
      <c r="T904" s="1"/>
      <c r="V904" s="159"/>
      <c r="W904" s="159"/>
      <c r="X904" s="166"/>
      <c r="Y904" s="159"/>
      <c r="Z904" s="159"/>
      <c r="AA904" s="166"/>
      <c r="AB904" s="166"/>
      <c r="AC904" s="166"/>
      <c r="AD904" s="166"/>
      <c r="AE904" s="166"/>
      <c r="AF904" s="166"/>
      <c r="AG904" s="166"/>
      <c r="AH904" s="166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R905" s="1"/>
      <c r="S905" s="1"/>
      <c r="T905" s="1"/>
      <c r="V905" s="159"/>
      <c r="W905" s="159"/>
      <c r="X905" s="166"/>
      <c r="Y905" s="159"/>
      <c r="Z905" s="159"/>
      <c r="AA905" s="166"/>
      <c r="AB905" s="166"/>
      <c r="AC905" s="166"/>
      <c r="AD905" s="166"/>
      <c r="AE905" s="166"/>
      <c r="AF905" s="166"/>
      <c r="AG905" s="166"/>
      <c r="AH905" s="166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R906" s="1"/>
      <c r="S906" s="1"/>
      <c r="T906" s="1"/>
      <c r="V906" s="159"/>
      <c r="W906" s="159"/>
      <c r="X906" s="166"/>
      <c r="Y906" s="159"/>
      <c r="Z906" s="159"/>
      <c r="AA906" s="166"/>
      <c r="AB906" s="166"/>
      <c r="AC906" s="166"/>
      <c r="AD906" s="166"/>
      <c r="AE906" s="166"/>
      <c r="AF906" s="166"/>
      <c r="AG906" s="166"/>
      <c r="AH906" s="166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R907" s="1"/>
      <c r="S907" s="1"/>
      <c r="T907" s="1"/>
      <c r="V907" s="159"/>
      <c r="W907" s="159"/>
      <c r="X907" s="166"/>
      <c r="Y907" s="159"/>
      <c r="Z907" s="159"/>
      <c r="AA907" s="166"/>
      <c r="AB907" s="166"/>
      <c r="AC907" s="166"/>
      <c r="AD907" s="166"/>
      <c r="AE907" s="166"/>
      <c r="AF907" s="166"/>
      <c r="AG907" s="166"/>
      <c r="AH907" s="166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R908" s="1"/>
      <c r="S908" s="1"/>
      <c r="T908" s="1"/>
      <c r="V908" s="159"/>
      <c r="W908" s="159"/>
      <c r="X908" s="166"/>
      <c r="Y908" s="159"/>
      <c r="Z908" s="159"/>
      <c r="AA908" s="166"/>
      <c r="AB908" s="166"/>
      <c r="AC908" s="166"/>
      <c r="AD908" s="166"/>
      <c r="AE908" s="166"/>
      <c r="AF908" s="166"/>
      <c r="AG908" s="166"/>
      <c r="AH908" s="166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R909" s="1"/>
      <c r="S909" s="1"/>
      <c r="T909" s="1"/>
      <c r="V909" s="159"/>
      <c r="W909" s="159"/>
      <c r="X909" s="166"/>
      <c r="Y909" s="159"/>
      <c r="Z909" s="159"/>
      <c r="AA909" s="166"/>
      <c r="AB909" s="166"/>
      <c r="AC909" s="166"/>
      <c r="AD909" s="166"/>
      <c r="AE909" s="166"/>
      <c r="AF909" s="166"/>
      <c r="AG909" s="166"/>
      <c r="AH909" s="166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R910" s="1"/>
      <c r="S910" s="1"/>
      <c r="T910" s="1"/>
      <c r="V910" s="159"/>
      <c r="W910" s="159"/>
      <c r="X910" s="166"/>
      <c r="Y910" s="159"/>
      <c r="Z910" s="159"/>
      <c r="AA910" s="166"/>
      <c r="AB910" s="166"/>
      <c r="AC910" s="166"/>
      <c r="AD910" s="166"/>
      <c r="AE910" s="166"/>
      <c r="AF910" s="166"/>
      <c r="AG910" s="166"/>
      <c r="AH910" s="166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R911" s="1"/>
      <c r="S911" s="1"/>
      <c r="T911" s="1"/>
      <c r="V911" s="159"/>
      <c r="W911" s="159"/>
      <c r="X911" s="166"/>
      <c r="Y911" s="159"/>
      <c r="Z911" s="159"/>
      <c r="AA911" s="166"/>
      <c r="AB911" s="166"/>
      <c r="AC911" s="166"/>
      <c r="AD911" s="166"/>
      <c r="AE911" s="166"/>
      <c r="AF911" s="166"/>
      <c r="AG911" s="166"/>
      <c r="AH911" s="166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R912" s="1"/>
      <c r="S912" s="1"/>
      <c r="T912" s="1"/>
      <c r="V912" s="159"/>
      <c r="W912" s="159"/>
      <c r="X912" s="166"/>
      <c r="Y912" s="159"/>
      <c r="Z912" s="159"/>
      <c r="AA912" s="166"/>
      <c r="AB912" s="166"/>
      <c r="AC912" s="166"/>
      <c r="AD912" s="166"/>
      <c r="AE912" s="166"/>
      <c r="AF912" s="166"/>
      <c r="AG912" s="166"/>
      <c r="AH912" s="166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R913" s="1"/>
      <c r="S913" s="1"/>
      <c r="T913" s="1"/>
      <c r="V913" s="159"/>
      <c r="W913" s="159"/>
      <c r="X913" s="166"/>
      <c r="Y913" s="159"/>
      <c r="Z913" s="159"/>
      <c r="AA913" s="166"/>
      <c r="AB913" s="166"/>
      <c r="AC913" s="166"/>
      <c r="AD913" s="166"/>
      <c r="AE913" s="166"/>
      <c r="AF913" s="166"/>
      <c r="AG913" s="166"/>
      <c r="AH913" s="166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R914" s="1"/>
      <c r="S914" s="1"/>
      <c r="T914" s="1"/>
      <c r="V914" s="159"/>
      <c r="W914" s="159"/>
      <c r="X914" s="166"/>
      <c r="Y914" s="159"/>
      <c r="Z914" s="159"/>
      <c r="AA914" s="166"/>
      <c r="AB914" s="166"/>
      <c r="AC914" s="166"/>
      <c r="AD914" s="166"/>
      <c r="AE914" s="166"/>
      <c r="AF914" s="166"/>
      <c r="AG914" s="166"/>
      <c r="AH914" s="166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R915" s="1"/>
      <c r="S915" s="1"/>
      <c r="T915" s="1"/>
      <c r="V915" s="159"/>
      <c r="W915" s="159"/>
      <c r="X915" s="166"/>
      <c r="Y915" s="159"/>
      <c r="Z915" s="159"/>
      <c r="AA915" s="166"/>
      <c r="AB915" s="166"/>
      <c r="AC915" s="166"/>
      <c r="AD915" s="166"/>
      <c r="AE915" s="166"/>
      <c r="AF915" s="166"/>
      <c r="AG915" s="166"/>
      <c r="AH915" s="166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R916" s="1"/>
      <c r="S916" s="1"/>
      <c r="T916" s="1"/>
      <c r="V916" s="159"/>
      <c r="W916" s="159"/>
      <c r="X916" s="166"/>
      <c r="Y916" s="159"/>
      <c r="Z916" s="159"/>
      <c r="AA916" s="166"/>
      <c r="AB916" s="166"/>
      <c r="AC916" s="166"/>
      <c r="AD916" s="166"/>
      <c r="AE916" s="166"/>
      <c r="AF916" s="166"/>
      <c r="AG916" s="166"/>
      <c r="AH916" s="166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R917" s="1"/>
      <c r="S917" s="1"/>
      <c r="T917" s="1"/>
      <c r="V917" s="159"/>
      <c r="W917" s="159"/>
      <c r="X917" s="166"/>
      <c r="Y917" s="159"/>
      <c r="Z917" s="159"/>
      <c r="AA917" s="166"/>
      <c r="AB917" s="166"/>
      <c r="AC917" s="166"/>
      <c r="AD917" s="166"/>
      <c r="AE917" s="166"/>
      <c r="AF917" s="166"/>
      <c r="AG917" s="166"/>
      <c r="AH917" s="166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R918" s="1"/>
      <c r="S918" s="1"/>
      <c r="T918" s="1"/>
      <c r="V918" s="159"/>
      <c r="W918" s="159"/>
      <c r="X918" s="166"/>
      <c r="Y918" s="159"/>
      <c r="Z918" s="159"/>
      <c r="AA918" s="166"/>
      <c r="AB918" s="166"/>
      <c r="AC918" s="166"/>
      <c r="AD918" s="166"/>
      <c r="AE918" s="166"/>
      <c r="AF918" s="166"/>
      <c r="AG918" s="166"/>
      <c r="AH918" s="166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R919" s="1"/>
      <c r="S919" s="1"/>
      <c r="T919" s="1"/>
      <c r="V919" s="159"/>
      <c r="W919" s="159"/>
      <c r="X919" s="166"/>
      <c r="Y919" s="159"/>
      <c r="Z919" s="159"/>
      <c r="AA919" s="166"/>
      <c r="AB919" s="166"/>
      <c r="AC919" s="166"/>
      <c r="AD919" s="166"/>
      <c r="AE919" s="166"/>
      <c r="AF919" s="166"/>
      <c r="AG919" s="166"/>
      <c r="AH919" s="166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R920" s="1"/>
      <c r="S920" s="1"/>
      <c r="T920" s="1"/>
      <c r="V920" s="159"/>
      <c r="W920" s="159"/>
      <c r="X920" s="166"/>
      <c r="Y920" s="159"/>
      <c r="Z920" s="159"/>
      <c r="AA920" s="166"/>
      <c r="AB920" s="166"/>
      <c r="AC920" s="166"/>
      <c r="AD920" s="166"/>
      <c r="AE920" s="166"/>
      <c r="AF920" s="166"/>
      <c r="AG920" s="166"/>
      <c r="AH920" s="166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R921" s="1"/>
      <c r="S921" s="1"/>
      <c r="T921" s="1"/>
      <c r="V921" s="159"/>
      <c r="W921" s="159"/>
      <c r="X921" s="166"/>
      <c r="Y921" s="159"/>
      <c r="Z921" s="159"/>
      <c r="AA921" s="166"/>
      <c r="AB921" s="166"/>
      <c r="AC921" s="166"/>
      <c r="AD921" s="166"/>
      <c r="AE921" s="166"/>
      <c r="AF921" s="166"/>
      <c r="AG921" s="166"/>
      <c r="AH921" s="166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R922" s="1"/>
      <c r="S922" s="1"/>
      <c r="T922" s="1"/>
      <c r="V922" s="159"/>
      <c r="W922" s="159"/>
      <c r="X922" s="166"/>
      <c r="Y922" s="159"/>
      <c r="Z922" s="159"/>
      <c r="AA922" s="166"/>
      <c r="AB922" s="166"/>
      <c r="AC922" s="166"/>
      <c r="AD922" s="166"/>
      <c r="AE922" s="166"/>
      <c r="AF922" s="166"/>
      <c r="AG922" s="166"/>
      <c r="AH922" s="166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R923" s="1"/>
      <c r="S923" s="1"/>
      <c r="T923" s="1"/>
      <c r="V923" s="159"/>
      <c r="W923" s="159"/>
      <c r="X923" s="166"/>
      <c r="Y923" s="159"/>
      <c r="Z923" s="159"/>
      <c r="AA923" s="166"/>
      <c r="AB923" s="166"/>
      <c r="AC923" s="166"/>
      <c r="AD923" s="166"/>
      <c r="AE923" s="166"/>
      <c r="AF923" s="166"/>
      <c r="AG923" s="166"/>
      <c r="AH923" s="166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R924" s="1"/>
      <c r="S924" s="1"/>
      <c r="T924" s="1"/>
      <c r="V924" s="159"/>
      <c r="W924" s="159"/>
      <c r="X924" s="166"/>
      <c r="Y924" s="159"/>
      <c r="Z924" s="159"/>
      <c r="AA924" s="166"/>
      <c r="AB924" s="166"/>
      <c r="AC924" s="166"/>
      <c r="AD924" s="166"/>
      <c r="AE924" s="166"/>
      <c r="AF924" s="166"/>
      <c r="AG924" s="166"/>
      <c r="AH924" s="166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R925" s="1"/>
      <c r="S925" s="1"/>
      <c r="T925" s="1"/>
      <c r="V925" s="159"/>
      <c r="W925" s="159"/>
      <c r="X925" s="166"/>
      <c r="Y925" s="159"/>
      <c r="Z925" s="159"/>
      <c r="AA925" s="166"/>
      <c r="AB925" s="166"/>
      <c r="AC925" s="166"/>
      <c r="AD925" s="166"/>
      <c r="AE925" s="166"/>
      <c r="AF925" s="166"/>
      <c r="AG925" s="166"/>
      <c r="AH925" s="166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R926" s="1"/>
      <c r="S926" s="1"/>
      <c r="T926" s="1"/>
      <c r="V926" s="159"/>
      <c r="W926" s="159"/>
      <c r="X926" s="166"/>
      <c r="Y926" s="159"/>
      <c r="Z926" s="159"/>
      <c r="AA926" s="166"/>
      <c r="AB926" s="166"/>
      <c r="AC926" s="166"/>
      <c r="AD926" s="166"/>
      <c r="AE926" s="166"/>
      <c r="AF926" s="166"/>
      <c r="AG926" s="166"/>
      <c r="AH926" s="166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R927" s="1"/>
      <c r="S927" s="1"/>
      <c r="T927" s="1"/>
      <c r="V927" s="159"/>
      <c r="W927" s="159"/>
      <c r="X927" s="166"/>
      <c r="Y927" s="159"/>
      <c r="Z927" s="159"/>
      <c r="AA927" s="166"/>
      <c r="AB927" s="166"/>
      <c r="AC927" s="166"/>
      <c r="AD927" s="166"/>
      <c r="AE927" s="166"/>
      <c r="AF927" s="166"/>
      <c r="AG927" s="166"/>
      <c r="AH927" s="166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R928" s="1"/>
      <c r="S928" s="1"/>
      <c r="T928" s="1"/>
      <c r="V928" s="159"/>
      <c r="W928" s="159"/>
      <c r="X928" s="166"/>
      <c r="Y928" s="159"/>
      <c r="Z928" s="159"/>
      <c r="AA928" s="166"/>
      <c r="AB928" s="166"/>
      <c r="AC928" s="166"/>
      <c r="AD928" s="166"/>
      <c r="AE928" s="166"/>
      <c r="AF928" s="166"/>
      <c r="AG928" s="166"/>
      <c r="AH928" s="166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R929" s="1"/>
      <c r="S929" s="1"/>
      <c r="T929" s="1"/>
      <c r="V929" s="159"/>
      <c r="W929" s="159"/>
      <c r="X929" s="166"/>
      <c r="Y929" s="159"/>
      <c r="Z929" s="159"/>
      <c r="AA929" s="166"/>
      <c r="AB929" s="166"/>
      <c r="AC929" s="166"/>
      <c r="AD929" s="166"/>
      <c r="AE929" s="166"/>
      <c r="AF929" s="166"/>
      <c r="AG929" s="166"/>
      <c r="AH929" s="166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R930" s="1"/>
      <c r="S930" s="1"/>
      <c r="T930" s="1"/>
      <c r="V930" s="159"/>
      <c r="W930" s="159"/>
      <c r="X930" s="166"/>
      <c r="Y930" s="159"/>
      <c r="Z930" s="159"/>
      <c r="AA930" s="166"/>
      <c r="AB930" s="166"/>
      <c r="AC930" s="166"/>
      <c r="AD930" s="166"/>
      <c r="AE930" s="166"/>
      <c r="AF930" s="166"/>
      <c r="AG930" s="166"/>
      <c r="AH930" s="166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R931" s="1"/>
      <c r="S931" s="1"/>
      <c r="T931" s="1"/>
      <c r="V931" s="159"/>
      <c r="W931" s="159"/>
      <c r="X931" s="166"/>
      <c r="Y931" s="159"/>
      <c r="Z931" s="159"/>
      <c r="AA931" s="166"/>
      <c r="AB931" s="166"/>
      <c r="AC931" s="166"/>
      <c r="AD931" s="166"/>
      <c r="AE931" s="166"/>
      <c r="AF931" s="166"/>
      <c r="AG931" s="166"/>
      <c r="AH931" s="166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R932" s="1"/>
      <c r="S932" s="1"/>
      <c r="T932" s="1"/>
      <c r="V932" s="159"/>
      <c r="W932" s="159"/>
      <c r="X932" s="166"/>
      <c r="Y932" s="159"/>
      <c r="Z932" s="159"/>
      <c r="AA932" s="166"/>
      <c r="AB932" s="166"/>
      <c r="AC932" s="166"/>
      <c r="AD932" s="166"/>
      <c r="AE932" s="166"/>
      <c r="AF932" s="166"/>
      <c r="AG932" s="166"/>
      <c r="AH932" s="166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R933" s="1"/>
      <c r="S933" s="1"/>
      <c r="T933" s="1"/>
      <c r="V933" s="159"/>
      <c r="W933" s="159"/>
      <c r="X933" s="166"/>
      <c r="Y933" s="159"/>
      <c r="Z933" s="159"/>
      <c r="AA933" s="166"/>
      <c r="AB933" s="166"/>
      <c r="AC933" s="166"/>
      <c r="AD933" s="166"/>
      <c r="AE933" s="166"/>
      <c r="AF933" s="166"/>
      <c r="AG933" s="166"/>
      <c r="AH933" s="166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R934" s="1"/>
      <c r="S934" s="1"/>
      <c r="T934" s="1"/>
      <c r="V934" s="159"/>
      <c r="W934" s="159"/>
      <c r="X934" s="166"/>
      <c r="Y934" s="159"/>
      <c r="Z934" s="159"/>
      <c r="AA934" s="166"/>
      <c r="AB934" s="166"/>
      <c r="AC934" s="166"/>
      <c r="AD934" s="166"/>
      <c r="AE934" s="166"/>
      <c r="AF934" s="166"/>
      <c r="AG934" s="166"/>
      <c r="AH934" s="166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R935" s="1"/>
      <c r="S935" s="1"/>
      <c r="T935" s="1"/>
      <c r="V935" s="159"/>
      <c r="W935" s="159"/>
      <c r="X935" s="166"/>
      <c r="Y935" s="159"/>
      <c r="Z935" s="159"/>
      <c r="AA935" s="166"/>
      <c r="AB935" s="166"/>
      <c r="AC935" s="166"/>
      <c r="AD935" s="166"/>
      <c r="AE935" s="166"/>
      <c r="AF935" s="166"/>
      <c r="AG935" s="166"/>
      <c r="AH935" s="166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R936" s="1"/>
      <c r="S936" s="1"/>
      <c r="T936" s="1"/>
      <c r="V936" s="159"/>
      <c r="W936" s="159"/>
      <c r="X936" s="166"/>
      <c r="Y936" s="159"/>
      <c r="Z936" s="159"/>
      <c r="AA936" s="166"/>
      <c r="AB936" s="166"/>
      <c r="AC936" s="166"/>
      <c r="AD936" s="166"/>
      <c r="AE936" s="166"/>
      <c r="AF936" s="166"/>
      <c r="AG936" s="166"/>
      <c r="AH936" s="166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R937" s="1"/>
      <c r="S937" s="1"/>
      <c r="T937" s="1"/>
      <c r="V937" s="159"/>
      <c r="W937" s="159"/>
      <c r="X937" s="166"/>
      <c r="Y937" s="159"/>
      <c r="Z937" s="159"/>
      <c r="AA937" s="166"/>
      <c r="AB937" s="166"/>
      <c r="AC937" s="166"/>
      <c r="AD937" s="166"/>
      <c r="AE937" s="166"/>
      <c r="AF937" s="166"/>
      <c r="AG937" s="166"/>
      <c r="AH937" s="166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R938" s="1"/>
      <c r="S938" s="1"/>
      <c r="T938" s="1"/>
      <c r="V938" s="159"/>
      <c r="W938" s="159"/>
      <c r="X938" s="166"/>
      <c r="Y938" s="159"/>
      <c r="Z938" s="159"/>
      <c r="AA938" s="166"/>
      <c r="AB938" s="166"/>
      <c r="AC938" s="166"/>
      <c r="AD938" s="166"/>
      <c r="AE938" s="166"/>
      <c r="AF938" s="166"/>
      <c r="AG938" s="166"/>
      <c r="AH938" s="166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R939" s="1"/>
      <c r="S939" s="1"/>
      <c r="T939" s="1"/>
      <c r="V939" s="159"/>
      <c r="W939" s="159"/>
      <c r="X939" s="166"/>
      <c r="Y939" s="159"/>
      <c r="Z939" s="159"/>
      <c r="AA939" s="166"/>
      <c r="AB939" s="166"/>
      <c r="AC939" s="166"/>
      <c r="AD939" s="166"/>
      <c r="AE939" s="166"/>
      <c r="AF939" s="166"/>
      <c r="AG939" s="166"/>
      <c r="AH939" s="166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R940" s="1"/>
      <c r="S940" s="1"/>
      <c r="T940" s="1"/>
      <c r="V940" s="159"/>
      <c r="W940" s="159"/>
      <c r="X940" s="166"/>
      <c r="Y940" s="159"/>
      <c r="Z940" s="159"/>
      <c r="AA940" s="166"/>
      <c r="AB940" s="166"/>
      <c r="AC940" s="166"/>
      <c r="AD940" s="166"/>
      <c r="AE940" s="166"/>
      <c r="AF940" s="166"/>
      <c r="AG940" s="166"/>
      <c r="AH940" s="166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R941" s="1"/>
      <c r="S941" s="1"/>
      <c r="T941" s="1"/>
      <c r="V941" s="159"/>
      <c r="W941" s="159"/>
      <c r="X941" s="166"/>
      <c r="Y941" s="159"/>
      <c r="Z941" s="159"/>
      <c r="AA941" s="166"/>
      <c r="AB941" s="166"/>
      <c r="AC941" s="166"/>
      <c r="AD941" s="166"/>
      <c r="AE941" s="166"/>
      <c r="AF941" s="166"/>
      <c r="AG941" s="166"/>
      <c r="AH941" s="166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R942" s="1"/>
      <c r="S942" s="1"/>
      <c r="T942" s="1"/>
      <c r="V942" s="159"/>
      <c r="W942" s="159"/>
      <c r="X942" s="166"/>
      <c r="Y942" s="159"/>
      <c r="Z942" s="159"/>
      <c r="AA942" s="166"/>
      <c r="AB942" s="166"/>
      <c r="AC942" s="166"/>
      <c r="AD942" s="166"/>
      <c r="AE942" s="166"/>
      <c r="AF942" s="166"/>
      <c r="AG942" s="166"/>
      <c r="AH942" s="166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R943" s="1"/>
      <c r="S943" s="1"/>
      <c r="T943" s="1"/>
      <c r="V943" s="159"/>
      <c r="W943" s="159"/>
      <c r="X943" s="166"/>
      <c r="Y943" s="159"/>
      <c r="Z943" s="159"/>
      <c r="AA943" s="166"/>
      <c r="AB943" s="166"/>
      <c r="AC943" s="166"/>
      <c r="AD943" s="166"/>
      <c r="AE943" s="166"/>
      <c r="AF943" s="166"/>
      <c r="AG943" s="166"/>
      <c r="AH943" s="166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R944" s="1"/>
      <c r="S944" s="1"/>
      <c r="T944" s="1"/>
      <c r="V944" s="159"/>
      <c r="W944" s="159"/>
      <c r="X944" s="166"/>
      <c r="Y944" s="159"/>
      <c r="Z944" s="159"/>
      <c r="AA944" s="166"/>
      <c r="AB944" s="166"/>
      <c r="AC944" s="166"/>
      <c r="AD944" s="166"/>
      <c r="AE944" s="166"/>
      <c r="AF944" s="166"/>
      <c r="AG944" s="166"/>
      <c r="AH944" s="166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R945" s="1"/>
      <c r="S945" s="1"/>
      <c r="T945" s="1"/>
      <c r="V945" s="159"/>
      <c r="W945" s="159"/>
      <c r="X945" s="166"/>
      <c r="Y945" s="159"/>
      <c r="Z945" s="159"/>
      <c r="AA945" s="166"/>
      <c r="AB945" s="166"/>
      <c r="AC945" s="166"/>
      <c r="AD945" s="166"/>
      <c r="AE945" s="166"/>
      <c r="AF945" s="166"/>
      <c r="AG945" s="166"/>
      <c r="AH945" s="166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R946" s="1"/>
      <c r="S946" s="1"/>
      <c r="T946" s="1"/>
      <c r="V946" s="159"/>
      <c r="W946" s="159"/>
      <c r="X946" s="166"/>
      <c r="Y946" s="159"/>
      <c r="Z946" s="159"/>
      <c r="AA946" s="166"/>
      <c r="AB946" s="166"/>
      <c r="AC946" s="166"/>
      <c r="AD946" s="166"/>
      <c r="AE946" s="166"/>
      <c r="AF946" s="166"/>
      <c r="AG946" s="166"/>
      <c r="AH946" s="166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R947" s="1"/>
      <c r="S947" s="1"/>
      <c r="T947" s="1"/>
      <c r="V947" s="159"/>
      <c r="W947" s="159"/>
      <c r="X947" s="166"/>
      <c r="Y947" s="159"/>
      <c r="Z947" s="159"/>
      <c r="AA947" s="166"/>
      <c r="AB947" s="166"/>
      <c r="AC947" s="166"/>
      <c r="AD947" s="166"/>
      <c r="AE947" s="166"/>
      <c r="AF947" s="166"/>
      <c r="AG947" s="166"/>
      <c r="AH947" s="166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R948" s="1"/>
      <c r="S948" s="1"/>
      <c r="T948" s="1"/>
      <c r="V948" s="159"/>
      <c r="W948" s="159"/>
      <c r="X948" s="166"/>
      <c r="Y948" s="159"/>
      <c r="Z948" s="159"/>
      <c r="AA948" s="166"/>
      <c r="AB948" s="166"/>
      <c r="AC948" s="166"/>
      <c r="AD948" s="166"/>
      <c r="AE948" s="166"/>
      <c r="AF948" s="166"/>
      <c r="AG948" s="166"/>
      <c r="AH948" s="166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R949" s="1"/>
      <c r="S949" s="1"/>
      <c r="T949" s="1"/>
      <c r="V949" s="159"/>
      <c r="W949" s="159"/>
      <c r="X949" s="166"/>
      <c r="Y949" s="159"/>
      <c r="Z949" s="159"/>
      <c r="AA949" s="166"/>
      <c r="AB949" s="166"/>
      <c r="AC949" s="166"/>
      <c r="AD949" s="166"/>
      <c r="AE949" s="166"/>
      <c r="AF949" s="166"/>
      <c r="AG949" s="166"/>
      <c r="AH949" s="166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R950" s="1"/>
      <c r="S950" s="1"/>
      <c r="T950" s="1"/>
      <c r="V950" s="159"/>
      <c r="W950" s="159"/>
      <c r="X950" s="166"/>
      <c r="Y950" s="159"/>
      <c r="Z950" s="159"/>
      <c r="AA950" s="166"/>
      <c r="AB950" s="166"/>
      <c r="AC950" s="166"/>
      <c r="AD950" s="166"/>
      <c r="AE950" s="166"/>
      <c r="AF950" s="166"/>
      <c r="AG950" s="166"/>
      <c r="AH950" s="166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R951" s="1"/>
      <c r="S951" s="1"/>
      <c r="T951" s="1"/>
      <c r="V951" s="159"/>
      <c r="W951" s="159"/>
      <c r="X951" s="166"/>
      <c r="Y951" s="159"/>
      <c r="Z951" s="159"/>
      <c r="AA951" s="166"/>
      <c r="AB951" s="166"/>
      <c r="AC951" s="166"/>
      <c r="AD951" s="166"/>
      <c r="AE951" s="166"/>
      <c r="AF951" s="166"/>
      <c r="AG951" s="166"/>
      <c r="AH951" s="166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R952" s="1"/>
      <c r="S952" s="1"/>
      <c r="T952" s="1"/>
      <c r="V952" s="159"/>
      <c r="W952" s="159"/>
      <c r="X952" s="166"/>
      <c r="Y952" s="159"/>
      <c r="Z952" s="159"/>
      <c r="AA952" s="166"/>
      <c r="AB952" s="166"/>
      <c r="AC952" s="166"/>
      <c r="AD952" s="166"/>
      <c r="AE952" s="166"/>
      <c r="AF952" s="166"/>
      <c r="AG952" s="166"/>
      <c r="AH952" s="166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R953" s="1"/>
      <c r="S953" s="1"/>
      <c r="T953" s="1"/>
      <c r="V953" s="159"/>
      <c r="W953" s="159"/>
      <c r="X953" s="166"/>
      <c r="Y953" s="159"/>
      <c r="Z953" s="159"/>
      <c r="AA953" s="166"/>
      <c r="AB953" s="166"/>
      <c r="AC953" s="166"/>
      <c r="AD953" s="166"/>
      <c r="AE953" s="166"/>
      <c r="AF953" s="166"/>
      <c r="AG953" s="166"/>
      <c r="AH953" s="166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R954" s="1"/>
      <c r="S954" s="1"/>
      <c r="T954" s="1"/>
      <c r="V954" s="159"/>
      <c r="W954" s="159"/>
      <c r="X954" s="166"/>
      <c r="Y954" s="159"/>
      <c r="Z954" s="159"/>
      <c r="AA954" s="166"/>
      <c r="AB954" s="166"/>
      <c r="AC954" s="166"/>
      <c r="AD954" s="166"/>
      <c r="AE954" s="166"/>
      <c r="AF954" s="166"/>
      <c r="AG954" s="166"/>
      <c r="AH954" s="166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R955" s="1"/>
      <c r="S955" s="1"/>
      <c r="T955" s="1"/>
      <c r="V955" s="159"/>
      <c r="W955" s="159"/>
      <c r="X955" s="166"/>
      <c r="Y955" s="159"/>
      <c r="Z955" s="159"/>
      <c r="AA955" s="166"/>
      <c r="AB955" s="166"/>
      <c r="AC955" s="166"/>
      <c r="AD955" s="166"/>
      <c r="AE955" s="166"/>
      <c r="AF955" s="166"/>
      <c r="AG955" s="166"/>
      <c r="AH955" s="166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R956" s="1"/>
      <c r="S956" s="1"/>
      <c r="T956" s="1"/>
      <c r="V956" s="159"/>
      <c r="W956" s="159"/>
      <c r="X956" s="166"/>
      <c r="Y956" s="159"/>
      <c r="Z956" s="159"/>
      <c r="AA956" s="166"/>
      <c r="AB956" s="166"/>
      <c r="AC956" s="166"/>
      <c r="AD956" s="166"/>
      <c r="AE956" s="166"/>
      <c r="AF956" s="166"/>
      <c r="AG956" s="166"/>
      <c r="AH956" s="166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R957" s="1"/>
      <c r="S957" s="1"/>
      <c r="T957" s="1"/>
      <c r="V957" s="159"/>
      <c r="W957" s="159"/>
      <c r="X957" s="166"/>
      <c r="Y957" s="159"/>
      <c r="Z957" s="159"/>
      <c r="AA957" s="166"/>
      <c r="AB957" s="166"/>
      <c r="AC957" s="166"/>
      <c r="AD957" s="166"/>
      <c r="AE957" s="166"/>
      <c r="AF957" s="166"/>
      <c r="AG957" s="166"/>
      <c r="AH957" s="166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R958" s="1"/>
      <c r="S958" s="1"/>
      <c r="T958" s="1"/>
      <c r="V958" s="159"/>
      <c r="W958" s="159"/>
      <c r="X958" s="166"/>
      <c r="Y958" s="159"/>
      <c r="Z958" s="159"/>
      <c r="AA958" s="166"/>
      <c r="AB958" s="166"/>
      <c r="AC958" s="166"/>
      <c r="AD958" s="166"/>
      <c r="AE958" s="166"/>
      <c r="AF958" s="166"/>
      <c r="AG958" s="166"/>
      <c r="AH958" s="166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R959" s="1"/>
      <c r="S959" s="1"/>
      <c r="T959" s="1"/>
      <c r="V959" s="159"/>
      <c r="W959" s="159"/>
      <c r="X959" s="166"/>
      <c r="Y959" s="159"/>
      <c r="Z959" s="159"/>
      <c r="AA959" s="166"/>
      <c r="AB959" s="166"/>
      <c r="AC959" s="166"/>
      <c r="AD959" s="166"/>
      <c r="AE959" s="166"/>
      <c r="AF959" s="166"/>
      <c r="AG959" s="166"/>
      <c r="AH959" s="166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R960" s="1"/>
      <c r="S960" s="1"/>
      <c r="T960" s="1"/>
      <c r="V960" s="159"/>
      <c r="W960" s="159"/>
      <c r="X960" s="166"/>
      <c r="Y960" s="159"/>
      <c r="Z960" s="159"/>
      <c r="AA960" s="166"/>
      <c r="AB960" s="166"/>
      <c r="AC960" s="166"/>
      <c r="AD960" s="166"/>
      <c r="AE960" s="166"/>
      <c r="AF960" s="166"/>
      <c r="AG960" s="166"/>
      <c r="AH960" s="166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R961" s="1"/>
      <c r="S961" s="1"/>
      <c r="T961" s="1"/>
      <c r="V961" s="159"/>
      <c r="W961" s="159"/>
      <c r="X961" s="166"/>
      <c r="Y961" s="159"/>
      <c r="Z961" s="159"/>
      <c r="AA961" s="166"/>
      <c r="AB961" s="166"/>
      <c r="AC961" s="166"/>
      <c r="AD961" s="166"/>
      <c r="AE961" s="166"/>
      <c r="AF961" s="166"/>
      <c r="AG961" s="166"/>
      <c r="AH961" s="166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R962" s="1"/>
      <c r="S962" s="1"/>
      <c r="T962" s="1"/>
      <c r="V962" s="159"/>
      <c r="W962" s="159"/>
      <c r="X962" s="166"/>
      <c r="Y962" s="159"/>
      <c r="Z962" s="159"/>
      <c r="AA962" s="166"/>
      <c r="AB962" s="166"/>
      <c r="AC962" s="166"/>
      <c r="AD962" s="166"/>
      <c r="AE962" s="166"/>
      <c r="AF962" s="166"/>
      <c r="AG962" s="166"/>
      <c r="AH962" s="166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R963" s="1"/>
      <c r="S963" s="1"/>
      <c r="T963" s="1"/>
      <c r="V963" s="159"/>
      <c r="W963" s="159"/>
      <c r="X963" s="166"/>
      <c r="Y963" s="159"/>
      <c r="Z963" s="159"/>
      <c r="AA963" s="166"/>
      <c r="AB963" s="166"/>
      <c r="AC963" s="166"/>
      <c r="AD963" s="166"/>
      <c r="AE963" s="166"/>
      <c r="AF963" s="166"/>
      <c r="AG963" s="166"/>
      <c r="AH963" s="166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R964" s="1"/>
      <c r="S964" s="1"/>
      <c r="T964" s="1"/>
      <c r="V964" s="159"/>
      <c r="W964" s="159"/>
      <c r="X964" s="166"/>
      <c r="Y964" s="159"/>
      <c r="Z964" s="159"/>
      <c r="AA964" s="166"/>
      <c r="AB964" s="166"/>
      <c r="AC964" s="166"/>
      <c r="AD964" s="166"/>
      <c r="AE964" s="166"/>
      <c r="AF964" s="166"/>
      <c r="AG964" s="166"/>
      <c r="AH964" s="166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R965" s="1"/>
      <c r="S965" s="1"/>
      <c r="T965" s="1"/>
      <c r="V965" s="159"/>
      <c r="W965" s="159"/>
      <c r="X965" s="166"/>
      <c r="Y965" s="159"/>
      <c r="Z965" s="159"/>
      <c r="AA965" s="166"/>
      <c r="AB965" s="166"/>
      <c r="AC965" s="166"/>
      <c r="AD965" s="166"/>
      <c r="AE965" s="166"/>
      <c r="AF965" s="166"/>
      <c r="AG965" s="166"/>
      <c r="AH965" s="166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R966" s="1"/>
      <c r="S966" s="1"/>
      <c r="T966" s="1"/>
      <c r="V966" s="159"/>
      <c r="W966" s="159"/>
      <c r="X966" s="166"/>
      <c r="Y966" s="159"/>
      <c r="Z966" s="159"/>
      <c r="AA966" s="166"/>
      <c r="AB966" s="166"/>
      <c r="AC966" s="166"/>
      <c r="AD966" s="166"/>
      <c r="AE966" s="166"/>
      <c r="AF966" s="166"/>
      <c r="AG966" s="166"/>
      <c r="AH966" s="166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"/>
      <c r="S967" s="1"/>
      <c r="T967" s="1"/>
      <c r="V967" s="159"/>
      <c r="W967" s="159"/>
      <c r="X967" s="166"/>
      <c r="Y967" s="159"/>
      <c r="Z967" s="159"/>
      <c r="AA967" s="166"/>
      <c r="AB967" s="166"/>
      <c r="AC967" s="166"/>
      <c r="AD967" s="166"/>
      <c r="AE967" s="166"/>
      <c r="AF967" s="166"/>
      <c r="AG967" s="166"/>
      <c r="AH967" s="166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"/>
      <c r="S968" s="1"/>
      <c r="T968" s="1"/>
      <c r="V968" s="159"/>
      <c r="W968" s="159"/>
      <c r="X968" s="166"/>
      <c r="Y968" s="159"/>
      <c r="Z968" s="159"/>
      <c r="AA968" s="166"/>
      <c r="AB968" s="166"/>
      <c r="AC968" s="166"/>
      <c r="AD968" s="166"/>
      <c r="AE968" s="166"/>
      <c r="AF968" s="166"/>
      <c r="AG968" s="166"/>
      <c r="AH968" s="166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R969" s="1"/>
      <c r="S969" s="1"/>
      <c r="T969" s="1"/>
      <c r="V969" s="159"/>
      <c r="W969" s="159"/>
      <c r="X969" s="166"/>
      <c r="Y969" s="159"/>
      <c r="Z969" s="159"/>
      <c r="AA969" s="166"/>
      <c r="AB969" s="166"/>
      <c r="AC969" s="166"/>
      <c r="AD969" s="166"/>
      <c r="AE969" s="166"/>
      <c r="AF969" s="166"/>
      <c r="AG969" s="166"/>
      <c r="AH969" s="166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R970" s="1"/>
      <c r="S970" s="1"/>
      <c r="T970" s="1"/>
      <c r="V970" s="159"/>
      <c r="W970" s="159"/>
      <c r="X970" s="166"/>
      <c r="Y970" s="159"/>
      <c r="Z970" s="159"/>
      <c r="AA970" s="166"/>
      <c r="AB970" s="166"/>
      <c r="AC970" s="166"/>
      <c r="AD970" s="166"/>
      <c r="AE970" s="166"/>
      <c r="AF970" s="166"/>
      <c r="AG970" s="166"/>
      <c r="AH970" s="166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R971" s="1"/>
      <c r="S971" s="1"/>
      <c r="T971" s="1"/>
      <c r="V971" s="159"/>
      <c r="W971" s="159"/>
      <c r="X971" s="166"/>
      <c r="Y971" s="159"/>
      <c r="Z971" s="159"/>
      <c r="AA971" s="166"/>
      <c r="AB971" s="166"/>
      <c r="AC971" s="166"/>
      <c r="AD971" s="166"/>
      <c r="AE971" s="166"/>
      <c r="AF971" s="166"/>
      <c r="AG971" s="166"/>
      <c r="AH971" s="166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R972" s="1"/>
      <c r="S972" s="1"/>
      <c r="T972" s="1"/>
      <c r="V972" s="159"/>
      <c r="W972" s="159"/>
      <c r="X972" s="166"/>
      <c r="Y972" s="159"/>
      <c r="Z972" s="159"/>
      <c r="AA972" s="166"/>
      <c r="AB972" s="166"/>
      <c r="AC972" s="166"/>
      <c r="AD972" s="166"/>
      <c r="AE972" s="166"/>
      <c r="AF972" s="166"/>
      <c r="AG972" s="166"/>
      <c r="AH972" s="166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R973" s="1"/>
      <c r="S973" s="1"/>
      <c r="T973" s="1"/>
      <c r="V973" s="159"/>
      <c r="W973" s="159"/>
      <c r="X973" s="166"/>
      <c r="Y973" s="159"/>
      <c r="Z973" s="159"/>
      <c r="AA973" s="166"/>
      <c r="AB973" s="166"/>
      <c r="AC973" s="166"/>
      <c r="AD973" s="166"/>
      <c r="AE973" s="166"/>
      <c r="AF973" s="166"/>
      <c r="AG973" s="166"/>
      <c r="AH973" s="166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R974" s="1"/>
      <c r="S974" s="1"/>
      <c r="T974" s="1"/>
      <c r="V974" s="159"/>
      <c r="W974" s="159"/>
      <c r="X974" s="166"/>
      <c r="Y974" s="159"/>
      <c r="Z974" s="159"/>
      <c r="AA974" s="166"/>
      <c r="AB974" s="166"/>
      <c r="AC974" s="166"/>
      <c r="AD974" s="166"/>
      <c r="AE974" s="166"/>
      <c r="AF974" s="166"/>
      <c r="AG974" s="166"/>
      <c r="AH974" s="166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R975" s="1"/>
      <c r="S975" s="1"/>
      <c r="T975" s="1"/>
      <c r="V975" s="159"/>
      <c r="W975" s="159"/>
      <c r="X975" s="166"/>
      <c r="Y975" s="159"/>
      <c r="Z975" s="159"/>
      <c r="AA975" s="166"/>
      <c r="AB975" s="166"/>
      <c r="AC975" s="166"/>
      <c r="AD975" s="166"/>
      <c r="AE975" s="166"/>
      <c r="AF975" s="166"/>
      <c r="AG975" s="166"/>
      <c r="AH975" s="166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R976" s="1"/>
      <c r="S976" s="1"/>
      <c r="T976" s="1"/>
      <c r="V976" s="159"/>
      <c r="W976" s="159"/>
      <c r="X976" s="166"/>
      <c r="Y976" s="159"/>
      <c r="Z976" s="159"/>
      <c r="AA976" s="166"/>
      <c r="AB976" s="166"/>
      <c r="AC976" s="166"/>
      <c r="AD976" s="166"/>
      <c r="AE976" s="166"/>
      <c r="AF976" s="166"/>
      <c r="AG976" s="166"/>
      <c r="AH976" s="166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R977" s="1"/>
      <c r="S977" s="1"/>
      <c r="T977" s="1"/>
      <c r="V977" s="159"/>
      <c r="W977" s="159"/>
      <c r="X977" s="166"/>
      <c r="Y977" s="159"/>
      <c r="Z977" s="159"/>
      <c r="AA977" s="166"/>
      <c r="AB977" s="166"/>
      <c r="AC977" s="166"/>
      <c r="AD977" s="166"/>
      <c r="AE977" s="166"/>
      <c r="AF977" s="166"/>
      <c r="AG977" s="166"/>
      <c r="AH977" s="166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R978" s="1"/>
      <c r="S978" s="1"/>
      <c r="T978" s="1"/>
      <c r="V978" s="159"/>
      <c r="W978" s="159"/>
      <c r="X978" s="166"/>
      <c r="Y978" s="159"/>
      <c r="Z978" s="159"/>
      <c r="AA978" s="166"/>
      <c r="AB978" s="166"/>
      <c r="AC978" s="166"/>
      <c r="AD978" s="166"/>
      <c r="AE978" s="166"/>
      <c r="AF978" s="166"/>
      <c r="AG978" s="166"/>
      <c r="AH978" s="166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R979" s="1"/>
      <c r="S979" s="1"/>
      <c r="T979" s="1"/>
      <c r="V979" s="159"/>
      <c r="W979" s="159"/>
      <c r="X979" s="166"/>
      <c r="Y979" s="159"/>
      <c r="Z979" s="159"/>
      <c r="AA979" s="166"/>
      <c r="AB979" s="166"/>
      <c r="AC979" s="166"/>
      <c r="AD979" s="166"/>
      <c r="AE979" s="166"/>
      <c r="AF979" s="166"/>
      <c r="AG979" s="166"/>
      <c r="AH979" s="166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R980" s="1"/>
      <c r="S980" s="1"/>
      <c r="T980" s="1"/>
      <c r="V980" s="159"/>
      <c r="W980" s="159"/>
      <c r="X980" s="166"/>
      <c r="Y980" s="159"/>
      <c r="Z980" s="159"/>
      <c r="AA980" s="166"/>
      <c r="AB980" s="166"/>
      <c r="AC980" s="166"/>
      <c r="AD980" s="166"/>
      <c r="AE980" s="166"/>
      <c r="AF980" s="166"/>
      <c r="AG980" s="166"/>
      <c r="AH980" s="166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R981" s="1"/>
      <c r="S981" s="1"/>
      <c r="T981" s="1"/>
      <c r="V981" s="159"/>
      <c r="W981" s="159"/>
      <c r="X981" s="166"/>
      <c r="Y981" s="159"/>
      <c r="Z981" s="159"/>
      <c r="AA981" s="166"/>
      <c r="AB981" s="166"/>
      <c r="AC981" s="166"/>
      <c r="AD981" s="166"/>
      <c r="AE981" s="166"/>
      <c r="AF981" s="166"/>
      <c r="AG981" s="166"/>
      <c r="AH981" s="166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R982" s="1"/>
      <c r="S982" s="1"/>
      <c r="T982" s="1"/>
      <c r="V982" s="159"/>
      <c r="W982" s="159"/>
      <c r="X982" s="166"/>
      <c r="Y982" s="159"/>
      <c r="Z982" s="159"/>
      <c r="AA982" s="166"/>
      <c r="AB982" s="166"/>
      <c r="AC982" s="166"/>
      <c r="AD982" s="166"/>
      <c r="AE982" s="166"/>
      <c r="AF982" s="166"/>
      <c r="AG982" s="166"/>
      <c r="AH982" s="166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R983" s="1"/>
      <c r="S983" s="1"/>
      <c r="T983" s="1"/>
      <c r="V983" s="159"/>
      <c r="W983" s="159"/>
      <c r="X983" s="166"/>
      <c r="Y983" s="159"/>
      <c r="Z983" s="159"/>
      <c r="AA983" s="166"/>
      <c r="AB983" s="166"/>
      <c r="AC983" s="166"/>
      <c r="AD983" s="166"/>
      <c r="AE983" s="166"/>
      <c r="AF983" s="166"/>
      <c r="AG983" s="166"/>
      <c r="AH983" s="166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R984" s="1"/>
      <c r="S984" s="1"/>
      <c r="T984" s="1"/>
      <c r="V984" s="159"/>
      <c r="W984" s="159"/>
      <c r="X984" s="166"/>
      <c r="Y984" s="159"/>
      <c r="Z984" s="159"/>
      <c r="AA984" s="166"/>
      <c r="AB984" s="166"/>
      <c r="AC984" s="166"/>
      <c r="AD984" s="166"/>
      <c r="AE984" s="166"/>
      <c r="AF984" s="166"/>
      <c r="AG984" s="166"/>
      <c r="AH984" s="166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R985" s="1"/>
      <c r="S985" s="1"/>
      <c r="T985" s="1"/>
      <c r="V985" s="159"/>
      <c r="W985" s="159"/>
      <c r="X985" s="166"/>
      <c r="Y985" s="159"/>
      <c r="Z985" s="159"/>
      <c r="AA985" s="166"/>
      <c r="AB985" s="166"/>
      <c r="AC985" s="166"/>
      <c r="AD985" s="166"/>
      <c r="AE985" s="166"/>
      <c r="AF985" s="166"/>
      <c r="AG985" s="166"/>
      <c r="AH985" s="166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R986" s="1"/>
      <c r="S986" s="1"/>
      <c r="T986" s="1"/>
      <c r="V986" s="159"/>
      <c r="W986" s="159"/>
      <c r="X986" s="166"/>
      <c r="Y986" s="159"/>
      <c r="Z986" s="159"/>
      <c r="AA986" s="166"/>
      <c r="AB986" s="166"/>
      <c r="AC986" s="166"/>
      <c r="AD986" s="166"/>
      <c r="AE986" s="166"/>
      <c r="AF986" s="166"/>
      <c r="AG986" s="166"/>
      <c r="AH986" s="166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R987" s="1"/>
      <c r="S987" s="1"/>
      <c r="T987" s="1"/>
      <c r="V987" s="159"/>
      <c r="W987" s="159"/>
      <c r="X987" s="166"/>
      <c r="Y987" s="159"/>
      <c r="Z987" s="159"/>
      <c r="AA987" s="166"/>
      <c r="AB987" s="166"/>
      <c r="AC987" s="166"/>
      <c r="AD987" s="166"/>
      <c r="AE987" s="166"/>
      <c r="AF987" s="166"/>
      <c r="AG987" s="166"/>
      <c r="AH987" s="166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R988" s="1"/>
      <c r="S988" s="1"/>
      <c r="T988" s="1"/>
      <c r="V988" s="159"/>
      <c r="W988" s="159"/>
      <c r="X988" s="166"/>
      <c r="Y988" s="159"/>
      <c r="Z988" s="159"/>
      <c r="AA988" s="166"/>
      <c r="AB988" s="166"/>
      <c r="AC988" s="166"/>
      <c r="AD988" s="166"/>
      <c r="AE988" s="166"/>
      <c r="AF988" s="166"/>
      <c r="AG988" s="166"/>
      <c r="AH988" s="166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R989" s="1"/>
      <c r="S989" s="1"/>
      <c r="T989" s="1"/>
      <c r="V989" s="159"/>
      <c r="W989" s="159"/>
      <c r="X989" s="166"/>
      <c r="Y989" s="159"/>
      <c r="Z989" s="159"/>
      <c r="AA989" s="166"/>
      <c r="AB989" s="166"/>
      <c r="AC989" s="166"/>
      <c r="AD989" s="166"/>
      <c r="AE989" s="166"/>
      <c r="AF989" s="166"/>
      <c r="AG989" s="166"/>
      <c r="AH989" s="166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R990" s="1"/>
      <c r="S990" s="1"/>
      <c r="T990" s="1"/>
      <c r="V990" s="159"/>
      <c r="W990" s="159"/>
      <c r="X990" s="166"/>
      <c r="Y990" s="159"/>
      <c r="Z990" s="159"/>
      <c r="AA990" s="166"/>
      <c r="AB990" s="166"/>
      <c r="AC990" s="166"/>
      <c r="AD990" s="166"/>
      <c r="AE990" s="166"/>
      <c r="AF990" s="166"/>
      <c r="AG990" s="166"/>
      <c r="AH990" s="166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R991" s="1"/>
      <c r="S991" s="1"/>
      <c r="T991" s="1"/>
      <c r="V991" s="159"/>
      <c r="W991" s="159"/>
      <c r="X991" s="166"/>
      <c r="Y991" s="159"/>
      <c r="Z991" s="159"/>
      <c r="AA991" s="166"/>
      <c r="AB991" s="166"/>
      <c r="AC991" s="166"/>
      <c r="AD991" s="166"/>
      <c r="AE991" s="166"/>
      <c r="AF991" s="166"/>
      <c r="AG991" s="166"/>
      <c r="AH991" s="166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R992" s="1"/>
      <c r="S992" s="1"/>
      <c r="T992" s="1"/>
      <c r="V992" s="159"/>
      <c r="W992" s="159"/>
      <c r="X992" s="166"/>
      <c r="Y992" s="159"/>
      <c r="Z992" s="159"/>
      <c r="AA992" s="166"/>
      <c r="AB992" s="166"/>
      <c r="AC992" s="166"/>
      <c r="AD992" s="166"/>
      <c r="AE992" s="166"/>
      <c r="AF992" s="166"/>
      <c r="AG992" s="166"/>
      <c r="AH992" s="166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R993" s="1"/>
      <c r="S993" s="1"/>
      <c r="T993" s="1"/>
      <c r="V993" s="159"/>
      <c r="W993" s="159"/>
      <c r="X993" s="166"/>
      <c r="Y993" s="159"/>
      <c r="Z993" s="159"/>
      <c r="AA993" s="166"/>
      <c r="AB993" s="166"/>
      <c r="AC993" s="166"/>
      <c r="AD993" s="166"/>
      <c r="AE993" s="166"/>
      <c r="AF993" s="166"/>
      <c r="AG993" s="166"/>
      <c r="AH993" s="166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R994" s="1"/>
      <c r="S994" s="1"/>
      <c r="T994" s="1"/>
      <c r="V994" s="159"/>
      <c r="W994" s="159"/>
      <c r="X994" s="166"/>
      <c r="Y994" s="159"/>
      <c r="Z994" s="159"/>
      <c r="AA994" s="166"/>
      <c r="AB994" s="166"/>
      <c r="AC994" s="166"/>
      <c r="AD994" s="166"/>
      <c r="AE994" s="166"/>
      <c r="AF994" s="166"/>
      <c r="AG994" s="166"/>
      <c r="AH994" s="166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R995" s="1"/>
      <c r="S995" s="1"/>
      <c r="T995" s="1"/>
      <c r="V995" s="159"/>
      <c r="W995" s="159"/>
      <c r="X995" s="166"/>
      <c r="Y995" s="159"/>
      <c r="Z995" s="159"/>
      <c r="AA995" s="166"/>
      <c r="AB995" s="166"/>
      <c r="AC995" s="166"/>
      <c r="AD995" s="166"/>
      <c r="AE995" s="166"/>
      <c r="AF995" s="166"/>
      <c r="AG995" s="166"/>
      <c r="AH995" s="166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R996" s="1"/>
      <c r="S996" s="1"/>
      <c r="T996" s="1"/>
      <c r="V996" s="159"/>
      <c r="W996" s="159"/>
      <c r="X996" s="166"/>
      <c r="Y996" s="159"/>
      <c r="Z996" s="159"/>
      <c r="AA996" s="166"/>
      <c r="AB996" s="166"/>
      <c r="AC996" s="166"/>
      <c r="AD996" s="166"/>
      <c r="AE996" s="166"/>
      <c r="AF996" s="166"/>
      <c r="AG996" s="166"/>
      <c r="AH996" s="166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R997" s="1"/>
      <c r="S997" s="1"/>
      <c r="T997" s="1"/>
      <c r="V997" s="159"/>
      <c r="W997" s="159"/>
      <c r="X997" s="166"/>
      <c r="Y997" s="159"/>
      <c r="Z997" s="159"/>
      <c r="AA997" s="166"/>
      <c r="AB997" s="166"/>
      <c r="AC997" s="166"/>
      <c r="AD997" s="166"/>
      <c r="AE997" s="166"/>
      <c r="AF997" s="166"/>
      <c r="AG997" s="166"/>
      <c r="AH997" s="166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R998" s="1"/>
      <c r="S998" s="1"/>
      <c r="T998" s="1"/>
      <c r="V998" s="159"/>
      <c r="W998" s="159"/>
      <c r="X998" s="166"/>
      <c r="Y998" s="159"/>
      <c r="Z998" s="159"/>
      <c r="AA998" s="166"/>
      <c r="AB998" s="166"/>
      <c r="AC998" s="166"/>
      <c r="AD998" s="166"/>
      <c r="AE998" s="166"/>
      <c r="AF998" s="166"/>
      <c r="AG998" s="166"/>
      <c r="AH998" s="166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R999" s="1"/>
      <c r="S999" s="1"/>
      <c r="T999" s="1"/>
      <c r="V999" s="159"/>
      <c r="W999" s="159"/>
      <c r="X999" s="166"/>
      <c r="Y999" s="159"/>
      <c r="Z999" s="159"/>
      <c r="AA999" s="166"/>
      <c r="AB999" s="166"/>
      <c r="AC999" s="166"/>
      <c r="AD999" s="166"/>
      <c r="AE999" s="166"/>
      <c r="AF999" s="166"/>
      <c r="AG999" s="166"/>
      <c r="AH999" s="166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R1000" s="1"/>
      <c r="S1000" s="1"/>
      <c r="T1000" s="1"/>
      <c r="V1000" s="159"/>
      <c r="W1000" s="159"/>
      <c r="X1000" s="166"/>
      <c r="Y1000" s="159"/>
      <c r="Z1000" s="159"/>
      <c r="AA1000" s="166"/>
      <c r="AB1000" s="166"/>
      <c r="AC1000" s="166"/>
      <c r="AD1000" s="166"/>
      <c r="AE1000" s="166"/>
      <c r="AF1000" s="166"/>
      <c r="AG1000" s="166"/>
      <c r="AH1000" s="166"/>
    </row>
    <row r="100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R1001" s="1"/>
      <c r="S1001" s="1"/>
      <c r="T1001" s="1"/>
      <c r="V1001" s="159"/>
      <c r="W1001" s="159"/>
      <c r="X1001" s="166"/>
      <c r="Y1001" s="159"/>
      <c r="Z1001" s="159"/>
      <c r="AA1001" s="166"/>
      <c r="AB1001" s="166"/>
      <c r="AC1001" s="166"/>
      <c r="AD1001" s="166"/>
      <c r="AE1001" s="166"/>
      <c r="AF1001" s="166"/>
      <c r="AG1001" s="166"/>
      <c r="AH1001" s="166"/>
    </row>
    <row r="1002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R1002" s="1"/>
      <c r="S1002" s="1"/>
      <c r="T1002" s="1"/>
      <c r="V1002" s="159"/>
      <c r="W1002" s="159"/>
      <c r="X1002" s="166"/>
      <c r="Y1002" s="159"/>
      <c r="Z1002" s="159"/>
      <c r="AA1002" s="166"/>
      <c r="AB1002" s="166"/>
      <c r="AC1002" s="166"/>
      <c r="AD1002" s="166"/>
      <c r="AE1002" s="166"/>
      <c r="AF1002" s="166"/>
      <c r="AG1002" s="166"/>
      <c r="AH1002" s="166"/>
    </row>
    <row r="1003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R1003" s="1"/>
      <c r="S1003" s="1"/>
      <c r="T1003" s="1"/>
      <c r="V1003" s="159"/>
      <c r="W1003" s="159"/>
      <c r="X1003" s="166"/>
      <c r="Y1003" s="159"/>
      <c r="Z1003" s="159"/>
      <c r="AA1003" s="166"/>
      <c r="AB1003" s="166"/>
      <c r="AC1003" s="166"/>
      <c r="AD1003" s="166"/>
      <c r="AE1003" s="166"/>
      <c r="AF1003" s="166"/>
      <c r="AG1003" s="166"/>
      <c r="AH1003" s="166"/>
    </row>
    <row r="1004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R1004" s="1"/>
      <c r="S1004" s="1"/>
      <c r="T1004" s="1"/>
      <c r="V1004" s="159"/>
      <c r="W1004" s="159"/>
      <c r="X1004" s="166"/>
      <c r="Y1004" s="159"/>
      <c r="Z1004" s="159"/>
      <c r="AA1004" s="166"/>
      <c r="AB1004" s="166"/>
      <c r="AC1004" s="166"/>
      <c r="AD1004" s="166"/>
      <c r="AE1004" s="166"/>
      <c r="AF1004" s="166"/>
      <c r="AG1004" s="166"/>
      <c r="AH1004" s="166"/>
    </row>
  </sheetData>
  <mergeCells count="37">
    <mergeCell ref="T2:T3"/>
    <mergeCell ref="V2:V3"/>
    <mergeCell ref="Y2:Y3"/>
    <mergeCell ref="Z2:Z3"/>
    <mergeCell ref="B1:B3"/>
    <mergeCell ref="C1:C3"/>
    <mergeCell ref="K1:M1"/>
    <mergeCell ref="O1:P1"/>
    <mergeCell ref="R1:T1"/>
    <mergeCell ref="V1:W1"/>
    <mergeCell ref="Y1:Z1"/>
    <mergeCell ref="B4:D4"/>
    <mergeCell ref="G2:G3"/>
    <mergeCell ref="I2:I3"/>
    <mergeCell ref="J2:J3"/>
    <mergeCell ref="K2:K3"/>
    <mergeCell ref="L2:L3"/>
    <mergeCell ref="M2:M3"/>
    <mergeCell ref="O2:O3"/>
    <mergeCell ref="P2:P3"/>
    <mergeCell ref="R2:R3"/>
    <mergeCell ref="S2:S3"/>
    <mergeCell ref="W2:W3"/>
    <mergeCell ref="X2:X3"/>
    <mergeCell ref="A38:D38"/>
    <mergeCell ref="A39:D39"/>
    <mergeCell ref="A40:D40"/>
    <mergeCell ref="A41:D41"/>
    <mergeCell ref="A42:D42"/>
    <mergeCell ref="A43:D43"/>
    <mergeCell ref="D2:D3"/>
    <mergeCell ref="E2:E3"/>
    <mergeCell ref="A5:A32"/>
    <mergeCell ref="A34:D34"/>
    <mergeCell ref="A35:D35"/>
    <mergeCell ref="A36:D36"/>
    <mergeCell ref="A37:D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7" max="7" width="9.57"/>
  </cols>
  <sheetData>
    <row r="1">
      <c r="A1" s="185"/>
      <c r="B1" s="2" t="s">
        <v>0</v>
      </c>
      <c r="C1" s="2" t="s">
        <v>1</v>
      </c>
      <c r="D1" s="3" t="s">
        <v>2</v>
      </c>
      <c r="E1" s="4">
        <v>44007.0</v>
      </c>
      <c r="G1" s="5"/>
      <c r="H1" s="6"/>
      <c r="I1" s="6"/>
      <c r="J1" s="5"/>
    </row>
    <row r="2" ht="24.75" customHeight="1">
      <c r="A2" s="185"/>
      <c r="B2" s="7"/>
      <c r="C2" s="7"/>
      <c r="D2" s="2" t="s">
        <v>3</v>
      </c>
      <c r="E2" s="186">
        <v>8.9124668559E10</v>
      </c>
      <c r="F2" s="187">
        <v>8.9023560484E10</v>
      </c>
      <c r="G2" s="5"/>
      <c r="H2" s="188"/>
      <c r="I2" s="10"/>
      <c r="J2" s="5"/>
    </row>
    <row r="3" ht="24.75" customHeight="1">
      <c r="A3" s="185"/>
      <c r="B3" s="11"/>
      <c r="C3" s="11"/>
      <c r="D3" s="11"/>
      <c r="E3" s="11"/>
      <c r="F3" s="57"/>
      <c r="H3" s="58"/>
      <c r="I3" s="11"/>
      <c r="J3" s="5"/>
    </row>
    <row r="4">
      <c r="A4" s="189"/>
      <c r="B4" s="13" t="s">
        <v>4</v>
      </c>
      <c r="C4" s="14"/>
      <c r="D4" s="15"/>
      <c r="E4" s="62">
        <v>0.0011226851851851851</v>
      </c>
      <c r="F4" s="167">
        <v>6.134259259259259E-4</v>
      </c>
      <c r="G4" s="17"/>
      <c r="H4" s="18"/>
      <c r="I4" s="18"/>
      <c r="J4" s="17"/>
    </row>
    <row r="5">
      <c r="A5" s="19" t="s">
        <v>179</v>
      </c>
      <c r="B5" s="20">
        <v>1.0</v>
      </c>
      <c r="C5" s="21">
        <v>1.0</v>
      </c>
      <c r="D5" s="21" t="s">
        <v>6</v>
      </c>
      <c r="E5" s="23">
        <v>1.0</v>
      </c>
      <c r="F5" s="23">
        <v>1.0</v>
      </c>
      <c r="G5" s="5"/>
      <c r="H5" s="6"/>
      <c r="I5" s="6"/>
      <c r="J5" s="5"/>
    </row>
    <row r="6">
      <c r="A6" s="7"/>
      <c r="B6" s="20">
        <v>1.0</v>
      </c>
      <c r="C6" s="21">
        <v>2.0</v>
      </c>
      <c r="D6" s="21" t="s">
        <v>180</v>
      </c>
      <c r="E6" s="23">
        <v>1.0</v>
      </c>
      <c r="F6" s="23">
        <v>1.0</v>
      </c>
      <c r="G6" s="5"/>
      <c r="H6" s="6"/>
      <c r="I6" s="6"/>
      <c r="J6" s="5"/>
    </row>
    <row r="7">
      <c r="A7" s="7"/>
      <c r="B7" s="20">
        <v>1.0</v>
      </c>
      <c r="C7" s="21">
        <v>3.0</v>
      </c>
      <c r="D7" s="21" t="s">
        <v>8</v>
      </c>
      <c r="E7" s="23">
        <v>1.0</v>
      </c>
      <c r="F7" s="23">
        <v>1.0</v>
      </c>
      <c r="G7" s="5"/>
      <c r="H7" s="6"/>
      <c r="I7" s="6"/>
      <c r="J7" s="5"/>
    </row>
    <row r="8">
      <c r="A8" s="7"/>
      <c r="B8" s="20">
        <v>1.0</v>
      </c>
      <c r="C8" s="21">
        <v>4.0</v>
      </c>
      <c r="D8" s="21" t="s">
        <v>9</v>
      </c>
      <c r="E8" s="26">
        <v>0.0</v>
      </c>
      <c r="F8" s="23">
        <v>1.0</v>
      </c>
      <c r="G8" s="5"/>
      <c r="H8" s="6"/>
      <c r="I8" s="6"/>
      <c r="J8" s="5"/>
    </row>
    <row r="9">
      <c r="A9" s="7"/>
      <c r="B9" s="20">
        <v>1.0</v>
      </c>
      <c r="C9" s="21">
        <v>5.0</v>
      </c>
      <c r="D9" s="21" t="s">
        <v>40</v>
      </c>
      <c r="E9" s="26">
        <v>0.0</v>
      </c>
      <c r="F9" s="26">
        <v>0.0</v>
      </c>
      <c r="G9" s="5"/>
      <c r="H9" s="6"/>
      <c r="I9" s="6"/>
      <c r="J9" s="5"/>
    </row>
    <row r="10">
      <c r="A10" s="7"/>
      <c r="B10" s="20">
        <v>1.0</v>
      </c>
      <c r="C10" s="21">
        <v>6.0</v>
      </c>
      <c r="D10" s="21" t="s">
        <v>11</v>
      </c>
      <c r="E10" s="23">
        <v>1.0</v>
      </c>
      <c r="F10" s="23">
        <v>1.0</v>
      </c>
      <c r="G10" s="5"/>
      <c r="H10" s="6"/>
      <c r="I10" s="6"/>
      <c r="J10" s="5"/>
    </row>
    <row r="11">
      <c r="A11" s="7"/>
      <c r="B11" s="20">
        <v>1.0</v>
      </c>
      <c r="C11" s="21">
        <v>7.0</v>
      </c>
      <c r="D11" s="175" t="s">
        <v>45</v>
      </c>
      <c r="E11" s="23">
        <v>9.0</v>
      </c>
      <c r="F11" s="23">
        <v>9.0</v>
      </c>
      <c r="G11" s="5"/>
      <c r="H11" s="6"/>
      <c r="I11" s="6"/>
      <c r="J11" s="5"/>
    </row>
    <row r="12">
      <c r="A12" s="7"/>
      <c r="B12" s="20">
        <v>1.0</v>
      </c>
      <c r="C12" s="21">
        <v>8.0</v>
      </c>
      <c r="D12" s="176" t="s">
        <v>46</v>
      </c>
      <c r="E12" s="23">
        <v>0.0</v>
      </c>
      <c r="F12" s="23">
        <v>0.0</v>
      </c>
      <c r="G12" s="5"/>
      <c r="H12" s="6"/>
      <c r="I12" s="6"/>
      <c r="J12" s="5"/>
    </row>
    <row r="13">
      <c r="A13" s="7"/>
      <c r="B13" s="20">
        <v>1.0</v>
      </c>
      <c r="C13" s="21">
        <v>9.0</v>
      </c>
      <c r="D13" s="176" t="s">
        <v>47</v>
      </c>
      <c r="E13" s="23">
        <v>0.0</v>
      </c>
      <c r="F13" s="23">
        <v>0.0</v>
      </c>
      <c r="G13" s="5"/>
      <c r="H13" s="6"/>
      <c r="I13" s="6"/>
      <c r="J13" s="5"/>
    </row>
    <row r="14">
      <c r="A14" s="7"/>
      <c r="B14" s="20">
        <v>1.0</v>
      </c>
      <c r="C14" s="21">
        <v>10.0</v>
      </c>
      <c r="D14" s="176" t="s">
        <v>48</v>
      </c>
      <c r="E14" s="23">
        <v>0.0</v>
      </c>
      <c r="F14" s="23">
        <v>0.0</v>
      </c>
      <c r="G14" s="5"/>
      <c r="H14" s="6"/>
      <c r="I14" s="6"/>
      <c r="J14" s="5"/>
    </row>
    <row r="15">
      <c r="A15" s="7"/>
      <c r="B15" s="77">
        <v>3.0</v>
      </c>
      <c r="C15" s="21">
        <v>11.0</v>
      </c>
      <c r="D15" s="176" t="s">
        <v>49</v>
      </c>
      <c r="E15" s="23">
        <v>0.0</v>
      </c>
      <c r="F15" s="23">
        <v>0.0</v>
      </c>
      <c r="G15" s="5"/>
      <c r="H15" s="6"/>
      <c r="I15" s="6"/>
      <c r="J15" s="5"/>
    </row>
    <row r="16">
      <c r="A16" s="7"/>
      <c r="B16" s="20">
        <v>1.0</v>
      </c>
      <c r="C16" s="21">
        <v>12.0</v>
      </c>
      <c r="D16" s="176" t="s">
        <v>50</v>
      </c>
      <c r="E16" s="23">
        <v>0.0</v>
      </c>
      <c r="F16" s="23">
        <v>0.0</v>
      </c>
      <c r="G16" s="5"/>
      <c r="H16" s="6"/>
      <c r="I16" s="6"/>
      <c r="J16" s="5"/>
    </row>
    <row r="17">
      <c r="A17" s="7"/>
      <c r="B17" s="20">
        <v>1.0</v>
      </c>
      <c r="C17" s="21">
        <v>13.0</v>
      </c>
      <c r="D17" s="190" t="s">
        <v>181</v>
      </c>
      <c r="E17" s="23">
        <v>0.0</v>
      </c>
      <c r="F17" s="23">
        <v>0.0</v>
      </c>
      <c r="G17" s="5"/>
      <c r="H17" s="6"/>
      <c r="I17" s="6"/>
      <c r="J17" s="5"/>
    </row>
    <row r="18">
      <c r="A18" s="7"/>
      <c r="B18" s="20">
        <v>1.0</v>
      </c>
      <c r="C18" s="21">
        <v>14.0</v>
      </c>
      <c r="D18" s="21" t="s">
        <v>182</v>
      </c>
      <c r="E18" s="23">
        <v>1.0</v>
      </c>
      <c r="F18" s="23">
        <v>1.0</v>
      </c>
      <c r="G18" s="5"/>
      <c r="H18" s="6"/>
      <c r="I18" s="6"/>
      <c r="J18" s="5"/>
    </row>
    <row r="19">
      <c r="A19" s="7"/>
      <c r="B19" s="20">
        <v>1.0</v>
      </c>
      <c r="C19" s="21">
        <v>15.0</v>
      </c>
      <c r="D19" s="21" t="s">
        <v>183</v>
      </c>
      <c r="E19" s="171">
        <v>1.0</v>
      </c>
      <c r="F19" s="23">
        <v>1.0</v>
      </c>
      <c r="G19" s="5"/>
      <c r="H19" s="6"/>
      <c r="I19" s="6"/>
      <c r="J19" s="5"/>
    </row>
    <row r="20">
      <c r="A20" s="7"/>
      <c r="B20" s="20">
        <v>1.0</v>
      </c>
      <c r="C20" s="21">
        <v>16.0</v>
      </c>
      <c r="D20" s="21" t="s">
        <v>184</v>
      </c>
      <c r="E20" s="171">
        <v>1.0</v>
      </c>
      <c r="F20" s="23">
        <v>1.0</v>
      </c>
      <c r="G20" s="5"/>
      <c r="H20" s="6"/>
      <c r="I20" s="6"/>
      <c r="J20" s="5"/>
    </row>
    <row r="21">
      <c r="A21" s="7"/>
      <c r="B21" s="20">
        <v>1.0</v>
      </c>
      <c r="C21" s="21">
        <v>17.0</v>
      </c>
      <c r="D21" s="21" t="s">
        <v>15</v>
      </c>
      <c r="E21" s="171">
        <v>1.0</v>
      </c>
      <c r="F21" s="26">
        <v>0.0</v>
      </c>
      <c r="G21" s="5"/>
      <c r="H21" s="6"/>
      <c r="I21" s="6"/>
      <c r="J21" s="5"/>
    </row>
    <row r="22">
      <c r="A22" s="11"/>
      <c r="B22" s="20">
        <v>1.0</v>
      </c>
      <c r="C22" s="21">
        <v>18.0</v>
      </c>
      <c r="D22" s="21" t="s">
        <v>185</v>
      </c>
      <c r="E22" s="171">
        <v>1.0</v>
      </c>
      <c r="F22" s="23">
        <v>1.0</v>
      </c>
      <c r="G22" s="5"/>
      <c r="H22" s="6"/>
      <c r="I22" s="6"/>
      <c r="J22" s="5"/>
    </row>
    <row r="23">
      <c r="A23" s="189"/>
      <c r="B23" s="28">
        <f>SUM(B5:B22)</f>
        <v>20</v>
      </c>
      <c r="C23" s="28"/>
      <c r="D23" s="28" t="s">
        <v>18</v>
      </c>
      <c r="E23" s="191">
        <f t="shared" ref="E23:F23" si="1">SUM(E5:E22)</f>
        <v>18</v>
      </c>
      <c r="F23" s="12">
        <f t="shared" si="1"/>
        <v>18</v>
      </c>
      <c r="G23" s="56"/>
      <c r="J23" s="5"/>
    </row>
    <row r="24">
      <c r="A24" s="30" t="s">
        <v>19</v>
      </c>
      <c r="B24" s="14"/>
      <c r="C24" s="14"/>
      <c r="D24" s="15"/>
      <c r="E24" s="192">
        <v>20.0</v>
      </c>
      <c r="F24" s="23">
        <v>20.0</v>
      </c>
      <c r="G24" s="56"/>
      <c r="J24" s="5"/>
    </row>
    <row r="25">
      <c r="A25" s="30" t="s">
        <v>20</v>
      </c>
      <c r="B25" s="14"/>
      <c r="C25" s="14"/>
      <c r="D25" s="15"/>
      <c r="E25" s="193">
        <f t="shared" ref="E25:F25" si="2">E23/E24</f>
        <v>0.9</v>
      </c>
      <c r="F25" s="31">
        <f t="shared" si="2"/>
        <v>0.9</v>
      </c>
      <c r="G25" s="56"/>
      <c r="J25" s="5"/>
    </row>
    <row r="26">
      <c r="A26" s="30" t="s">
        <v>21</v>
      </c>
      <c r="B26" s="14"/>
      <c r="C26" s="14"/>
      <c r="D26" s="15"/>
      <c r="E26" s="191">
        <f t="shared" ref="E26:F26" si="3">E24-E23</f>
        <v>2</v>
      </c>
      <c r="F26" s="12">
        <f t="shared" si="3"/>
        <v>2</v>
      </c>
      <c r="G26" s="56"/>
      <c r="J26" s="5"/>
    </row>
    <row r="27" ht="51.0" customHeight="1">
      <c r="A27" s="30" t="s">
        <v>22</v>
      </c>
      <c r="B27" s="14"/>
      <c r="C27" s="14"/>
      <c r="D27" s="15"/>
      <c r="E27" s="23" t="s">
        <v>186</v>
      </c>
      <c r="F27" s="23" t="s">
        <v>187</v>
      </c>
      <c r="G27" s="56"/>
      <c r="J27" s="5"/>
    </row>
    <row r="28">
      <c r="A28" s="30" t="s">
        <v>24</v>
      </c>
      <c r="B28" s="14"/>
      <c r="C28" s="14"/>
      <c r="D28" s="15"/>
      <c r="E28" s="192" t="s">
        <v>25</v>
      </c>
      <c r="F28" s="23" t="s">
        <v>25</v>
      </c>
      <c r="G28" s="56"/>
      <c r="J28" s="5"/>
    </row>
    <row r="29">
      <c r="A29" s="30" t="s">
        <v>26</v>
      </c>
      <c r="B29" s="14"/>
      <c r="C29" s="14"/>
      <c r="D29" s="15"/>
      <c r="E29" s="191"/>
      <c r="F29" s="12"/>
      <c r="G29" s="56"/>
      <c r="J29" s="5"/>
    </row>
    <row r="30">
      <c r="A30" s="30" t="s">
        <v>27</v>
      </c>
      <c r="B30" s="14"/>
      <c r="C30" s="14"/>
      <c r="D30" s="15"/>
      <c r="E30" s="191"/>
      <c r="F30" s="12"/>
      <c r="G30" s="56"/>
      <c r="J30" s="5"/>
    </row>
    <row r="31">
      <c r="A31" s="30" t="s">
        <v>28</v>
      </c>
      <c r="B31" s="14"/>
      <c r="C31" s="14"/>
      <c r="D31" s="15"/>
      <c r="E31" s="191"/>
      <c r="F31" s="12"/>
      <c r="G31" s="56"/>
      <c r="J31" s="5"/>
    </row>
    <row r="32">
      <c r="A32" s="30" t="s">
        <v>188</v>
      </c>
      <c r="B32" s="14"/>
      <c r="C32" s="14"/>
      <c r="D32" s="15"/>
      <c r="E32" s="192" t="s">
        <v>30</v>
      </c>
      <c r="F32" s="23" t="s">
        <v>30</v>
      </c>
      <c r="G32" s="56"/>
      <c r="J32" s="5"/>
    </row>
    <row r="33">
      <c r="A33" s="194" t="s">
        <v>31</v>
      </c>
      <c r="B33" s="14"/>
      <c r="C33" s="14"/>
      <c r="D33" s="15"/>
      <c r="E33" s="191"/>
      <c r="F33" s="12"/>
      <c r="G33" s="56"/>
      <c r="J33" s="5"/>
    </row>
    <row r="34" ht="18.0" customHeight="1">
      <c r="F34" s="195" t="s">
        <v>32</v>
      </c>
      <c r="G34" s="196">
        <f>AVERAGE(E25:F25)</f>
        <v>0.9</v>
      </c>
    </row>
    <row r="35" ht="18.0" customHeight="1">
      <c r="F35" s="197" t="s">
        <v>33</v>
      </c>
      <c r="G35" s="198">
        <f>COUNTA(E2:F3)</f>
        <v>2</v>
      </c>
    </row>
    <row r="36" ht="18.0" customHeight="1">
      <c r="F36" s="199" t="s">
        <v>34</v>
      </c>
      <c r="G36" s="200">
        <f>SUM(E4:F4)</f>
        <v>0.001736111111</v>
      </c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</sheetData>
  <mergeCells count="21">
    <mergeCell ref="H2:H3"/>
    <mergeCell ref="I2:I3"/>
    <mergeCell ref="C1:C3"/>
    <mergeCell ref="E1:F1"/>
    <mergeCell ref="D2:D3"/>
    <mergeCell ref="E2:E3"/>
    <mergeCell ref="F2:F3"/>
    <mergeCell ref="G2:G3"/>
    <mergeCell ref="B4:D4"/>
    <mergeCell ref="A29:D29"/>
    <mergeCell ref="A30:D30"/>
    <mergeCell ref="A31:D31"/>
    <mergeCell ref="A32:D32"/>
    <mergeCell ref="A33:D33"/>
    <mergeCell ref="B1:B3"/>
    <mergeCell ref="A5:A22"/>
    <mergeCell ref="A24:D24"/>
    <mergeCell ref="A25:D25"/>
    <mergeCell ref="A26:D26"/>
    <mergeCell ref="A27:D27"/>
    <mergeCell ref="A28:D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  <col customWidth="1" min="6" max="6" width="9.86"/>
  </cols>
  <sheetData>
    <row r="1">
      <c r="A1" s="185"/>
      <c r="B1" s="2" t="s">
        <v>0</v>
      </c>
      <c r="C1" s="2" t="s">
        <v>1</v>
      </c>
      <c r="D1" s="3" t="s">
        <v>2</v>
      </c>
      <c r="E1" s="4">
        <v>43999.0</v>
      </c>
      <c r="F1" s="5"/>
    </row>
    <row r="2" ht="24.75" customHeight="1">
      <c r="A2" s="185"/>
      <c r="B2" s="7"/>
      <c r="C2" s="7"/>
      <c r="D2" s="2" t="s">
        <v>3</v>
      </c>
      <c r="E2" s="8" t="s">
        <v>189</v>
      </c>
      <c r="F2" s="5"/>
    </row>
    <row r="3" ht="24.75" customHeight="1">
      <c r="A3" s="185"/>
      <c r="B3" s="11"/>
      <c r="C3" s="11"/>
      <c r="D3" s="11"/>
      <c r="E3" s="11"/>
      <c r="F3" s="5"/>
    </row>
    <row r="4">
      <c r="A4" s="189"/>
      <c r="B4" s="13" t="s">
        <v>4</v>
      </c>
      <c r="C4" s="14"/>
      <c r="D4" s="15"/>
      <c r="E4" s="61">
        <v>6.944444444444445E-4</v>
      </c>
      <c r="F4" s="17"/>
    </row>
    <row r="5">
      <c r="A5" s="19" t="s">
        <v>190</v>
      </c>
      <c r="B5" s="20">
        <v>1.0</v>
      </c>
      <c r="C5" s="21">
        <v>1.0</v>
      </c>
      <c r="D5" s="21" t="s">
        <v>6</v>
      </c>
      <c r="E5" s="23">
        <v>1.0</v>
      </c>
      <c r="F5" s="5"/>
    </row>
    <row r="6">
      <c r="A6" s="7"/>
      <c r="B6" s="20">
        <v>1.0</v>
      </c>
      <c r="C6" s="21">
        <v>2.0</v>
      </c>
      <c r="D6" s="21" t="s">
        <v>180</v>
      </c>
      <c r="E6" s="23">
        <v>1.0</v>
      </c>
      <c r="F6" s="5"/>
    </row>
    <row r="7">
      <c r="A7" s="7"/>
      <c r="B7" s="20">
        <v>1.0</v>
      </c>
      <c r="C7" s="21">
        <v>3.0</v>
      </c>
      <c r="D7" s="21" t="s">
        <v>8</v>
      </c>
      <c r="E7" s="23">
        <v>1.0</v>
      </c>
      <c r="F7" s="5"/>
    </row>
    <row r="8">
      <c r="A8" s="7"/>
      <c r="B8" s="20">
        <v>1.0</v>
      </c>
      <c r="C8" s="21">
        <v>4.0</v>
      </c>
      <c r="D8" s="21" t="s">
        <v>9</v>
      </c>
      <c r="E8" s="23">
        <v>1.0</v>
      </c>
      <c r="F8" s="5"/>
    </row>
    <row r="9">
      <c r="A9" s="7"/>
      <c r="B9" s="20">
        <v>1.0</v>
      </c>
      <c r="C9" s="21">
        <v>5.0</v>
      </c>
      <c r="D9" s="21" t="s">
        <v>191</v>
      </c>
      <c r="E9" s="26">
        <v>0.0</v>
      </c>
      <c r="F9" s="5"/>
    </row>
    <row r="10">
      <c r="A10" s="7"/>
      <c r="B10" s="20">
        <v>1.0</v>
      </c>
      <c r="C10" s="21">
        <v>6.0</v>
      </c>
      <c r="D10" s="21" t="s">
        <v>14</v>
      </c>
      <c r="E10" s="23">
        <v>1.0</v>
      </c>
      <c r="F10" s="5"/>
    </row>
    <row r="11">
      <c r="A11" s="7"/>
      <c r="B11" s="20">
        <v>1.0</v>
      </c>
      <c r="C11" s="21">
        <v>7.0</v>
      </c>
      <c r="D11" s="21" t="s">
        <v>15</v>
      </c>
      <c r="E11" s="23">
        <v>1.0</v>
      </c>
      <c r="F11" s="5"/>
    </row>
    <row r="12">
      <c r="A12" s="7"/>
      <c r="B12" s="20">
        <v>1.0</v>
      </c>
      <c r="C12" s="21">
        <v>8.0</v>
      </c>
      <c r="D12" s="21" t="s">
        <v>192</v>
      </c>
      <c r="E12" s="171">
        <v>1.0</v>
      </c>
      <c r="F12" s="5"/>
    </row>
    <row r="13">
      <c r="A13" s="11"/>
      <c r="B13" s="20">
        <v>1.0</v>
      </c>
      <c r="C13" s="21">
        <v>9.0</v>
      </c>
      <c r="D13" s="27" t="s">
        <v>193</v>
      </c>
      <c r="E13" s="23">
        <v>1.0</v>
      </c>
      <c r="F13" s="5"/>
    </row>
    <row r="14">
      <c r="A14" s="189"/>
      <c r="B14" s="28">
        <f>SUM(B5:B13)</f>
        <v>9</v>
      </c>
      <c r="C14" s="28"/>
      <c r="D14" s="28" t="s">
        <v>18</v>
      </c>
      <c r="E14" s="23">
        <f>SUM(E5:E13)</f>
        <v>8</v>
      </c>
      <c r="F14" s="5"/>
    </row>
    <row r="15">
      <c r="A15" s="30" t="s">
        <v>19</v>
      </c>
      <c r="B15" s="14"/>
      <c r="C15" s="14"/>
      <c r="D15" s="15"/>
      <c r="E15" s="23">
        <v>9.0</v>
      </c>
      <c r="F15" s="5"/>
    </row>
    <row r="16">
      <c r="A16" s="30" t="s">
        <v>20</v>
      </c>
      <c r="B16" s="14"/>
      <c r="C16" s="14"/>
      <c r="D16" s="15"/>
      <c r="E16" s="31">
        <f>E14/E15</f>
        <v>0.8888888889</v>
      </c>
      <c r="F16" s="5"/>
    </row>
    <row r="17">
      <c r="A17" s="30" t="s">
        <v>21</v>
      </c>
      <c r="B17" s="14"/>
      <c r="C17" s="14"/>
      <c r="D17" s="15"/>
      <c r="E17" s="12">
        <f>E15-E14</f>
        <v>1</v>
      </c>
      <c r="F17" s="5"/>
    </row>
    <row r="18" ht="51.0" customHeight="1">
      <c r="A18" s="30" t="s">
        <v>22</v>
      </c>
      <c r="B18" s="14"/>
      <c r="C18" s="14"/>
      <c r="D18" s="15"/>
      <c r="E18" s="23" t="s">
        <v>194</v>
      </c>
      <c r="F18" s="201" t="s">
        <v>61</v>
      </c>
    </row>
    <row r="19">
      <c r="A19" s="30" t="s">
        <v>24</v>
      </c>
      <c r="B19" s="14"/>
      <c r="C19" s="14"/>
      <c r="D19" s="15"/>
      <c r="E19" s="23" t="s">
        <v>25</v>
      </c>
      <c r="F19" s="5"/>
    </row>
    <row r="20">
      <c r="A20" s="30" t="s">
        <v>26</v>
      </c>
      <c r="B20" s="14"/>
      <c r="C20" s="14"/>
      <c r="D20" s="15"/>
      <c r="E20" s="12"/>
      <c r="F20" s="5"/>
    </row>
    <row r="21">
      <c r="A21" s="30" t="s">
        <v>27</v>
      </c>
      <c r="B21" s="14"/>
      <c r="C21" s="14"/>
      <c r="D21" s="15"/>
      <c r="E21" s="12"/>
      <c r="F21" s="5"/>
    </row>
    <row r="22">
      <c r="A22" s="30" t="s">
        <v>28</v>
      </c>
      <c r="B22" s="14"/>
      <c r="C22" s="14"/>
      <c r="D22" s="15"/>
      <c r="E22" s="12"/>
      <c r="F22" s="5"/>
    </row>
    <row r="23">
      <c r="A23" s="35" t="s">
        <v>195</v>
      </c>
      <c r="B23" s="14"/>
      <c r="C23" s="14"/>
      <c r="D23" s="15"/>
      <c r="E23" s="23" t="s">
        <v>30</v>
      </c>
      <c r="F23" s="5"/>
    </row>
    <row r="24">
      <c r="A24" s="194" t="s">
        <v>31</v>
      </c>
      <c r="B24" s="14"/>
      <c r="C24" s="14"/>
      <c r="D24" s="15"/>
      <c r="E24" s="12"/>
      <c r="F24" s="5"/>
    </row>
    <row r="25" ht="17.25" customHeight="1">
      <c r="A25" s="117"/>
      <c r="B25" s="117"/>
      <c r="C25" s="117"/>
      <c r="D25" s="117"/>
      <c r="E25" s="114" t="s">
        <v>32</v>
      </c>
      <c r="F25" s="115">
        <f>AVERAGE(E16)</f>
        <v>0.8888888889</v>
      </c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</row>
    <row r="26" ht="17.25" customHeight="1">
      <c r="A26" s="117"/>
      <c r="B26" s="117"/>
      <c r="C26" s="117"/>
      <c r="D26" s="117"/>
      <c r="E26" s="118" t="s">
        <v>33</v>
      </c>
      <c r="F26" s="119">
        <f>COUNTA(E2)</f>
        <v>1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</row>
    <row r="27" ht="17.25" customHeight="1">
      <c r="A27" s="117"/>
      <c r="B27" s="117"/>
      <c r="C27" s="117"/>
      <c r="D27" s="117"/>
      <c r="E27" s="125" t="s">
        <v>34</v>
      </c>
      <c r="F27" s="126">
        <f>SUM(E4)</f>
        <v>0.0006944444444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</row>
    <row r="28">
      <c r="E28" s="1"/>
    </row>
    <row r="29">
      <c r="E29" s="1"/>
    </row>
    <row r="30">
      <c r="E30" s="1"/>
    </row>
    <row r="31">
      <c r="E31" s="1"/>
    </row>
    <row r="32">
      <c r="E32" s="1"/>
    </row>
    <row r="33">
      <c r="E33" s="1"/>
    </row>
    <row r="34">
      <c r="E34" s="1"/>
    </row>
    <row r="35">
      <c r="E35" s="1"/>
    </row>
    <row r="36">
      <c r="E36" s="1"/>
    </row>
    <row r="37">
      <c r="E37" s="1"/>
    </row>
    <row r="38">
      <c r="E38" s="1"/>
    </row>
    <row r="39">
      <c r="E39" s="1"/>
    </row>
    <row r="40">
      <c r="E40" s="1"/>
    </row>
    <row r="41">
      <c r="E41" s="1"/>
    </row>
    <row r="42">
      <c r="E42" s="1"/>
    </row>
    <row r="43">
      <c r="E43" s="1"/>
    </row>
    <row r="44">
      <c r="E44" s="1"/>
    </row>
    <row r="45">
      <c r="E45" s="1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</sheetData>
  <mergeCells count="16">
    <mergeCell ref="B1:B3"/>
    <mergeCell ref="C1:C3"/>
    <mergeCell ref="D2:D3"/>
    <mergeCell ref="E2:E3"/>
    <mergeCell ref="B4:D4"/>
    <mergeCell ref="A5:A13"/>
    <mergeCell ref="A15:D15"/>
    <mergeCell ref="A23:D23"/>
    <mergeCell ref="A24:D24"/>
    <mergeCell ref="A16:D16"/>
    <mergeCell ref="A17:D17"/>
    <mergeCell ref="A18:D18"/>
    <mergeCell ref="A19:D19"/>
    <mergeCell ref="A20:D20"/>
    <mergeCell ref="A21:D21"/>
    <mergeCell ref="A22:D22"/>
  </mergeCells>
  <drawing r:id="rId1"/>
</worksheet>
</file>