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<sst xmlns="http://schemas.openxmlformats.org/spreadsheetml/2006/main" count="853" uniqueCount="204">
  <si>
    <t>Вес</t>
  </si>
  <si>
    <t>№</t>
  </si>
  <si>
    <t>Янина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</si>
  <si>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</si>
  <si>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</si>
  <si>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</si>
  <si>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</si>
  <si>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</si>
  <si>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</si>
  <si>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</si>
  <si>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</si>
  <si>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</si>
  <si>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</si>
  <si>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</si>
  <si>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</si>
  <si>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</si>
  <si>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</si>
  <si>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</si>
  <si>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</si>
  <si>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</si>
  <si>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</si>
  <si>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</si>
  <si>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</si>
  <si>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Договорились созвониться после просмотра презентации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</si>
  <si>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</si>
  <si>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</si>
  <si>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</si>
  <si>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</si>
  <si>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</si>
  <si>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</si>
  <si>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работе</t>
  </si>
  <si>
    <t>Дата следующего контакта</t>
  </si>
  <si>
    <t xml:space="preserve">Средний по всем звонкам </t>
  </si>
  <si>
    <t xml:space="preserve">Количество звонков </t>
  </si>
  <si>
    <t>Продолжительность звонков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</si>
  <si>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</si>
  <si>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</si>
  <si>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объём,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</si>
  <si>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</si>
  <si>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</si>
  <si>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</si>
  <si>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</si>
  <si>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</si>
  <si>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</si>
  <si>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</si>
  <si>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</si>
  <si>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</si>
  <si>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</si>
  <si>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</si>
  <si>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</si>
  <si>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</si>
  <si>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</si>
  <si>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</si>
  <si>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</si>
  <si>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</si>
  <si>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Скинуть еще раз презентацию</t>
  </si>
  <si>
    <t>Договорились созвониться в следующий раз, пока думает.</t>
  </si>
  <si>
    <t>Предложение было неинтересно, попросили прислать другое,  договорились созвониться</t>
  </si>
  <si>
    <t>Сделать официальный запрос, написать письмо</t>
  </si>
  <si>
    <t>Клиент должен был обсудить предложение с инженерами. Пока возьмут паузу подумать. Как только придут к какому то выводу, то даст знать. Менеджер сказала о том, что если необходимы какие то изменения, то это можно решить.</t>
  </si>
  <si>
    <t>Не готовы, пока думают. Возникнут вопросы обратятся. 20-24 пункты в пользу менеджера так как уже общались.</t>
  </si>
  <si>
    <t>Пока не готовы, просили перезвонить в августе. Вопрос актуален</t>
  </si>
  <si>
    <t>Клиенту необходимо предоставить полную информацию и после этого созвониться.</t>
  </si>
  <si>
    <t>Клиент отправил запрос, попросил выслать КП</t>
  </si>
  <si>
    <t>Менеджер дал клиенту полную информацию.</t>
  </si>
  <si>
    <t>Менеджер выявил потребность,дал полную информацию, отправил КП для дальнейшего сотрудничества</t>
  </si>
  <si>
    <t>Предложил выслать клиенту КП для дальнейшего сотрудничества.</t>
  </si>
  <si>
    <t>Клиент должен переговорить с сотрудником,менеджер перезвонит на производство</t>
  </si>
  <si>
    <t>Клиенту не актуально предложение</t>
  </si>
  <si>
    <t>В ожидание запроса</t>
  </si>
  <si>
    <t>Клиенту нужна точная информация,чтобы обдумать все нюансы. Попросил скинуть информацию</t>
  </si>
  <si>
    <t>Клиент  выбрал другую компанию</t>
  </si>
  <si>
    <t>Клиент пока не готов, думают.</t>
  </si>
  <si>
    <t>Отказались по оплате счета, нашли по дешевле</t>
  </si>
  <si>
    <t>Пока прицениваются, думают</t>
  </si>
  <si>
    <t>Пока думают, попросили перезвонить в июле</t>
  </si>
  <si>
    <t>Попросили прислать дополнительно презентацию</t>
  </si>
  <si>
    <t>Менеджер выявил потребность, необходимо прислать информацию, договорились созвониться.</t>
  </si>
  <si>
    <t>Клиент договорился выслать квитанцию менеджеру и прислать посылку</t>
  </si>
  <si>
    <t>Менеджер уточнил вопрос, который интересовала клиента.Дал полную информацию клиенту и договорились созвониться</t>
  </si>
  <si>
    <t>Клиент интересовался, когда отгрузят товар</t>
  </si>
  <si>
    <t>Клиент не нашел  диалог общий с дилером, не устроило общение. Не отвечали на звонки, игнорировали.</t>
  </si>
  <si>
    <t>Менеджер выяснил ситуацию, обещал перезвонить</t>
  </si>
  <si>
    <t>Менеджер выявил потребность, попросил прислать фото для выяснения ситуации</t>
  </si>
  <si>
    <t>Менеджер поинтересовался по поводу закупки.Клиент не хочет закупать через дилеров, а хочет на прямую.Менеджер не может этого предоставить, сказал что переговорить с производством и в дальнейшем перезвонить, предложил выслать КП .</t>
  </si>
  <si>
    <t>Менеджер скинул информацию по установки на эл.почту для клиента, уточнил вопрос.Менеджер попросил прислать фото для уточнения интересующего вопроса клиента</t>
  </si>
  <si>
    <t>Менеджер поинтересовался ,есть ли у клиента технические вопросы по колонкам, дал полную характеристику.Обновил КП</t>
  </si>
  <si>
    <t>Клиент интересовался заправочными станциями. Менеджер выявил потребность и отправил информацию</t>
  </si>
  <si>
    <t>Да</t>
  </si>
  <si>
    <t>Не заинтересовал</t>
  </si>
  <si>
    <t>Не заинтересовал по стоимости</t>
  </si>
  <si>
    <t>Дал полную характеристику по марке и стоимости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</si>
  <si>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</si>
  <si>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Упущена</t>
  </si>
  <si>
    <t>В  работе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</si>
  <si>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</si>
  <si>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</si>
  <si>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</si>
  <si>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</si>
  <si>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</si>
  <si>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</si>
  <si>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Предложение пока не актуальна, временно отложили до осени</t>
  </si>
  <si>
    <t>Сделка идет на рассмотрение клиента</t>
  </si>
  <si>
    <t>Просили еще раз продублировать КП</t>
  </si>
  <si>
    <t>Не нашли письмо на почте, просили  еще раз переслать предложение</t>
  </si>
  <si>
    <t>Есть сомнения по стоимости(для них это дорого, есть вариант подешевле в других компаниях</t>
  </si>
  <si>
    <t>У клиента пока нет ответа, думают, готовы сотрудничать</t>
  </si>
  <si>
    <t>Клиент пока не готов приобрести товар, есть сомнения, нужно подумать.Попросил выслать дополнительно информацию, презентацию</t>
  </si>
  <si>
    <t>Менеджер поинтересовался получил ли клиент предложение. Клиент согласен, когда будут готовы, перезвонят</t>
  </si>
  <si>
    <t>Клиенту пока не нужно, работа приостановилась, в будущем планируют</t>
  </si>
  <si>
    <t>Клиент согласен приобрести товар, но чуть позже</t>
  </si>
  <si>
    <t>Клиент рассмотрел КП, для них дорого, менеджер предложил подешевле.</t>
  </si>
  <si>
    <t>Менеджер поинтересовался интересно ли предложение. Клиенту нужно переговорить с человеком, который за это отвечает.</t>
  </si>
  <si>
    <t>Клиент попросил повторно прислать КП т.к. он не смог ознакомиться</t>
  </si>
  <si>
    <t>Дорого</t>
  </si>
  <si>
    <t>Договорились созвониться осенью</t>
  </si>
  <si>
    <t>Менеджер сделал более дешевое предложение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</si>
  <si>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</si>
  <si>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Продолжительность</t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</si>
  <si>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</si>
  <si>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</si>
  <si>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</si>
  <si>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</si>
  <si>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</si>
  <si>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</si>
  <si>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</si>
  <si>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Был выставлен счет</t>
  </si>
  <si>
    <t>Выставление счета</t>
  </si>
  <si>
    <t>Ждут выставление счета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</si>
  <si>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</si>
  <si>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Когда оплатят счет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</si>
  <si>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</si>
  <si>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</si>
  <si>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</si>
  <si>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</si>
  <si>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</si>
  <si>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работе</t>
  </si>
  <si>
    <t>Имя менеджера</t>
  </si>
  <si>
    <t>Только название компании</t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</si>
  <si>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</si>
  <si>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</si>
  <si>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</si>
  <si>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</si>
  <si>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</si>
  <si>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</si>
  <si>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</si>
  <si>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</si>
  <si>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</si>
  <si>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</si>
  <si>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38</t>
  </si>
  <si>
    <t>Разговор был не закончен, перевел на другого сотрудника</t>
  </si>
  <si>
    <t>Клиент сделал заказ</t>
  </si>
  <si>
    <t>Идет согласование. Договорились созвониться</t>
  </si>
  <si>
    <t>Клиент интересовался, пришел ли заказ</t>
  </si>
  <si>
    <t>Клиент интересуется определенной моделью. Хочет заказать, предложил выслать менеджеру фото.</t>
  </si>
  <si>
    <t>Клиент просил прислать эл. почту компании</t>
  </si>
  <si>
    <t>Менеджер дал полную информацию товару клиенту, предложил КП.Клиент сделать заявку для приобретения товара.</t>
  </si>
  <si>
    <t>Менеджер рассказал полную информацию, выявил потребность, предложил выслать информацию на эл.почту. Менеджер предложил клиенту связаться с сервисной службой</t>
  </si>
  <si>
    <t>Клиент выяснил полную информацию о товаре, Менеджер предложил выслать КП.</t>
  </si>
  <si>
    <t>Клиент интересовался о товаре и стоимости, все устроило, обещал перезвонить</t>
  </si>
  <si>
    <t xml:space="preserve">Клиент хотел приобрести товар, интересовался можно ли все это приобрести по отдельности, а не в комплекте. </t>
  </si>
  <si>
    <t>Клиент просил прислать КП, менеджер ответил на все интересующие вопросы</t>
  </si>
  <si>
    <t>Клиент поинтересовался по стоимости, оформил заявку</t>
  </si>
  <si>
    <t>Клиент поинтересовался пришла ли заявка</t>
  </si>
  <si>
    <t>Менеджер выявил потребность,клиенту нужно была характеристика. Клиент обещал прислать фото для дальнейшего звонка</t>
  </si>
  <si>
    <t>Клиент интересовался принцип работы интересующего оборудования, менеджер дал полную характеристику. Клиент готов отправить заявку</t>
  </si>
  <si>
    <t xml:space="preserve">Клиент готов сотрудничать  и  попросил перезвонить другому человеку для выяснения обстоятельств. Менеджер взял контакты для звонка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</si>
  <si>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</si>
  <si>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</si>
  <si>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</si>
  <si>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счет,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</si>
  <si>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</si>
  <si>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</si>
  <si>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</si>
  <si>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</si>
  <si>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Ранее общались по колонкам. Сейчас заказчик "заглох". Как только возникнет потребность, то сразу обратятся. </t>
  </si>
  <si>
    <t xml:space="preserve">Пока не нужно, нужно подумать по комплектации. Уточнил вопрос для клиента, дал полную информацию </t>
  </si>
  <si>
    <t>Менеджер сообщил клиенту, что  заказ готов, поинтересовался куда отправлять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</si>
  <si>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</si>
  <si>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Успешна закрыта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</si>
  <si>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</si>
  <si>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</si>
  <si>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</si>
  <si>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</si>
  <si>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</si>
  <si>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</si>
  <si>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</si>
  <si>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</si>
  <si>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Оплата счета</t>
  </si>
  <si>
    <t>Договор выполнен</t>
  </si>
  <si>
    <t>Входящий звонок</t>
  </si>
  <si>
    <t>Уточняющее касание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</si>
  <si>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</si>
  <si>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</si>
  <si>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</si>
  <si>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</si>
  <si>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</si>
  <si>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</si>
  <si>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01-07.06</t>
  </si>
  <si>
    <t>июнь</t>
  </si>
  <si>
    <t>08-14.06</t>
  </si>
  <si>
    <t>15-21.06</t>
  </si>
  <si>
    <t>22-28.06</t>
  </si>
  <si>
    <t>29-30.06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</si>
</sst>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color rgb="FF000000"/>
      <name val="Arial"/>
    </font>
    <font>
      <color rgb="FFFF0000"/>
      <name val="Arial"/>
    </font>
    <font>
      <b/>
      <sz val="11.0"/>
      <color theme="1"/>
      <name val="Calibri"/>
    </font>
    <font>
      <b/>
      <name val="Arial"/>
    </font>
    <font>
      <color rgb="FF000000"/>
      <name val="Roboto"/>
    </font>
    <font>
      <color rgb="FF00FF00"/>
      <name val="Arial"/>
    </font>
    <font>
      <sz val="16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4" fillId="0" fontId="4" numFmtId="0" xfId="0" applyBorder="1" applyFont="1"/>
    <xf borderId="5" fillId="3" fontId="5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3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46" xfId="0" applyAlignment="1" applyFont="1" applyNumberFormat="1">
      <alignment vertical="bottom"/>
    </xf>
    <xf borderId="1" fillId="0" fontId="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2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2" fillId="3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shrinkToFit="0" vertical="bottom" wrapText="1"/>
    </xf>
    <xf borderId="2" fillId="5" fontId="8" numFmtId="10" xfId="0" applyAlignment="1" applyBorder="1" applyFont="1" applyNumberFormat="1">
      <alignment vertical="bottom"/>
    </xf>
    <xf borderId="2" fillId="4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shrinkToFit="0" vertical="bottom" wrapText="1"/>
    </xf>
    <xf borderId="2" fillId="6" fontId="5" numFmtId="0" xfId="0" applyAlignment="1" applyBorder="1" applyFill="1" applyFont="1">
      <alignment horizontal="left" shrinkToFit="0" vertical="bottom" wrapText="1"/>
    </xf>
    <xf borderId="2" fillId="6" fontId="8" numFmtId="46" xfId="0" applyAlignment="1" applyBorder="1" applyFont="1" applyNumberFormat="1">
      <alignment vertical="bottom"/>
    </xf>
    <xf borderId="0" fillId="0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Font="1"/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readingOrder="0"/>
    </xf>
    <xf borderId="1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13" fillId="0" fontId="4" numFmtId="0" xfId="0" applyBorder="1" applyFont="1"/>
    <xf borderId="3" fillId="3" fontId="5" numFmtId="21" xfId="0" applyAlignment="1" applyBorder="1" applyFont="1" applyNumberFormat="1">
      <alignment horizontal="center" readingOrder="0" shrinkToFit="0" vertical="center" wrapText="1"/>
    </xf>
    <xf borderId="3" fillId="0" fontId="1" numFmtId="46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readingOrder="0" shrinkToFit="0" vertical="center" wrapText="1"/>
    </xf>
    <xf borderId="11" fillId="0" fontId="1" numFmtId="46" xfId="0" applyAlignment="1" applyBorder="1" applyFont="1" applyNumberFormat="1">
      <alignment horizontal="center" readingOrder="0" shrinkToFit="0" vertical="center" wrapText="1"/>
    </xf>
    <xf borderId="10" fillId="0" fontId="1" numFmtId="46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2" fillId="0" fontId="1" numFmtId="46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readingOrder="0"/>
    </xf>
    <xf borderId="0" fillId="2" fontId="1" numFmtId="21" xfId="0" applyAlignment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readingOrder="0"/>
    </xf>
    <xf borderId="1" fillId="0" fontId="7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11" fillId="7" fontId="1" numFmtId="0" xfId="0" applyAlignment="1" applyBorder="1" applyFont="1">
      <alignment horizontal="center" readingOrder="0" shrinkToFit="0" vertical="center" wrapText="1"/>
    </xf>
    <xf borderId="10" fillId="7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bottom" wrapText="1"/>
    </xf>
    <xf borderId="2" fillId="3" fontId="2" numFmtId="0" xfId="0" applyAlignment="1" applyBorder="1" applyFont="1">
      <alignment horizontal="center" readingOrder="0" shrinkToFit="0" wrapText="1"/>
    </xf>
    <xf borderId="2" fillId="8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8" fontId="5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2" fillId="8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0" fillId="2" fontId="1" numFmtId="0" xfId="0" applyFont="1"/>
    <xf borderId="3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11" fillId="0" fontId="1" numFmtId="10" xfId="0" applyAlignment="1" applyBorder="1" applyFont="1" applyNumberFormat="1">
      <alignment horizontal="center" shrinkToFit="0" vertical="center" wrapText="1"/>
    </xf>
    <xf borderId="10" fillId="0" fontId="1" numFmtId="10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readingOrder="0" shrinkToFit="0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3" fillId="3" fontId="1" numFmtId="0" xfId="0" applyAlignment="1" applyBorder="1" applyFont="1">
      <alignment horizontal="center" shrinkToFit="0" vertical="center" wrapText="1"/>
    </xf>
    <xf borderId="11" fillId="3" fontId="1" numFmtId="10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5" fontId="2" numFmtId="0" xfId="0" applyAlignment="1" applyBorder="1" applyFont="1">
      <alignment horizontal="center" shrinkToFit="0" vertical="center" wrapText="1"/>
    </xf>
    <xf borderId="2" fillId="5" fontId="2" numFmtId="10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7" fillId="5" fontId="2" numFmtId="10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6" fontId="5" numFmtId="21" xfId="0" applyAlignment="1" applyBorder="1" applyFont="1" applyNumberForma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2" fillId="6" fontId="5" numFmtId="46" xfId="0" applyAlignment="1" applyBorder="1" applyFont="1" applyNumberForma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46" xfId="0" applyAlignment="1" applyFont="1" applyNumberFormat="1">
      <alignment horizontal="center" readingOrder="0" shrinkToFit="0" vertical="center" wrapText="1"/>
    </xf>
    <xf borderId="0" fillId="0" fontId="1" numFmtId="21" xfId="0" applyAlignment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7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center" readingOrder="0" shrinkToFit="0" vertical="center" wrapText="1"/>
    </xf>
    <xf borderId="2" fillId="5" fontId="8" numFmtId="10" xfId="0" applyAlignment="1" applyBorder="1" applyFont="1" applyNumberFormat="1">
      <alignment horizontal="center" shrinkToFit="0" vertical="center" wrapText="1"/>
    </xf>
    <xf borderId="11" fillId="5" fontId="2" numFmtId="0" xfId="0" applyAlignment="1" applyBorder="1" applyFont="1">
      <alignment horizontal="center" shrinkToFit="0" wrapText="1"/>
    </xf>
    <xf borderId="2" fillId="5" fontId="8" numFmtId="10" xfId="0" applyAlignment="1" applyBorder="1" applyFont="1" applyNumberFormat="1">
      <alignment horizontal="center" vertical="center"/>
    </xf>
    <xf borderId="9" fillId="4" fontId="2" numFmtId="0" xfId="0" applyAlignment="1" applyBorder="1" applyFont="1">
      <alignment horizontal="center" shrinkToFit="0" wrapText="1"/>
    </xf>
    <xf borderId="2" fillId="6" fontId="8" numFmtId="46" xfId="0" applyAlignment="1" applyBorder="1" applyFont="1" applyNumberFormat="1">
      <alignment horizontal="center" shrinkToFit="0" vertical="center" wrapText="1"/>
    </xf>
    <xf borderId="9" fillId="6" fontId="5" numFmtId="0" xfId="0" applyAlignment="1" applyBorder="1" applyFont="1">
      <alignment horizontal="center" shrinkToFit="0" wrapText="1"/>
    </xf>
    <xf borderId="2" fillId="6" fontId="8" numFmtId="46" xfId="0" applyAlignment="1" applyBorder="1" applyFont="1" applyNumberFormat="1">
      <alignment horizontal="center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2" fillId="6" fontId="8" numFmtId="46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2" fillId="3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2" fontId="9" numFmtId="0" xfId="0" applyAlignment="1" applyFont="1">
      <alignment vertical="bottom"/>
    </xf>
    <xf borderId="2" fillId="5" fontId="1" numFmtId="10" xfId="0" applyAlignment="1" applyBorder="1" applyFont="1" applyNumberFormat="1">
      <alignment vertical="bottom"/>
    </xf>
    <xf borderId="2" fillId="9" fontId="1" numFmtId="0" xfId="0" applyAlignment="1" applyBorder="1" applyFill="1" applyFont="1">
      <alignment vertical="bottom"/>
    </xf>
    <xf borderId="2" fillId="4" fontId="1" numFmtId="0" xfId="0" applyAlignment="1" applyBorder="1" applyFont="1">
      <alignment vertical="bottom"/>
    </xf>
    <xf borderId="2" fillId="6" fontId="1" numFmtId="46" xfId="0" applyAlignment="1" applyBorder="1" applyFont="1" applyNumberFormat="1">
      <alignment vertical="bottom"/>
    </xf>
    <xf borderId="2" fillId="6" fontId="1" numFmtId="21" xfId="0" applyAlignment="1" applyBorder="1" applyFont="1" applyNumberFormat="1">
      <alignment vertical="bottom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0" fillId="0" fontId="1" numFmtId="10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10" xfId="0" applyAlignment="1" applyFont="1" applyNumberFormat="1">
      <alignment vertical="bottom"/>
    </xf>
    <xf borderId="0" fillId="0" fontId="1" numFmtId="164" xfId="0" applyAlignment="1" applyFont="1" applyNumberForma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0" fillId="0" fontId="1" numFmtId="0" xfId="0" applyFont="1"/>
    <xf borderId="2" fillId="5" fontId="2" numFmtId="0" xfId="0" applyAlignment="1" applyBorder="1" applyFont="1">
      <alignment shrinkToFit="0" vertical="bottom" wrapText="1"/>
    </xf>
    <xf borderId="2" fillId="5" fontId="2" numFmtId="10" xfId="0" applyAlignment="1" applyBorder="1" applyFont="1" applyNumberFormat="1">
      <alignment shrinkToFit="0" vertical="bottom" wrapText="1"/>
    </xf>
    <xf borderId="7" fillId="4" fontId="2" numFmtId="0" xfId="0" applyAlignment="1" applyBorder="1" applyFont="1">
      <alignment shrinkToFit="0" vertical="bottom" wrapText="1"/>
    </xf>
    <xf borderId="7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readingOrder="0" shrinkToFit="0" vertical="bottom" wrapText="1"/>
    </xf>
    <xf borderId="7" fillId="6" fontId="5" numFmtId="0" xfId="0" applyAlignment="1" applyBorder="1" applyFont="1">
      <alignment shrinkToFit="0" vertical="bottom" wrapText="1"/>
    </xf>
    <xf borderId="7" fillId="6" fontId="5" numFmtId="0" xfId="0" applyAlignment="1" applyBorder="1" applyFont="1">
      <alignment horizontal="center" shrinkToFit="0" vertical="center" wrapText="1"/>
    </xf>
    <xf borderId="7" fillId="6" fontId="5" numFmtId="21" xfId="0" applyAlignment="1" applyBorder="1" applyFont="1" applyNumberFormat="1">
      <alignment horizontal="center" readingOrder="0" shrinkToFit="0" vertical="center" wrapText="1"/>
    </xf>
    <xf borderId="7" fillId="6" fontId="5" numFmtId="21" xfId="0" applyAlignment="1" applyBorder="1" applyFont="1" applyNumberFormat="1">
      <alignment readingOrder="0" shrinkToFit="0" vertical="bottom" wrapText="1"/>
    </xf>
    <xf borderId="0" fillId="0" fontId="11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vertical="bottom"/>
    </xf>
    <xf borderId="2" fillId="0" fontId="5" numFmtId="0" xfId="0" applyAlignment="1" applyBorder="1" applyFont="1">
      <alignment horizontal="center" shrinkToFit="0" vertical="center" wrapText="1"/>
    </xf>
    <xf borderId="10" fillId="0" fontId="1" numFmtId="46" xfId="0" applyAlignment="1" applyBorder="1" applyFont="1" applyNumberFormat="1">
      <alignment horizontal="center" readingOrder="0" vertical="center"/>
    </xf>
    <xf borderId="3" fillId="3" fontId="5" numFmtId="0" xfId="0" applyAlignment="1" applyBorder="1" applyFont="1">
      <alignment horizontal="center" readingOrder="0" shrinkToFit="0" vertical="center" wrapText="1"/>
    </xf>
    <xf borderId="11" fillId="7" fontId="5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readingOrder="0" vertical="bottom"/>
    </xf>
    <xf borderId="11" fillId="3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0" fillId="2" fontId="1" numFmtId="10" xfId="0" applyFont="1" applyNumberFormat="1"/>
    <xf borderId="11" fillId="0" fontId="1" numFmtId="10" xfId="0" applyAlignment="1" applyBorder="1" applyFont="1" applyNumberFormat="1">
      <alignment horizontal="center" vertical="center"/>
    </xf>
    <xf borderId="3" fillId="0" fontId="9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readingOrder="0"/>
    </xf>
    <xf borderId="11" fillId="0" fontId="10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shrinkToFit="0" wrapText="1"/>
    </xf>
    <xf borderId="2" fillId="5" fontId="5" numFmtId="10" xfId="0" applyAlignment="1" applyBorder="1" applyFont="1" applyNumberFormat="1">
      <alignment vertical="bottom"/>
    </xf>
    <xf borderId="2" fillId="4" fontId="2" numFmtId="0" xfId="0" applyAlignment="1" applyBorder="1" applyFont="1">
      <alignment shrinkToFit="0" wrapText="1"/>
    </xf>
    <xf borderId="2" fillId="4" fontId="5" numFmtId="0" xfId="0" applyAlignment="1" applyBorder="1" applyFont="1">
      <alignment vertical="bottom"/>
    </xf>
    <xf borderId="2" fillId="6" fontId="5" numFmtId="0" xfId="0" applyAlignment="1" applyBorder="1" applyFont="1">
      <alignment shrinkToFit="0" wrapText="1"/>
    </xf>
    <xf borderId="2" fillId="6" fontId="5" numFmtId="46" xfId="0" applyAlignment="1" applyBorder="1" applyFont="1" applyNumberFormat="1">
      <alignment vertical="bottom"/>
    </xf>
    <xf borderId="0" fillId="0" fontId="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2" fillId="0" fontId="17" numFmtId="0" xfId="0" applyAlignment="1" applyBorder="1" applyFont="1">
      <alignment horizontal="center" vertical="bottom"/>
    </xf>
    <xf borderId="2" fillId="0" fontId="17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shrinkToFit="0" vertical="bottom" wrapText="1"/>
    </xf>
    <xf borderId="0" fillId="2" fontId="16" numFmtId="0" xfId="0" applyAlignment="1" applyFont="1">
      <alignment horizontal="right" shrinkToFit="0" vertical="bottom" wrapText="1"/>
    </xf>
    <xf borderId="2" fillId="3" fontId="17" numFmtId="165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vertical="bottom"/>
    </xf>
    <xf borderId="2" fillId="3" fontId="16" numFmtId="164" xfId="0" applyAlignment="1" applyBorder="1" applyFont="1" applyNumberForma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6" xfId="0" applyAlignment="1" applyBorder="1" applyFont="1" applyNumberFormat="1">
      <alignment vertical="bottom"/>
    </xf>
    <xf borderId="2" fillId="3" fontId="1" numFmtId="10" xfId="0" applyAlignment="1" applyBorder="1" applyFont="1" applyNumberFormat="1">
      <alignment readingOrder="0" vertical="bottom"/>
    </xf>
    <xf borderId="2" fillId="3" fontId="1" numFmtId="10" xfId="0" applyAlignment="1" applyBorder="1" applyFont="1" applyNumberFormat="1">
      <alignment vertical="bottom"/>
    </xf>
    <xf borderId="2" fillId="3" fontId="1" numFmtId="21" xfId="0" applyAlignment="1" applyBorder="1" applyFont="1" applyNumberFormat="1">
      <alignment vertical="bottom"/>
    </xf>
    <xf borderId="2" fillId="3" fontId="16" numFmtId="0" xfId="0" applyAlignment="1" applyBorder="1" applyFont="1">
      <alignment vertical="bottom"/>
    </xf>
    <xf borderId="2" fillId="0" fontId="1" numFmtId="21" xfId="0" applyAlignment="1" applyBorder="1" applyFont="1" applyNumberFormat="1">
      <alignment vertical="bottom"/>
    </xf>
    <xf borderId="2" fillId="3" fontId="1" numFmtId="46" xfId="0" applyAlignment="1" applyBorder="1" applyFont="1" applyNumberFormat="1">
      <alignment vertical="bottom"/>
    </xf>
    <xf borderId="2" fillId="0" fontId="1" numFmtId="0" xfId="0" applyAlignment="1" applyBorder="1" applyFont="1">
      <alignment readingOrder="0" vertical="bottom"/>
    </xf>
    <xf borderId="0" fillId="3" fontId="16" numFmtId="0" xfId="0" applyAlignment="1" applyFont="1">
      <alignment vertical="bottom"/>
    </xf>
    <xf borderId="2" fillId="0" fontId="16" numFmtId="0" xfId="0" applyAlignment="1" applyBorder="1" applyFont="1">
      <alignment vertical="bottom"/>
    </xf>
    <xf borderId="2" fillId="3" fontId="16" numFmtId="0" xfId="0" applyAlignment="1" applyBorder="1" applyFont="1">
      <alignment readingOrder="0" vertical="bottom"/>
    </xf>
    <xf borderId="2" fillId="3" fontId="17" numFmtId="0" xfId="0" applyAlignment="1" applyBorder="1" applyFont="1">
      <alignment vertical="bottom"/>
    </xf>
    <xf borderId="2" fillId="3" fontId="17" numFmtId="165" xfId="0" applyAlignment="1" applyBorder="1" applyFont="1" applyNumberFormat="1">
      <alignment horizontal="left" vertical="bottom"/>
    </xf>
    <xf borderId="2" fillId="0" fontId="1" numFmtId="10" xfId="0" applyBorder="1" applyFont="1" applyNumberFormat="1"/>
    <xf borderId="2" fillId="0" fontId="1" numFmtId="21" xfId="0" applyBorder="1" applyFont="1" applyNumberFormat="1"/>
    <xf borderId="2" fillId="3" fontId="1" numFmtId="21" xfId="0" applyAlignment="1" applyBorder="1" applyFont="1" applyNumberFormat="1">
      <alignment readingOrder="0" vertical="bottom"/>
    </xf>
    <xf borderId="2" fillId="0" fontId="1" numFmtId="46" xfId="0" applyBorder="1" applyFont="1" applyNumberFormat="1"/>
    <xf borderId="2" fillId="0" fontId="1" numFmtId="10" xfId="0" applyAlignment="1" applyBorder="1" applyFont="1" applyNumberFormat="1">
      <alignment readingOrder="0"/>
    </xf>
    <xf borderId="0" fillId="0" fontId="16" numFmtId="0" xfId="0" applyAlignment="1" applyFon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3" fontId="16" numFmtId="165" xfId="0" applyAlignment="1" applyBorder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3" fontId="1" numFmtId="0" xfId="0" applyAlignment="1" applyBorder="1" applyFont="1">
      <alignment readingOrder="0" vertical="bottom"/>
    </xf>
    <xf borderId="2" fillId="3" fontId="17" numFmtId="0" xfId="0" applyAlignment="1" applyBorder="1" applyFont="1">
      <alignment readingOrder="0" vertical="bottom"/>
    </xf>
    <xf borderId="0" fillId="0" fontId="1" numFmtId="10" xfId="0" applyAlignment="1" applyFont="1" applyNumberFormat="1">
      <alignment vertical="bottom"/>
    </xf>
    <xf borderId="2" fillId="0" fontId="1" numFmtId="10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'Статистика'!$G$5:$G$6</c:f>
            </c:strRef>
          </c:cat>
          <c:val>
            <c:numRef>
              <c:f>'Статистика'!$H$5:$H$6</c:f>
            </c:numRef>
          </c:val>
          <c:smooth val="0"/>
        </c:ser>
        <c:axId val="1750547878"/>
        <c:axId val="1364001419"/>
      </c:lineChart>
      <c:catAx>
        <c:axId val="1750547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001419"/>
      </c:catAx>
      <c:valAx>
        <c:axId val="1364001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547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'Статистика'!$DV$5:$DV$6</c:f>
            </c:strRef>
          </c:cat>
          <c:val>
            <c:numRef>
              <c:f>'Статистика'!$DX$5:$DX$6</c:f>
            </c:numRef>
          </c:val>
          <c:smooth val="0"/>
        </c:ser>
        <c:axId val="388955382"/>
        <c:axId val="1048394803"/>
      </c:lineChart>
      <c:catAx>
        <c:axId val="38895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394803"/>
      </c:catAx>
      <c:valAx>
        <c:axId val="1048394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955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</c:numRef>
          </c:val>
          <c:smooth val="0"/>
        </c:ser>
        <c:axId val="173299771"/>
        <c:axId val="1862812614"/>
      </c:lineChart>
      <c:catAx>
        <c:axId val="17329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12614"/>
      </c:catAx>
      <c:valAx>
        <c:axId val="1862812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99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</c:numRef>
          </c:val>
          <c:smooth val="0"/>
        </c:ser>
        <c:axId val="250554196"/>
        <c:axId val="1395524178"/>
      </c:lineChart>
      <c:catAx>
        <c:axId val="25055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524178"/>
      </c:catAx>
      <c:valAx>
        <c:axId val="1395524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554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'Статистика'!$G$5:$G$6</c:f>
            </c:strRef>
          </c:cat>
          <c:val>
            <c:numRef>
              <c:f>'Статистика'!$I$5:$I$6</c:f>
            </c:numRef>
          </c:val>
          <c:smooth val="0"/>
        </c:ser>
        <c:axId val="406343419"/>
        <c:axId val="1501572947"/>
      </c:lineChart>
      <c:catAx>
        <c:axId val="406343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572947"/>
      </c:catAx>
      <c:valAx>
        <c:axId val="150157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343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'Статистика'!$X$3:$X$7</c:f>
            </c:strRef>
          </c:cat>
          <c:val>
            <c:numRef>
              <c:f>'Статистика'!$Y$3:$Y$7</c:f>
            </c:numRef>
          </c:val>
          <c:smooth val="0"/>
        </c:ser>
        <c:axId val="206087280"/>
        <c:axId val="1057484389"/>
      </c:lineChart>
      <c:catAx>
        <c:axId val="20608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484389"/>
      </c:catAx>
      <c:valAx>
        <c:axId val="10574843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87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'Статистика'!$X$3:$X$7</c:f>
            </c:strRef>
          </c:cat>
          <c:val>
            <c:numRef>
              <c:f>'Статистика'!$Z$3:$Z$7</c:f>
            </c:numRef>
          </c:val>
          <c:smooth val="0"/>
        </c:ser>
        <c:axId val="1406298245"/>
        <c:axId val="1334065148"/>
      </c:lineChart>
      <c:catAx>
        <c:axId val="1406298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065148"/>
      </c:catAx>
      <c:valAx>
        <c:axId val="133406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298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'Статистика'!$AO$3:$AO$7</c:f>
            </c:strRef>
          </c:cat>
          <c:val>
            <c:numRef>
              <c:f>'Статистика'!$AP$3:$AP$7</c:f>
            </c:numRef>
          </c:val>
          <c:smooth val="0"/>
        </c:ser>
        <c:axId val="110745170"/>
        <c:axId val="801296"/>
      </c:lineChart>
      <c:catAx>
        <c:axId val="110745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296"/>
      </c:catAx>
      <c:valAx>
        <c:axId val="8012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5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'Статистика'!$AO$3:$AO$7</c:f>
            </c:strRef>
          </c:cat>
          <c:val>
            <c:numRef>
              <c:f>'Статистика'!$AQ$3:$AQ$7</c:f>
            </c:numRef>
          </c:val>
          <c:smooth val="0"/>
        </c:ser>
        <c:axId val="1287486225"/>
        <c:axId val="827787603"/>
      </c:lineChart>
      <c:catAx>
        <c:axId val="128748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787603"/>
      </c:catAx>
      <c:valAx>
        <c:axId val="827787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486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'Статистика'!$BF$5:$BF$6</c:f>
            </c:strRef>
          </c:cat>
          <c:val>
            <c:numRef>
              <c:f>'Статистика'!$BG$5:$BG$6</c:f>
            </c:numRef>
          </c:val>
          <c:smooth val="0"/>
        </c:ser>
        <c:axId val="211371183"/>
        <c:axId val="2008451203"/>
      </c:lineChart>
      <c:catAx>
        <c:axId val="21137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451203"/>
      </c:catAx>
      <c:valAx>
        <c:axId val="20084512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71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'Статистика'!$BF$5:$BF$6</c:f>
            </c:strRef>
          </c:cat>
          <c:val>
            <c:numRef>
              <c:f>'Статистика'!$BH$5:$BH$6</c:f>
            </c:numRef>
          </c:val>
          <c:smooth val="0"/>
        </c:ser>
        <c:axId val="1676116420"/>
        <c:axId val="1175360912"/>
      </c:lineChart>
      <c:catAx>
        <c:axId val="167611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360912"/>
      </c:catAx>
      <c:valAx>
        <c:axId val="117536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1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'Статистика'!$DV$5:$DV$6</c:f>
            </c:strRef>
          </c:cat>
          <c:val>
            <c:numRef>
              <c:f>'Статистика'!$DW$5:$DW$6</c:f>
            </c:numRef>
          </c:val>
          <c:smooth val="0"/>
        </c:ser>
        <c:axId val="148387820"/>
        <c:axId val="200478633"/>
      </c:lineChart>
      <c:catAx>
        <c:axId val="14838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78633"/>
      </c:catAx>
      <c:valAx>
        <c:axId val="200478633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87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15</xdr:row>
      <xdr:rowOff>19050</xdr:rowOff>
    </xdr:from>
    <xdr:ext cx="1943100" cy="1200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466725</xdr:colOff>
      <xdr:row>15</xdr:row>
      <xdr:rowOff>19050</xdr:rowOff>
    </xdr:from>
    <xdr:ext cx="2238375" cy="1200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962025</xdr:colOff>
      <xdr:row>7</xdr:row>
      <xdr:rowOff>123825</xdr:rowOff>
    </xdr:from>
    <xdr:ext cx="2305050" cy="14192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485775</xdr:colOff>
      <xdr:row>15</xdr:row>
      <xdr:rowOff>57150</xdr:rowOff>
    </xdr:from>
    <xdr:ext cx="1819275" cy="1123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904875</xdr:colOff>
      <xdr:row>12</xdr:row>
      <xdr:rowOff>133350</xdr:rowOff>
    </xdr:from>
    <xdr:ext cx="2809875" cy="1733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42</xdr:col>
      <xdr:colOff>923925</xdr:colOff>
      <xdr:row>11</xdr:row>
      <xdr:rowOff>66675</xdr:rowOff>
    </xdr:from>
    <xdr:ext cx="2419350" cy="14954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57</xdr:col>
      <xdr:colOff>104775</xdr:colOff>
      <xdr:row>8</xdr:row>
      <xdr:rowOff>200025</xdr:rowOff>
    </xdr:from>
    <xdr:ext cx="2238375" cy="13716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59</xdr:col>
      <xdr:colOff>533400</xdr:colOff>
      <xdr:row>12</xdr:row>
      <xdr:rowOff>133350</xdr:rowOff>
    </xdr:from>
    <xdr:ext cx="2162175" cy="13716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124</xdr:col>
      <xdr:colOff>600075</xdr:colOff>
      <xdr:row>15</xdr:row>
      <xdr:rowOff>19050</xdr:rowOff>
    </xdr:from>
    <xdr:ext cx="1943100" cy="12001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126</xdr:col>
      <xdr:colOff>676275</xdr:colOff>
      <xdr:row>7</xdr:row>
      <xdr:rowOff>66675</xdr:rowOff>
    </xdr:from>
    <xdr:ext cx="2514600" cy="15525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8</xdr:row>
      <xdr:rowOff>66675</xdr:rowOff>
    </xdr:from>
    <xdr:ext cx="3333750" cy="205740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790575</xdr:colOff>
      <xdr:row>7</xdr:row>
      <xdr:rowOff>180975</xdr:rowOff>
    </xdr:from>
    <xdr:ext cx="2733675" cy="16859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  <col customWidth="1" min="6" max="6" width="7.43"/>
  </cols>
  <sheetData>
    <row r="1">
      <c r="A1" s="1"/>
      <c r="B1" s="2" t="s">
        <v>0</v>
      </c>
      <c r="C1" s="2" t="s">
        <v>1</v>
      </c>
      <c r="D1" s="3" t="s">
        <v>2</v>
      </c>
      <c r="E1" s="4">
        <v>43999.0</v>
      </c>
      <c r="F1" s="5"/>
      <c r="G1" s="6"/>
      <c r="H1" s="7"/>
      <c r="I1" s="7"/>
      <c r="J1" s="5"/>
    </row>
    <row r="2" ht="21.75" customHeight="1">
      <c r="A2" s="1"/>
      <c r="B2" s="8"/>
      <c r="C2" s="8"/>
      <c r="D2" s="2" t="s">
        <v>3</v>
      </c>
      <c r="E2" s="9">
        <v>8.9212943952E10</v>
      </c>
      <c r="F2" s="5"/>
      <c r="G2" s="10"/>
      <c r="H2" s="11"/>
      <c r="I2" s="11"/>
      <c r="J2" s="5"/>
    </row>
    <row r="3" ht="21.75" customHeight="1">
      <c r="A3" s="1"/>
      <c r="B3" s="12"/>
      <c r="C3" s="12"/>
      <c r="D3" s="12"/>
      <c r="E3" s="13"/>
      <c r="G3" s="14"/>
      <c r="H3" s="12"/>
      <c r="I3" s="12"/>
      <c r="J3" s="5"/>
    </row>
    <row r="4">
      <c r="A4" s="15"/>
      <c r="B4" s="16" t="s">
        <v>4</v>
      </c>
      <c r="C4" s="17"/>
      <c r="D4" s="18"/>
      <c r="E4" s="19">
        <v>0.0011458333333333333</v>
      </c>
      <c r="F4" s="20"/>
      <c r="G4" s="21"/>
      <c r="H4" s="22"/>
      <c r="I4" s="22"/>
      <c r="J4" s="20"/>
    </row>
    <row r="5">
      <c r="A5" s="23" t="s">
        <v>5</v>
      </c>
      <c r="B5" s="24">
        <v>1.0</v>
      </c>
      <c r="C5" s="25">
        <v>1.0</v>
      </c>
      <c r="D5" s="26" t="s">
        <v>6</v>
      </c>
      <c r="E5" s="27">
        <v>1.0</v>
      </c>
      <c r="F5" s="5"/>
      <c r="G5" s="21"/>
      <c r="H5" s="7"/>
      <c r="I5" s="7"/>
      <c r="J5" s="5"/>
    </row>
    <row r="6">
      <c r="A6" s="8"/>
      <c r="B6" s="24">
        <v>1.0</v>
      </c>
      <c r="C6" s="25">
        <v>2.0</v>
      </c>
      <c r="D6" s="26" t="s">
        <v>7</v>
      </c>
      <c r="E6" s="28">
        <v>1.0</v>
      </c>
      <c r="F6" s="5"/>
      <c r="G6" s="21"/>
      <c r="H6" s="7"/>
      <c r="I6" s="7"/>
      <c r="J6" s="5"/>
    </row>
    <row r="7">
      <c r="A7" s="8"/>
      <c r="B7" s="24">
        <v>1.0</v>
      </c>
      <c r="C7" s="25">
        <v>3.0</v>
      </c>
      <c r="D7" s="26" t="s">
        <v>8</v>
      </c>
      <c r="E7" s="28">
        <v>1.0</v>
      </c>
      <c r="F7" s="5"/>
      <c r="G7" s="21"/>
      <c r="H7" s="7"/>
      <c r="I7" s="7"/>
      <c r="J7" s="5"/>
    </row>
    <row r="8">
      <c r="A8" s="8"/>
      <c r="B8" s="24">
        <v>1.0</v>
      </c>
      <c r="C8" s="25">
        <v>4.0</v>
      </c>
      <c r="D8" s="26" t="s">
        <v>9</v>
      </c>
      <c r="E8" s="28">
        <v>1.0</v>
      </c>
      <c r="F8" s="5"/>
      <c r="G8" s="21"/>
      <c r="H8" s="7"/>
      <c r="I8" s="7"/>
      <c r="J8" s="5"/>
    </row>
    <row r="9">
      <c r="A9" s="8"/>
      <c r="B9" s="24">
        <v>1.0</v>
      </c>
      <c r="C9" s="25">
        <v>5.0</v>
      </c>
      <c r="D9" s="26" t="s">
        <v>10</v>
      </c>
      <c r="E9" s="28">
        <v>1.0</v>
      </c>
      <c r="F9" s="5"/>
      <c r="G9" s="21"/>
      <c r="H9" s="7"/>
      <c r="I9" s="7"/>
      <c r="J9" s="5"/>
    </row>
    <row r="10">
      <c r="A10" s="8"/>
      <c r="B10" s="24">
        <v>1.0</v>
      </c>
      <c r="C10" s="25">
        <v>6.0</v>
      </c>
      <c r="D10" s="25" t="s">
        <v>11</v>
      </c>
      <c r="E10" s="28">
        <v>1.0</v>
      </c>
      <c r="F10" s="5"/>
      <c r="G10" s="21"/>
      <c r="H10" s="7"/>
      <c r="I10" s="7"/>
      <c r="J10" s="5"/>
    </row>
    <row r="11">
      <c r="A11" s="8"/>
      <c r="B11" s="24">
        <v>1.0</v>
      </c>
      <c r="C11" s="25">
        <v>7.0</v>
      </c>
      <c r="D11" s="3" t="s">
        <v>12</v>
      </c>
      <c r="E11" s="28">
        <v>1.0</v>
      </c>
      <c r="F11" s="5"/>
      <c r="G11" s="7"/>
      <c r="H11" s="7"/>
      <c r="I11" s="7"/>
      <c r="J11" s="5"/>
    </row>
    <row r="12">
      <c r="A12" s="8"/>
      <c r="B12" s="24">
        <v>1.0</v>
      </c>
      <c r="C12" s="25">
        <v>8.0</v>
      </c>
      <c r="D12" s="25" t="s">
        <v>13</v>
      </c>
      <c r="E12" s="28">
        <v>1.0</v>
      </c>
      <c r="F12" s="5"/>
      <c r="G12" s="7"/>
      <c r="H12" s="7"/>
      <c r="I12" s="7"/>
      <c r="J12" s="5"/>
    </row>
    <row r="13">
      <c r="A13" s="8"/>
      <c r="B13" s="24">
        <v>1.0</v>
      </c>
      <c r="C13" s="25">
        <v>9.0</v>
      </c>
      <c r="D13" s="25" t="s">
        <v>14</v>
      </c>
      <c r="E13" s="28">
        <v>1.0</v>
      </c>
      <c r="F13" s="5"/>
      <c r="G13" s="7"/>
      <c r="H13" s="7"/>
      <c r="I13" s="7"/>
      <c r="J13" s="5"/>
    </row>
    <row r="14">
      <c r="A14" s="8"/>
      <c r="B14" s="24">
        <v>1.0</v>
      </c>
      <c r="C14" s="25">
        <v>10.0</v>
      </c>
      <c r="D14" s="25" t="s">
        <v>15</v>
      </c>
      <c r="E14" s="28">
        <v>1.0</v>
      </c>
      <c r="F14" s="5"/>
      <c r="G14" s="7"/>
      <c r="H14" s="7"/>
      <c r="I14" s="7"/>
      <c r="J14" s="5"/>
    </row>
    <row r="15">
      <c r="A15" s="12"/>
      <c r="B15" s="24">
        <v>1.0</v>
      </c>
      <c r="C15" s="25">
        <v>11.0</v>
      </c>
      <c r="D15" s="25" t="s">
        <v>16</v>
      </c>
      <c r="E15" s="28">
        <v>1.0</v>
      </c>
      <c r="F15" s="5"/>
      <c r="G15" s="7"/>
      <c r="H15" s="7"/>
      <c r="I15" s="7"/>
      <c r="J15" s="5"/>
    </row>
    <row r="16">
      <c r="A16" s="15"/>
      <c r="B16" s="29">
        <v>5.0</v>
      </c>
      <c r="C16" s="25">
        <v>12.0</v>
      </c>
      <c r="D16" s="30" t="s">
        <v>17</v>
      </c>
      <c r="E16" s="28">
        <v>5.0</v>
      </c>
      <c r="F16" s="5"/>
      <c r="G16" s="7"/>
      <c r="H16" s="7"/>
      <c r="I16" s="7"/>
      <c r="J16" s="5"/>
    </row>
    <row r="17">
      <c r="A17" s="15"/>
      <c r="B17" s="31">
        <f>SUM(B5:B16)</f>
        <v>16</v>
      </c>
      <c r="C17" s="32"/>
      <c r="D17" s="32" t="s">
        <v>18</v>
      </c>
      <c r="E17" s="15">
        <f>SUM(E5:E16)</f>
        <v>16</v>
      </c>
      <c r="F17" s="5"/>
      <c r="G17" s="7"/>
      <c r="H17" s="7"/>
      <c r="I17" s="7"/>
      <c r="J17" s="5"/>
    </row>
    <row r="18">
      <c r="A18" s="33" t="s">
        <v>19</v>
      </c>
      <c r="B18" s="17"/>
      <c r="C18" s="17"/>
      <c r="D18" s="18"/>
      <c r="E18" s="28">
        <v>16.0</v>
      </c>
      <c r="F18" s="5"/>
      <c r="G18" s="7"/>
      <c r="H18" s="7"/>
      <c r="I18" s="7"/>
      <c r="J18" s="5"/>
    </row>
    <row r="19">
      <c r="A19" s="33" t="s">
        <v>20</v>
      </c>
      <c r="B19" s="17"/>
      <c r="C19" s="17"/>
      <c r="D19" s="18"/>
      <c r="E19" s="34">
        <f>E17/E18</f>
        <v>1</v>
      </c>
      <c r="F19" s="5"/>
      <c r="G19" s="7"/>
      <c r="H19" s="7"/>
      <c r="I19" s="7"/>
      <c r="J19" s="5"/>
    </row>
    <row r="20">
      <c r="A20" s="33" t="s">
        <v>21</v>
      </c>
      <c r="B20" s="17"/>
      <c r="C20" s="17"/>
      <c r="D20" s="18"/>
      <c r="E20" s="15">
        <f>E18-E17</f>
        <v>0</v>
      </c>
      <c r="F20" s="5"/>
      <c r="G20" s="7"/>
      <c r="H20" s="7"/>
      <c r="I20" s="7"/>
      <c r="J20" s="5"/>
    </row>
    <row r="21" ht="51.0" customHeight="1">
      <c r="A21" s="33" t="s">
        <v>22</v>
      </c>
      <c r="B21" s="17"/>
      <c r="C21" s="17"/>
      <c r="D21" s="18"/>
      <c r="E21" s="28" t="s">
        <v>23</v>
      </c>
      <c r="F21" s="5"/>
      <c r="G21" s="7"/>
      <c r="H21" s="7"/>
      <c r="I21" s="7"/>
      <c r="J21" s="5"/>
    </row>
    <row r="22">
      <c r="A22" s="33" t="s">
        <v>24</v>
      </c>
      <c r="B22" s="17"/>
      <c r="C22" s="17"/>
      <c r="D22" s="18"/>
      <c r="E22" s="35" t="s">
        <v>25</v>
      </c>
      <c r="F22" s="36"/>
      <c r="G22" s="37"/>
      <c r="H22" s="7"/>
      <c r="I22" s="7"/>
      <c r="J22" s="5"/>
    </row>
    <row r="23">
      <c r="A23" s="33" t="s">
        <v>26</v>
      </c>
      <c r="B23" s="17"/>
      <c r="C23" s="17"/>
      <c r="D23" s="18"/>
      <c r="E23" s="38"/>
      <c r="F23" s="36"/>
      <c r="G23" s="37"/>
      <c r="H23" s="7"/>
      <c r="I23" s="7"/>
      <c r="J23" s="5"/>
    </row>
    <row r="24">
      <c r="A24" s="33" t="s">
        <v>27</v>
      </c>
      <c r="B24" s="17"/>
      <c r="C24" s="17"/>
      <c r="D24" s="18"/>
      <c r="E24" s="38"/>
      <c r="F24" s="36"/>
      <c r="G24" s="37"/>
      <c r="H24" s="7"/>
      <c r="I24" s="7"/>
      <c r="J24" s="5"/>
    </row>
    <row r="25">
      <c r="A25" s="33" t="s">
        <v>28</v>
      </c>
      <c r="B25" s="17"/>
      <c r="C25" s="17"/>
      <c r="D25" s="18"/>
      <c r="E25" s="38"/>
      <c r="F25" s="36"/>
      <c r="G25" s="37"/>
      <c r="H25" s="7"/>
      <c r="I25" s="7"/>
      <c r="J25" s="5"/>
    </row>
    <row r="26">
      <c r="A26" s="39" t="s">
        <v>29</v>
      </c>
      <c r="B26" s="17"/>
      <c r="C26" s="17"/>
      <c r="D26" s="18"/>
      <c r="E26" s="35" t="s">
        <v>30</v>
      </c>
      <c r="F26" s="36"/>
      <c r="G26" s="37"/>
      <c r="H26" s="7"/>
      <c r="I26" s="7"/>
      <c r="J26" s="5"/>
    </row>
    <row r="27">
      <c r="A27" s="33" t="s">
        <v>31</v>
      </c>
      <c r="B27" s="17"/>
      <c r="C27" s="17"/>
      <c r="D27" s="18"/>
      <c r="E27" s="15"/>
      <c r="F27" s="5"/>
      <c r="G27" s="37"/>
      <c r="H27" s="7"/>
      <c r="I27" s="7"/>
      <c r="J27" s="5"/>
    </row>
    <row r="28" ht="16.5" customHeight="1">
      <c r="A28" s="7"/>
      <c r="B28" s="7"/>
      <c r="C28" s="7"/>
      <c r="D28" s="7"/>
      <c r="E28" s="40" t="s">
        <v>32</v>
      </c>
      <c r="F28" s="41">
        <f>AVERAGE(E19)</f>
        <v>1</v>
      </c>
      <c r="G28" s="37"/>
      <c r="H28" s="7"/>
      <c r="I28" s="7"/>
      <c r="J28" s="37"/>
    </row>
    <row r="29" ht="16.5" customHeight="1">
      <c r="A29" s="7"/>
      <c r="B29" s="7"/>
      <c r="C29" s="7"/>
      <c r="D29" s="7"/>
      <c r="E29" s="42" t="s">
        <v>33</v>
      </c>
      <c r="F29" s="43">
        <f>COUNTA(E2)</f>
        <v>1</v>
      </c>
      <c r="G29" s="7"/>
      <c r="H29" s="7"/>
      <c r="I29" s="7"/>
      <c r="J29" s="37"/>
    </row>
    <row r="30" ht="16.5" customHeight="1">
      <c r="A30" s="7"/>
      <c r="B30" s="7"/>
      <c r="C30" s="7"/>
      <c r="D30" s="7"/>
      <c r="E30" s="44" t="s">
        <v>34</v>
      </c>
      <c r="F30" s="45">
        <f>SUM(E4)</f>
        <v>0.001145833333</v>
      </c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2:D22"/>
    <mergeCell ref="A23:D23"/>
    <mergeCell ref="A24:D24"/>
    <mergeCell ref="A25:D25"/>
    <mergeCell ref="A26:D26"/>
    <mergeCell ref="A27:D27"/>
    <mergeCell ref="D2:D3"/>
    <mergeCell ref="B4:D4"/>
    <mergeCell ref="A5:A15"/>
    <mergeCell ref="A18:D18"/>
    <mergeCell ref="A19:D19"/>
    <mergeCell ref="A20:D20"/>
    <mergeCell ref="A21:D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34" width="9.43"/>
  </cols>
  <sheetData>
    <row r="1">
      <c r="A1" s="228" t="s">
        <v>185</v>
      </c>
      <c r="P1" s="7"/>
      <c r="Q1" s="5"/>
      <c r="R1" s="229" t="s">
        <v>186</v>
      </c>
      <c r="AG1" s="7"/>
      <c r="AH1" s="5"/>
      <c r="AI1" s="229" t="s">
        <v>187</v>
      </c>
      <c r="AX1" s="7"/>
      <c r="AY1" s="5"/>
      <c r="AZ1" s="229" t="s">
        <v>127</v>
      </c>
      <c r="BO1" s="7"/>
      <c r="BP1" s="5"/>
      <c r="BQ1" s="229" t="s">
        <v>188</v>
      </c>
      <c r="CF1" s="7"/>
      <c r="CG1" s="5"/>
      <c r="CH1" s="229" t="s">
        <v>189</v>
      </c>
      <c r="CW1" s="7"/>
      <c r="CX1" s="5"/>
      <c r="CY1" s="229" t="s">
        <v>190</v>
      </c>
      <c r="DN1" s="7"/>
      <c r="DO1" s="5"/>
      <c r="DP1" s="229" t="s">
        <v>191</v>
      </c>
      <c r="EE1" s="7"/>
      <c r="EF1" s="5"/>
      <c r="EG1" s="229" t="s">
        <v>192</v>
      </c>
      <c r="EV1" s="7"/>
    </row>
    <row r="2" ht="16.5" customHeight="1">
      <c r="A2" s="230" t="s">
        <v>193</v>
      </c>
      <c r="B2" s="230" t="s">
        <v>20</v>
      </c>
      <c r="C2" s="231" t="s">
        <v>194</v>
      </c>
      <c r="D2" s="232" t="s">
        <v>195</v>
      </c>
      <c r="E2" s="233" t="s">
        <v>34</v>
      </c>
      <c r="F2" s="7"/>
      <c r="G2" s="231" t="s">
        <v>196</v>
      </c>
      <c r="H2" s="231" t="s">
        <v>20</v>
      </c>
      <c r="I2" s="234" t="s">
        <v>194</v>
      </c>
      <c r="J2" s="232" t="s">
        <v>195</v>
      </c>
      <c r="K2" s="233" t="s">
        <v>34</v>
      </c>
      <c r="L2" s="7"/>
      <c r="M2" s="235" t="s">
        <v>197</v>
      </c>
      <c r="N2" s="231" t="s">
        <v>20</v>
      </c>
      <c r="O2" s="234" t="s">
        <v>194</v>
      </c>
      <c r="P2" s="233" t="s">
        <v>34</v>
      </c>
      <c r="Q2" s="5"/>
      <c r="R2" s="230" t="s">
        <v>193</v>
      </c>
      <c r="S2" s="230" t="s">
        <v>20</v>
      </c>
      <c r="T2" s="231" t="s">
        <v>194</v>
      </c>
      <c r="U2" s="232" t="s">
        <v>195</v>
      </c>
      <c r="V2" s="233" t="s">
        <v>34</v>
      </c>
      <c r="W2" s="7"/>
      <c r="X2" s="231" t="s">
        <v>196</v>
      </c>
      <c r="Y2" s="231" t="s">
        <v>20</v>
      </c>
      <c r="Z2" s="234" t="s">
        <v>194</v>
      </c>
      <c r="AA2" s="232" t="s">
        <v>195</v>
      </c>
      <c r="AB2" s="233" t="s">
        <v>34</v>
      </c>
      <c r="AC2" s="7"/>
      <c r="AD2" s="235" t="s">
        <v>197</v>
      </c>
      <c r="AE2" s="231" t="s">
        <v>20</v>
      </c>
      <c r="AF2" s="234" t="s">
        <v>194</v>
      </c>
      <c r="AG2" s="233" t="s">
        <v>34</v>
      </c>
      <c r="AH2" s="5"/>
      <c r="AI2" s="230" t="s">
        <v>193</v>
      </c>
      <c r="AJ2" s="230" t="s">
        <v>20</v>
      </c>
      <c r="AK2" s="231" t="s">
        <v>194</v>
      </c>
      <c r="AL2" s="232" t="s">
        <v>195</v>
      </c>
      <c r="AM2" s="233" t="s">
        <v>34</v>
      </c>
      <c r="AN2" s="7"/>
      <c r="AO2" s="231" t="s">
        <v>196</v>
      </c>
      <c r="AP2" s="231" t="s">
        <v>20</v>
      </c>
      <c r="AQ2" s="234" t="s">
        <v>194</v>
      </c>
      <c r="AR2" s="232" t="s">
        <v>195</v>
      </c>
      <c r="AS2" s="233" t="s">
        <v>34</v>
      </c>
      <c r="AT2" s="7"/>
      <c r="AU2" s="235" t="s">
        <v>197</v>
      </c>
      <c r="AV2" s="231" t="s">
        <v>20</v>
      </c>
      <c r="AW2" s="234" t="s">
        <v>194</v>
      </c>
      <c r="AX2" s="233" t="s">
        <v>34</v>
      </c>
      <c r="AY2" s="5"/>
      <c r="AZ2" s="230" t="s">
        <v>193</v>
      </c>
      <c r="BA2" s="230" t="s">
        <v>20</v>
      </c>
      <c r="BB2" s="231" t="s">
        <v>194</v>
      </c>
      <c r="BC2" s="232" t="s">
        <v>195</v>
      </c>
      <c r="BD2" s="233" t="s">
        <v>34</v>
      </c>
      <c r="BE2" s="7"/>
      <c r="BF2" s="231" t="s">
        <v>196</v>
      </c>
      <c r="BG2" s="231" t="s">
        <v>20</v>
      </c>
      <c r="BH2" s="234" t="s">
        <v>194</v>
      </c>
      <c r="BI2" s="232" t="s">
        <v>195</v>
      </c>
      <c r="BJ2" s="233" t="s">
        <v>34</v>
      </c>
      <c r="BK2" s="7"/>
      <c r="BL2" s="235" t="s">
        <v>197</v>
      </c>
      <c r="BM2" s="231" t="s">
        <v>20</v>
      </c>
      <c r="BN2" s="234" t="s">
        <v>194</v>
      </c>
      <c r="BO2" s="233" t="s">
        <v>34</v>
      </c>
      <c r="BP2" s="236"/>
      <c r="BQ2" s="230" t="s">
        <v>193</v>
      </c>
      <c r="BR2" s="230" t="s">
        <v>20</v>
      </c>
      <c r="BS2" s="231" t="s">
        <v>194</v>
      </c>
      <c r="BT2" s="232" t="s">
        <v>195</v>
      </c>
      <c r="BU2" s="233" t="s">
        <v>34</v>
      </c>
      <c r="BV2" s="7"/>
      <c r="BW2" s="231" t="s">
        <v>196</v>
      </c>
      <c r="BX2" s="231" t="s">
        <v>20</v>
      </c>
      <c r="BY2" s="234" t="s">
        <v>194</v>
      </c>
      <c r="BZ2" s="232" t="s">
        <v>195</v>
      </c>
      <c r="CA2" s="233" t="s">
        <v>34</v>
      </c>
      <c r="CB2" s="7"/>
      <c r="CC2" s="235" t="s">
        <v>197</v>
      </c>
      <c r="CD2" s="231" t="s">
        <v>20</v>
      </c>
      <c r="CE2" s="234" t="s">
        <v>194</v>
      </c>
      <c r="CF2" s="233" t="s">
        <v>34</v>
      </c>
      <c r="CG2" s="5"/>
      <c r="CH2" s="230" t="s">
        <v>193</v>
      </c>
      <c r="CI2" s="230" t="s">
        <v>20</v>
      </c>
      <c r="CJ2" s="231" t="s">
        <v>194</v>
      </c>
      <c r="CK2" s="232" t="s">
        <v>195</v>
      </c>
      <c r="CL2" s="233" t="s">
        <v>34</v>
      </c>
      <c r="CM2" s="7"/>
      <c r="CN2" s="231" t="s">
        <v>196</v>
      </c>
      <c r="CO2" s="231" t="s">
        <v>20</v>
      </c>
      <c r="CP2" s="234" t="s">
        <v>194</v>
      </c>
      <c r="CQ2" s="232" t="s">
        <v>195</v>
      </c>
      <c r="CR2" s="233" t="s">
        <v>34</v>
      </c>
      <c r="CS2" s="7"/>
      <c r="CT2" s="235" t="s">
        <v>197</v>
      </c>
      <c r="CU2" s="231" t="s">
        <v>20</v>
      </c>
      <c r="CV2" s="234" t="s">
        <v>194</v>
      </c>
      <c r="CW2" s="233" t="s">
        <v>34</v>
      </c>
      <c r="CX2" s="5"/>
      <c r="CY2" s="230" t="s">
        <v>193</v>
      </c>
      <c r="CZ2" s="230" t="s">
        <v>20</v>
      </c>
      <c r="DA2" s="231" t="s">
        <v>194</v>
      </c>
      <c r="DB2" s="232" t="s">
        <v>195</v>
      </c>
      <c r="DC2" s="233" t="s">
        <v>34</v>
      </c>
      <c r="DD2" s="7"/>
      <c r="DE2" s="231" t="s">
        <v>196</v>
      </c>
      <c r="DF2" s="231" t="s">
        <v>20</v>
      </c>
      <c r="DG2" s="234" t="s">
        <v>194</v>
      </c>
      <c r="DH2" s="232" t="s">
        <v>195</v>
      </c>
      <c r="DI2" s="233" t="s">
        <v>34</v>
      </c>
      <c r="DJ2" s="7"/>
      <c r="DK2" s="235" t="s">
        <v>197</v>
      </c>
      <c r="DL2" s="231" t="s">
        <v>20</v>
      </c>
      <c r="DM2" s="234" t="s">
        <v>194</v>
      </c>
      <c r="DN2" s="233" t="s">
        <v>34</v>
      </c>
      <c r="DO2" s="5"/>
      <c r="DP2" s="230" t="s">
        <v>193</v>
      </c>
      <c r="DQ2" s="230" t="s">
        <v>20</v>
      </c>
      <c r="DR2" s="231" t="s">
        <v>194</v>
      </c>
      <c r="DS2" s="232" t="s">
        <v>195</v>
      </c>
      <c r="DT2" s="233" t="s">
        <v>34</v>
      </c>
      <c r="DU2" s="7"/>
      <c r="DV2" s="231" t="s">
        <v>196</v>
      </c>
      <c r="DW2" s="231" t="s">
        <v>20</v>
      </c>
      <c r="DX2" s="234" t="s">
        <v>194</v>
      </c>
      <c r="DY2" s="232" t="s">
        <v>195</v>
      </c>
      <c r="DZ2" s="233" t="s">
        <v>34</v>
      </c>
      <c r="EA2" s="7"/>
      <c r="EB2" s="235" t="s">
        <v>197</v>
      </c>
      <c r="EC2" s="231" t="s">
        <v>20</v>
      </c>
      <c r="ED2" s="234" t="s">
        <v>194</v>
      </c>
      <c r="EE2" s="233" t="s">
        <v>34</v>
      </c>
      <c r="EF2" s="236"/>
      <c r="EG2" s="230" t="s">
        <v>193</v>
      </c>
      <c r="EH2" s="230" t="s">
        <v>20</v>
      </c>
      <c r="EI2" s="231" t="s">
        <v>194</v>
      </c>
      <c r="EJ2" s="232" t="s">
        <v>195</v>
      </c>
      <c r="EK2" s="233" t="s">
        <v>34</v>
      </c>
      <c r="EL2" s="7"/>
      <c r="EM2" s="231" t="s">
        <v>196</v>
      </c>
      <c r="EN2" s="231" t="s">
        <v>20</v>
      </c>
      <c r="EO2" s="234" t="s">
        <v>194</v>
      </c>
      <c r="EP2" s="232" t="s">
        <v>195</v>
      </c>
      <c r="EQ2" s="233" t="s">
        <v>34</v>
      </c>
      <c r="ER2" s="7"/>
      <c r="ES2" s="235" t="s">
        <v>197</v>
      </c>
      <c r="ET2" s="231" t="s">
        <v>20</v>
      </c>
      <c r="EU2" s="234" t="s">
        <v>194</v>
      </c>
      <c r="EV2" s="233" t="s">
        <v>34</v>
      </c>
    </row>
    <row r="3" ht="16.5" customHeight="1">
      <c r="A3" s="237">
        <v>43983.0</v>
      </c>
      <c r="B3" s="238"/>
      <c r="C3" s="238"/>
      <c r="D3" s="238"/>
      <c r="E3" s="238"/>
      <c r="F3" s="7"/>
      <c r="G3" s="239" t="s">
        <v>198</v>
      </c>
      <c r="H3" s="238"/>
      <c r="I3" s="238"/>
      <c r="J3" s="238"/>
      <c r="K3" s="238"/>
      <c r="L3" s="7"/>
      <c r="M3" s="240" t="s">
        <v>199</v>
      </c>
      <c r="N3" s="241">
        <f>SUM(J5)/O3</f>
        <v>1</v>
      </c>
      <c r="O3" s="242">
        <f>SUM(I5)</f>
        <v>1</v>
      </c>
      <c r="P3" s="243">
        <f>SUM(K5)</f>
        <v>0.001145833333</v>
      </c>
      <c r="Q3" s="5"/>
      <c r="R3" s="237">
        <v>43983.0</v>
      </c>
      <c r="S3" s="244">
        <f>'Звонок ЛПР'!G44</f>
        <v>0.8684210526</v>
      </c>
      <c r="T3" s="238">
        <f>'Звонок ЛПР'!G45</f>
        <v>2</v>
      </c>
      <c r="U3" s="245">
        <f t="shared" ref="U3:U6" si="1">S3*T3</f>
        <v>1.736842105</v>
      </c>
      <c r="V3" s="246">
        <f>'Звонок ЛПР'!G46</f>
        <v>0.003344907407</v>
      </c>
      <c r="W3" s="7"/>
      <c r="X3" s="247" t="s">
        <v>198</v>
      </c>
      <c r="Y3" s="245">
        <f>SUM(U3:U9)/Z3</f>
        <v>0.8277511962</v>
      </c>
      <c r="Z3" s="238">
        <f>SUM(T3:T9)</f>
        <v>11</v>
      </c>
      <c r="AA3" s="245">
        <f t="shared" ref="AA3:AA7" si="2">Y3*Z3</f>
        <v>9.105263158</v>
      </c>
      <c r="AB3" s="246">
        <f>SUM(V3:V9)</f>
        <v>0.02398148148</v>
      </c>
      <c r="AC3" s="7"/>
      <c r="AD3" s="240" t="s">
        <v>199</v>
      </c>
      <c r="AE3" s="241">
        <f>SUM(AA3:AA7)/AF3</f>
        <v>0.7543889952</v>
      </c>
      <c r="AF3" s="242">
        <f>SUM(Z3:Z7)</f>
        <v>33</v>
      </c>
      <c r="AG3" s="248">
        <f>SUM(AB3:AB7)</f>
        <v>0.07079861111</v>
      </c>
      <c r="AH3" s="5"/>
      <c r="AI3" s="237">
        <v>43983.0</v>
      </c>
      <c r="AJ3" s="238"/>
      <c r="AK3" s="238"/>
      <c r="AL3" s="238"/>
      <c r="AM3" s="238"/>
      <c r="AN3" s="7"/>
      <c r="AO3" s="247" t="s">
        <v>198</v>
      </c>
      <c r="AP3" s="245">
        <f>SUM(AL3:AL9)/AQ3</f>
        <v>0.8518518519</v>
      </c>
      <c r="AQ3" s="238">
        <f>SUM(AK3:AK9)</f>
        <v>1</v>
      </c>
      <c r="AR3" s="245">
        <f t="shared" ref="AR3:AR7" si="3">AP3*AQ3</f>
        <v>0.8518518519</v>
      </c>
      <c r="AS3" s="249">
        <f>SUM(AM3:AM9)</f>
        <v>0.03888888889</v>
      </c>
      <c r="AT3" s="7"/>
      <c r="AU3" s="240" t="s">
        <v>199</v>
      </c>
      <c r="AV3" s="241">
        <f>SUM(AR3:AR7)/AW3</f>
        <v>0.9116809117</v>
      </c>
      <c r="AW3" s="242">
        <f>SUM(AQ3:AQ7)</f>
        <v>13</v>
      </c>
      <c r="AX3" s="243">
        <f>SUM(AS3:AS7)</f>
        <v>0.06186342593</v>
      </c>
      <c r="AY3" s="5"/>
      <c r="AZ3" s="237">
        <v>43983.0</v>
      </c>
      <c r="BA3" s="245">
        <f>'Выставление счёта'!F38</f>
        <v>0.8571428571</v>
      </c>
      <c r="BB3" s="238">
        <f>'Выставление счёта'!F39</f>
        <v>1</v>
      </c>
      <c r="BC3" s="245">
        <f>BA3*BB3</f>
        <v>0.8571428571</v>
      </c>
      <c r="BD3" s="249">
        <f>'Выставление счёта'!F40</f>
        <v>0.001446759259</v>
      </c>
      <c r="BE3" s="7"/>
      <c r="BF3" s="247" t="s">
        <v>198</v>
      </c>
      <c r="BG3" s="238"/>
      <c r="BH3" s="238"/>
      <c r="BI3" s="238"/>
      <c r="BJ3" s="238"/>
      <c r="BK3" s="7"/>
      <c r="BL3" s="240" t="s">
        <v>199</v>
      </c>
      <c r="BM3" s="241">
        <f>SUM(BI5)/BN3</f>
        <v>0.8035714286</v>
      </c>
      <c r="BN3" s="250">
        <f>SUM(BH5)</f>
        <v>2</v>
      </c>
      <c r="BO3" s="248">
        <f>SUM(BJ5)</f>
        <v>0.00556712963</v>
      </c>
      <c r="BP3" s="5"/>
      <c r="BQ3" s="237">
        <v>43983.0</v>
      </c>
      <c r="BR3" s="238"/>
      <c r="BS3" s="238"/>
      <c r="BT3" s="238"/>
      <c r="BU3" s="238"/>
      <c r="BV3" s="7"/>
      <c r="BW3" s="251" t="s">
        <v>198</v>
      </c>
      <c r="BX3" s="238"/>
      <c r="BY3" s="238"/>
      <c r="BZ3" s="238"/>
      <c r="CA3" s="238"/>
      <c r="CB3" s="7"/>
      <c r="CC3" s="252"/>
      <c r="CD3" s="230"/>
      <c r="CE3" s="242"/>
      <c r="CF3" s="242"/>
      <c r="CG3" s="5"/>
      <c r="CH3" s="237">
        <v>43983.0</v>
      </c>
      <c r="CI3" s="238"/>
      <c r="CJ3" s="238"/>
      <c r="CK3" s="238"/>
      <c r="CL3" s="238"/>
      <c r="CM3" s="7"/>
      <c r="CN3" s="247" t="s">
        <v>198</v>
      </c>
      <c r="CO3" s="238"/>
      <c r="CP3" s="238"/>
      <c r="CQ3" s="238"/>
      <c r="CR3" s="238"/>
      <c r="CS3" s="7"/>
      <c r="CT3" s="252"/>
      <c r="CU3" s="230"/>
      <c r="CV3" s="242"/>
      <c r="CW3" s="242"/>
      <c r="CX3" s="5"/>
      <c r="CY3" s="237">
        <v>43983.0</v>
      </c>
      <c r="CZ3" s="238"/>
      <c r="DA3" s="238"/>
      <c r="DB3" s="238"/>
      <c r="DC3" s="238"/>
      <c r="DD3" s="7"/>
      <c r="DE3" s="247" t="s">
        <v>198</v>
      </c>
      <c r="DF3" s="238"/>
      <c r="DG3" s="238"/>
      <c r="DH3" s="238"/>
      <c r="DI3" s="238"/>
      <c r="DJ3" s="7"/>
      <c r="DK3" s="240" t="s">
        <v>199</v>
      </c>
      <c r="DL3" s="241">
        <f>SUM(DH5:DH7)/DM3</f>
        <v>0.771340115</v>
      </c>
      <c r="DM3" s="242">
        <f>SUM(DG5:DG7)</f>
        <v>17</v>
      </c>
      <c r="DN3" s="243">
        <f>SUM(DI5:DI7)</f>
        <v>0.04626157407</v>
      </c>
      <c r="DO3" s="5"/>
      <c r="DP3" s="237">
        <v>43983.0</v>
      </c>
      <c r="DQ3" s="238"/>
      <c r="DR3" s="238"/>
      <c r="DS3" s="238"/>
      <c r="DT3" s="238"/>
      <c r="DU3" s="7"/>
      <c r="DV3" s="247" t="s">
        <v>198</v>
      </c>
      <c r="DW3" s="238"/>
      <c r="DX3" s="238"/>
      <c r="DY3" s="238"/>
      <c r="DZ3" s="238"/>
      <c r="EA3" s="7"/>
      <c r="EB3" s="240" t="s">
        <v>199</v>
      </c>
      <c r="EC3" s="241">
        <f>SUM(DY5:DY6)/ED3</f>
        <v>0.9166666667</v>
      </c>
      <c r="ED3" s="242">
        <f>SUM(DX5:DX6)</f>
        <v>3</v>
      </c>
      <c r="EE3" s="243">
        <f>SUM(DZ5:DZ6)</f>
        <v>0.002858796296</v>
      </c>
      <c r="EF3" s="5"/>
      <c r="EG3" s="237">
        <v>43983.0</v>
      </c>
      <c r="EH3" s="238"/>
      <c r="EI3" s="238"/>
      <c r="EJ3" s="238"/>
      <c r="EK3" s="238"/>
      <c r="EL3" s="7"/>
      <c r="EM3" s="251" t="s">
        <v>198</v>
      </c>
      <c r="EN3" s="238"/>
      <c r="EO3" s="238"/>
      <c r="EP3" s="238"/>
      <c r="EQ3" s="238"/>
      <c r="ER3" s="7"/>
      <c r="ES3" s="252"/>
      <c r="ET3" s="230"/>
      <c r="EU3" s="242"/>
      <c r="EV3" s="242"/>
    </row>
    <row r="4">
      <c r="A4" s="237">
        <v>43984.0</v>
      </c>
      <c r="B4" s="238"/>
      <c r="C4" s="238"/>
      <c r="D4" s="238"/>
      <c r="E4" s="238"/>
      <c r="F4" s="7"/>
      <c r="G4" s="247" t="s">
        <v>200</v>
      </c>
      <c r="H4" s="238"/>
      <c r="I4" s="238"/>
      <c r="J4" s="238"/>
      <c r="K4" s="238"/>
      <c r="L4" s="7"/>
      <c r="M4" s="252"/>
      <c r="N4" s="242"/>
      <c r="O4" s="242"/>
      <c r="P4" s="242"/>
      <c r="Q4" s="5"/>
      <c r="R4" s="237">
        <v>43984.0</v>
      </c>
      <c r="S4" s="245">
        <f>'Звонок ЛПР'!J44</f>
        <v>0.8026315789</v>
      </c>
      <c r="T4" s="238">
        <f>'Звонок ЛПР'!J45</f>
        <v>2</v>
      </c>
      <c r="U4" s="245">
        <f t="shared" si="1"/>
        <v>1.605263158</v>
      </c>
      <c r="V4" s="249">
        <f>'Звонок ЛПР'!J46</f>
        <v>0.004155092593</v>
      </c>
      <c r="W4" s="7"/>
      <c r="X4" s="247" t="s">
        <v>200</v>
      </c>
      <c r="Y4" s="245">
        <f>S13</f>
        <v>0.7631578947</v>
      </c>
      <c r="Z4" s="238">
        <f>SUM(T10:T16)</f>
        <v>2</v>
      </c>
      <c r="AA4" s="245">
        <f t="shared" si="2"/>
        <v>1.526315789</v>
      </c>
      <c r="AB4" s="249">
        <f>SUM(V10:V16)</f>
        <v>0.002592592593</v>
      </c>
      <c r="AC4" s="7"/>
      <c r="AD4" s="252"/>
      <c r="AE4" s="242"/>
      <c r="AF4" s="242"/>
      <c r="AG4" s="242"/>
      <c r="AH4" s="5"/>
      <c r="AI4" s="237">
        <v>43984.0</v>
      </c>
      <c r="AJ4" s="238"/>
      <c r="AK4" s="238"/>
      <c r="AL4" s="238"/>
      <c r="AM4" s="238"/>
      <c r="AN4" s="7"/>
      <c r="AO4" s="247" t="s">
        <v>200</v>
      </c>
      <c r="AP4" s="245">
        <f>SUM(AL10:AL16)/AQ4</f>
        <v>0.9259259259</v>
      </c>
      <c r="AQ4" s="238">
        <f>SUM(AK10:AK16)</f>
        <v>1</v>
      </c>
      <c r="AR4" s="245">
        <f t="shared" si="3"/>
        <v>0.9259259259</v>
      </c>
      <c r="AS4" s="249">
        <f>SUM(AM10:AM16)</f>
        <v>0.001828703704</v>
      </c>
      <c r="AT4" s="7"/>
      <c r="AU4" s="252"/>
      <c r="AV4" s="242"/>
      <c r="AW4" s="242"/>
      <c r="AX4" s="242"/>
      <c r="AY4" s="5"/>
      <c r="AZ4" s="237">
        <v>43984.0</v>
      </c>
      <c r="BA4" s="238"/>
      <c r="BB4" s="238"/>
      <c r="BC4" s="238"/>
      <c r="BD4" s="238"/>
      <c r="BE4" s="7"/>
      <c r="BF4" s="247" t="s">
        <v>200</v>
      </c>
      <c r="BG4" s="238"/>
      <c r="BH4" s="238"/>
      <c r="BI4" s="238"/>
      <c r="BJ4" s="238"/>
      <c r="BK4" s="7"/>
      <c r="BL4" s="252"/>
      <c r="BM4" s="242"/>
      <c r="BN4" s="242"/>
      <c r="BO4" s="242"/>
      <c r="BP4" s="5"/>
      <c r="BQ4" s="237">
        <v>43984.0</v>
      </c>
      <c r="BR4" s="238"/>
      <c r="BS4" s="238"/>
      <c r="BT4" s="238"/>
      <c r="BU4" s="238"/>
      <c r="BV4" s="7"/>
      <c r="BW4" s="247" t="s">
        <v>200</v>
      </c>
      <c r="BX4" s="238"/>
      <c r="BY4" s="238"/>
      <c r="BZ4" s="238"/>
      <c r="CA4" s="238"/>
      <c r="CB4" s="7"/>
      <c r="CC4" s="252"/>
      <c r="CD4" s="242"/>
      <c r="CE4" s="242"/>
      <c r="CF4" s="242"/>
      <c r="CG4" s="5"/>
      <c r="CH4" s="237">
        <v>43984.0</v>
      </c>
      <c r="CI4" s="238"/>
      <c r="CJ4" s="238"/>
      <c r="CK4" s="238"/>
      <c r="CL4" s="238"/>
      <c r="CM4" s="7"/>
      <c r="CN4" s="247" t="s">
        <v>200</v>
      </c>
      <c r="CO4" s="238"/>
      <c r="CP4" s="238"/>
      <c r="CQ4" s="238"/>
      <c r="CR4" s="238"/>
      <c r="CS4" s="7"/>
      <c r="CT4" s="252"/>
      <c r="CU4" s="242"/>
      <c r="CV4" s="242"/>
      <c r="CW4" s="242"/>
      <c r="CX4" s="5"/>
      <c r="CY4" s="237">
        <v>43984.0</v>
      </c>
      <c r="CZ4" s="238"/>
      <c r="DA4" s="238"/>
      <c r="DB4" s="238"/>
      <c r="DC4" s="238"/>
      <c r="DD4" s="7"/>
      <c r="DE4" s="247" t="s">
        <v>200</v>
      </c>
      <c r="DF4" s="238"/>
      <c r="DG4" s="238"/>
      <c r="DH4" s="238"/>
      <c r="DI4" s="238"/>
      <c r="DJ4" s="7"/>
      <c r="DK4" s="252"/>
      <c r="DL4" s="242"/>
      <c r="DM4" s="242"/>
      <c r="DN4" s="242"/>
      <c r="DO4" s="5"/>
      <c r="DP4" s="237">
        <v>43984.0</v>
      </c>
      <c r="DQ4" s="238"/>
      <c r="DR4" s="238"/>
      <c r="DS4" s="238"/>
      <c r="DT4" s="238"/>
      <c r="DU4" s="7"/>
      <c r="DV4" s="247" t="s">
        <v>200</v>
      </c>
      <c r="DW4" s="238"/>
      <c r="DX4" s="238"/>
      <c r="DY4" s="238"/>
      <c r="DZ4" s="238"/>
      <c r="EA4" s="7"/>
      <c r="EB4" s="252"/>
      <c r="EC4" s="242"/>
      <c r="ED4" s="242"/>
      <c r="EE4" s="242"/>
      <c r="EF4" s="5"/>
      <c r="EG4" s="237">
        <v>43984.0</v>
      </c>
      <c r="EH4" s="238"/>
      <c r="EI4" s="238"/>
      <c r="EJ4" s="238"/>
      <c r="EK4" s="238"/>
      <c r="EL4" s="7"/>
      <c r="EM4" s="247" t="s">
        <v>200</v>
      </c>
      <c r="EN4" s="238"/>
      <c r="EO4" s="238"/>
      <c r="EP4" s="238"/>
      <c r="EQ4" s="238"/>
      <c r="ER4" s="7"/>
      <c r="ES4" s="252"/>
      <c r="ET4" s="242"/>
      <c r="EU4" s="242"/>
      <c r="EV4" s="242"/>
    </row>
    <row r="5">
      <c r="A5" s="237">
        <v>43985.0</v>
      </c>
      <c r="B5" s="238"/>
      <c r="C5" s="238"/>
      <c r="D5" s="238"/>
      <c r="E5" s="238"/>
      <c r="F5" s="7"/>
      <c r="G5" s="247" t="s">
        <v>201</v>
      </c>
      <c r="H5" s="245">
        <f>B19</f>
        <v>1</v>
      </c>
      <c r="I5" s="238">
        <f>SUM(C17:C24)</f>
        <v>1</v>
      </c>
      <c r="J5" s="245">
        <f>H5*I5</f>
        <v>1</v>
      </c>
      <c r="K5" s="249">
        <f>SUM(E17:E24)</f>
        <v>0.001145833333</v>
      </c>
      <c r="L5" s="7"/>
      <c r="M5" s="234"/>
      <c r="N5" s="242"/>
      <c r="O5" s="242"/>
      <c r="P5" s="242"/>
      <c r="Q5" s="5"/>
      <c r="R5" s="237">
        <v>43985.0</v>
      </c>
      <c r="S5" s="245">
        <f>'Звонок ЛПР'!Q44</f>
        <v>0.8070175439</v>
      </c>
      <c r="T5" s="238">
        <f>'Звонок ЛПР'!Q45</f>
        <v>6</v>
      </c>
      <c r="U5" s="245">
        <f t="shared" si="1"/>
        <v>4.842105263</v>
      </c>
      <c r="V5" s="249">
        <f>'Звонок ЛПР'!Q46</f>
        <v>0.01013888889</v>
      </c>
      <c r="W5" s="7"/>
      <c r="X5" s="247" t="s">
        <v>201</v>
      </c>
      <c r="Y5" s="245">
        <f>SUM(U17:U23)/Z5</f>
        <v>0.6842105263</v>
      </c>
      <c r="Z5" s="238">
        <f>SUM(T17:T23)</f>
        <v>9</v>
      </c>
      <c r="AA5" s="245">
        <f t="shared" si="2"/>
        <v>6.157894737</v>
      </c>
      <c r="AB5" s="249">
        <f>SUM(V17:V23)</f>
        <v>0.01206018519</v>
      </c>
      <c r="AC5" s="7"/>
      <c r="AD5" s="234"/>
      <c r="AE5" s="242"/>
      <c r="AF5" s="242"/>
      <c r="AG5" s="242"/>
      <c r="AH5" s="5"/>
      <c r="AI5" s="237">
        <v>43985.0</v>
      </c>
      <c r="AJ5" s="238"/>
      <c r="AK5" s="238"/>
      <c r="AL5" s="238"/>
      <c r="AM5" s="238"/>
      <c r="AN5" s="7"/>
      <c r="AO5" s="247" t="s">
        <v>201</v>
      </c>
      <c r="AP5" s="245">
        <f>SUM(AL17:AL23)/AQ5</f>
        <v>0.9074074074</v>
      </c>
      <c r="AQ5" s="238">
        <f>SUM(AK17:AK23)</f>
        <v>4</v>
      </c>
      <c r="AR5" s="245">
        <f t="shared" si="3"/>
        <v>3.62962963</v>
      </c>
      <c r="AS5" s="249">
        <f>SUM(AM17:AM23)</f>
        <v>0.006550925926</v>
      </c>
      <c r="AT5" s="7"/>
      <c r="AU5" s="234"/>
      <c r="AV5" s="242"/>
      <c r="AW5" s="242"/>
      <c r="AX5" s="242"/>
      <c r="AY5" s="5"/>
      <c r="AZ5" s="237">
        <v>43985.0</v>
      </c>
      <c r="BA5" s="238"/>
      <c r="BB5" s="238"/>
      <c r="BC5" s="238"/>
      <c r="BD5" s="238"/>
      <c r="BE5" s="7"/>
      <c r="BF5" s="247" t="s">
        <v>201</v>
      </c>
      <c r="BG5" s="245">
        <f>SUM(BC17:BC23)/BH5</f>
        <v>0.8035714286</v>
      </c>
      <c r="BH5" s="238">
        <f>SUM(BB17:BB23)</f>
        <v>2</v>
      </c>
      <c r="BI5" s="245">
        <f>BG5*BH5</f>
        <v>1.607142857</v>
      </c>
      <c r="BJ5" s="246">
        <f>SUM(BD19:BD26)</f>
        <v>0.00556712963</v>
      </c>
      <c r="BK5" s="7"/>
      <c r="BL5" s="234"/>
      <c r="BM5" s="242"/>
      <c r="BN5" s="242"/>
      <c r="BO5" s="242"/>
      <c r="BP5" s="5"/>
      <c r="BQ5" s="237">
        <v>43985.0</v>
      </c>
      <c r="BR5" s="238"/>
      <c r="BS5" s="238"/>
      <c r="BT5" s="238"/>
      <c r="BU5" s="238"/>
      <c r="BV5" s="7"/>
      <c r="BW5" s="247" t="s">
        <v>201</v>
      </c>
      <c r="BX5" s="238"/>
      <c r="BY5" s="238"/>
      <c r="BZ5" s="238"/>
      <c r="CA5" s="238"/>
      <c r="CB5" s="7"/>
      <c r="CC5" s="234"/>
      <c r="CD5" s="242"/>
      <c r="CE5" s="242"/>
      <c r="CF5" s="242"/>
      <c r="CG5" s="5"/>
      <c r="CH5" s="237">
        <v>43985.0</v>
      </c>
      <c r="CI5" s="238"/>
      <c r="CJ5" s="238"/>
      <c r="CK5" s="238"/>
      <c r="CL5" s="238"/>
      <c r="CM5" s="7"/>
      <c r="CN5" s="247" t="s">
        <v>201</v>
      </c>
      <c r="CO5" s="238"/>
      <c r="CP5" s="238"/>
      <c r="CQ5" s="238"/>
      <c r="CR5" s="238"/>
      <c r="CS5" s="7"/>
      <c r="CT5" s="234"/>
      <c r="CU5" s="242"/>
      <c r="CV5" s="242"/>
      <c r="CW5" s="242"/>
      <c r="CX5" s="5"/>
      <c r="CY5" s="237">
        <v>43985.0</v>
      </c>
      <c r="CZ5" s="238"/>
      <c r="DA5" s="238"/>
      <c r="DB5" s="238"/>
      <c r="DC5" s="238"/>
      <c r="DD5" s="7"/>
      <c r="DE5" s="247" t="s">
        <v>201</v>
      </c>
      <c r="DF5" s="245">
        <f>SUM(DB17:DB23)/DG5</f>
        <v>0.7719298246</v>
      </c>
      <c r="DG5" s="238">
        <f>SUM(DA17:DA23)</f>
        <v>3</v>
      </c>
      <c r="DH5" s="245">
        <f t="shared" ref="DH5:DH7" si="4">DF5*DG5</f>
        <v>2.315789474</v>
      </c>
      <c r="DI5" s="249">
        <f>SUM(DC17:DC23)</f>
        <v>0.006597222222</v>
      </c>
      <c r="DJ5" s="7"/>
      <c r="DK5" s="234"/>
      <c r="DL5" s="242"/>
      <c r="DM5" s="242"/>
      <c r="DN5" s="242"/>
      <c r="DO5" s="5"/>
      <c r="DP5" s="237">
        <v>43985.0</v>
      </c>
      <c r="DQ5" s="238"/>
      <c r="DR5" s="238"/>
      <c r="DS5" s="238"/>
      <c r="DT5" s="238"/>
      <c r="DU5" s="7"/>
      <c r="DV5" s="247" t="s">
        <v>201</v>
      </c>
      <c r="DW5" s="245">
        <f>SUM(DS17:DS21)/DX5</f>
        <v>0.925</v>
      </c>
      <c r="DX5" s="238">
        <f>SUM(DR17:DR23)</f>
        <v>2</v>
      </c>
      <c r="DY5" s="245">
        <f t="shared" ref="DY5:DY6" si="5">DW5*DX5</f>
        <v>1.85</v>
      </c>
      <c r="DZ5" s="249">
        <f>SUM(DT17:DT23)</f>
        <v>0.001793981481</v>
      </c>
      <c r="EA5" s="7"/>
      <c r="EB5" s="234"/>
      <c r="EC5" s="242"/>
      <c r="ED5" s="242"/>
      <c r="EE5" s="242"/>
      <c r="EF5" s="5"/>
      <c r="EG5" s="237">
        <v>43985.0</v>
      </c>
      <c r="EH5" s="238"/>
      <c r="EI5" s="238"/>
      <c r="EJ5" s="238"/>
      <c r="EK5" s="238"/>
      <c r="EL5" s="7"/>
      <c r="EM5" s="247" t="s">
        <v>201</v>
      </c>
      <c r="EN5" s="238"/>
      <c r="EO5" s="238"/>
      <c r="EP5" s="238"/>
      <c r="EQ5" s="238"/>
      <c r="ER5" s="7"/>
      <c r="ES5" s="234"/>
      <c r="ET5" s="242"/>
      <c r="EU5" s="242"/>
      <c r="EV5" s="242"/>
    </row>
    <row r="6">
      <c r="A6" s="237">
        <v>43986.0</v>
      </c>
      <c r="B6" s="238"/>
      <c r="C6" s="238"/>
      <c r="D6" s="238"/>
      <c r="E6" s="238"/>
      <c r="F6" s="7"/>
      <c r="G6" s="247" t="s">
        <v>202</v>
      </c>
      <c r="H6" s="238"/>
      <c r="I6" s="238"/>
      <c r="J6" s="238"/>
      <c r="K6" s="238"/>
      <c r="L6" s="7"/>
      <c r="M6" s="234"/>
      <c r="N6" s="242"/>
      <c r="O6" s="242"/>
      <c r="P6" s="242"/>
      <c r="Q6" s="5"/>
      <c r="R6" s="237">
        <v>43986.0</v>
      </c>
      <c r="S6" s="245">
        <f>'Звонок ЛПР'!S44</f>
        <v>0.9210526316</v>
      </c>
      <c r="T6" s="238">
        <f>'Звонок ЛПР'!S45</f>
        <v>1</v>
      </c>
      <c r="U6" s="245">
        <f t="shared" si="1"/>
        <v>0.9210526316</v>
      </c>
      <c r="V6" s="249">
        <f>'Звонок ЛПР'!S46</f>
        <v>0.006342592593</v>
      </c>
      <c r="W6" s="7"/>
      <c r="X6" s="247" t="s">
        <v>202</v>
      </c>
      <c r="Y6" s="245">
        <f>SUM(U24:U30)/Z6</f>
        <v>0.7255781955</v>
      </c>
      <c r="Z6" s="238">
        <f>SUM(T24:T30)</f>
        <v>7</v>
      </c>
      <c r="AA6" s="245">
        <f t="shared" si="2"/>
        <v>5.079047368</v>
      </c>
      <c r="AB6" s="249">
        <f>SUM(V24:V30)</f>
        <v>0.02293981481</v>
      </c>
      <c r="AC6" s="7"/>
      <c r="AD6" s="234"/>
      <c r="AE6" s="242"/>
      <c r="AF6" s="242"/>
      <c r="AG6" s="242"/>
      <c r="AH6" s="5"/>
      <c r="AI6" s="237">
        <v>43986.0</v>
      </c>
      <c r="AJ6" s="245">
        <f>'Отправка КП'!F37</f>
        <v>0.8518518519</v>
      </c>
      <c r="AK6" s="238">
        <f>T6</f>
        <v>1</v>
      </c>
      <c r="AL6" s="245">
        <f>AJ6*AK6</f>
        <v>0.8518518519</v>
      </c>
      <c r="AM6" s="249">
        <f>'Отправка КП'!F39</f>
        <v>0.03888888889</v>
      </c>
      <c r="AN6" s="7"/>
      <c r="AO6" s="247" t="s">
        <v>202</v>
      </c>
      <c r="AP6" s="245">
        <f>SUM(AL24:AL30)/AQ6</f>
        <v>0.9135802469</v>
      </c>
      <c r="AQ6" s="238">
        <f>SUM(AK24:AK30)</f>
        <v>6</v>
      </c>
      <c r="AR6" s="245">
        <f t="shared" si="3"/>
        <v>5.481481481</v>
      </c>
      <c r="AS6" s="249">
        <f>SUM(AM24:AM30)</f>
        <v>0.01303240741</v>
      </c>
      <c r="AT6" s="7"/>
      <c r="AU6" s="234"/>
      <c r="AV6" s="242"/>
      <c r="AW6" s="242"/>
      <c r="AX6" s="242"/>
      <c r="AY6" s="5"/>
      <c r="AZ6" s="237">
        <v>43986.0</v>
      </c>
      <c r="BA6" s="238"/>
      <c r="BB6" s="238"/>
      <c r="BC6" s="238"/>
      <c r="BD6" s="238"/>
      <c r="BE6" s="7"/>
      <c r="BF6" s="247" t="s">
        <v>202</v>
      </c>
      <c r="BG6" s="238"/>
      <c r="BH6" s="238"/>
      <c r="BI6" s="238"/>
      <c r="BJ6" s="238"/>
      <c r="BK6" s="7"/>
      <c r="BL6" s="234"/>
      <c r="BM6" s="242"/>
      <c r="BN6" s="242"/>
      <c r="BO6" s="242"/>
      <c r="BP6" s="5"/>
      <c r="BQ6" s="237">
        <v>43986.0</v>
      </c>
      <c r="BR6" s="238"/>
      <c r="BS6" s="238"/>
      <c r="BT6" s="238"/>
      <c r="BU6" s="238"/>
      <c r="BV6" s="7"/>
      <c r="BW6" s="247" t="s">
        <v>202</v>
      </c>
      <c r="BX6" s="238"/>
      <c r="BY6" s="238"/>
      <c r="BZ6" s="238"/>
      <c r="CA6" s="238"/>
      <c r="CB6" s="7"/>
      <c r="CC6" s="234"/>
      <c r="CD6" s="242"/>
      <c r="CE6" s="242"/>
      <c r="CF6" s="242"/>
      <c r="CG6" s="5"/>
      <c r="CH6" s="237">
        <v>43986.0</v>
      </c>
      <c r="CI6" s="238"/>
      <c r="CJ6" s="238"/>
      <c r="CK6" s="238"/>
      <c r="CL6" s="238"/>
      <c r="CM6" s="7"/>
      <c r="CN6" s="247" t="s">
        <v>202</v>
      </c>
      <c r="CO6" s="238"/>
      <c r="CP6" s="238"/>
      <c r="CQ6" s="238"/>
      <c r="CR6" s="238"/>
      <c r="CS6" s="7"/>
      <c r="CT6" s="234"/>
      <c r="CU6" s="242"/>
      <c r="CV6" s="242"/>
      <c r="CW6" s="242"/>
      <c r="CX6" s="5"/>
      <c r="CY6" s="237">
        <v>43986.0</v>
      </c>
      <c r="CZ6" s="238"/>
      <c r="DA6" s="238"/>
      <c r="DB6" s="238"/>
      <c r="DC6" s="238"/>
      <c r="DD6" s="7"/>
      <c r="DE6" s="247" t="s">
        <v>202</v>
      </c>
      <c r="DF6" s="245">
        <f>SUM(DB24:DB30)/DG6</f>
        <v>0.7565789474</v>
      </c>
      <c r="DG6" s="238">
        <f>SUM(DA24:DA30)</f>
        <v>12</v>
      </c>
      <c r="DH6" s="245">
        <f t="shared" si="4"/>
        <v>9.078947368</v>
      </c>
      <c r="DI6" s="246">
        <f>SUM(DC24:DC30)</f>
        <v>0.03569444444</v>
      </c>
      <c r="DJ6" s="7"/>
      <c r="DK6" s="234"/>
      <c r="DL6" s="242"/>
      <c r="DM6" s="242"/>
      <c r="DN6" s="242"/>
      <c r="DO6" s="5"/>
      <c r="DP6" s="237">
        <v>43986.0</v>
      </c>
      <c r="DQ6" s="238"/>
      <c r="DR6" s="238"/>
      <c r="DS6" s="238"/>
      <c r="DT6" s="238"/>
      <c r="DU6" s="7"/>
      <c r="DV6" s="247" t="s">
        <v>202</v>
      </c>
      <c r="DW6" s="245">
        <f>SUM(DS25:DS30)</f>
        <v>0.9</v>
      </c>
      <c r="DX6" s="238">
        <f>SUM(DR24:DR30)</f>
        <v>1</v>
      </c>
      <c r="DY6" s="245">
        <f t="shared" si="5"/>
        <v>0.9</v>
      </c>
      <c r="DZ6" s="249">
        <f>SUM(DT24:DT29)</f>
        <v>0.001064814815</v>
      </c>
      <c r="EA6" s="7"/>
      <c r="EB6" s="234"/>
      <c r="EC6" s="242"/>
      <c r="ED6" s="242"/>
      <c r="EE6" s="242"/>
      <c r="EF6" s="5"/>
      <c r="EG6" s="237">
        <v>43986.0</v>
      </c>
      <c r="EH6" s="238"/>
      <c r="EI6" s="238"/>
      <c r="EJ6" s="238"/>
      <c r="EK6" s="238"/>
      <c r="EL6" s="7"/>
      <c r="EM6" s="247" t="s">
        <v>202</v>
      </c>
      <c r="EN6" s="238"/>
      <c r="EO6" s="238"/>
      <c r="EP6" s="238"/>
      <c r="EQ6" s="238"/>
      <c r="ER6" s="7"/>
      <c r="ES6" s="234"/>
      <c r="ET6" s="242"/>
      <c r="EU6" s="242"/>
      <c r="EV6" s="242"/>
    </row>
    <row r="7">
      <c r="A7" s="237">
        <v>43987.0</v>
      </c>
      <c r="B7" s="238"/>
      <c r="C7" s="238"/>
      <c r="D7" s="238"/>
      <c r="E7" s="238"/>
      <c r="F7" s="7"/>
      <c r="G7" s="247"/>
      <c r="H7" s="238"/>
      <c r="I7" s="238"/>
      <c r="J7" s="238"/>
      <c r="K7" s="238"/>
      <c r="L7" s="7"/>
      <c r="M7" s="7"/>
      <c r="N7" s="7"/>
      <c r="O7" s="7"/>
      <c r="P7" s="7"/>
      <c r="Q7" s="5"/>
      <c r="R7" s="237">
        <v>43987.0</v>
      </c>
      <c r="S7" s="238"/>
      <c r="T7" s="238"/>
      <c r="U7" s="238"/>
      <c r="V7" s="238"/>
      <c r="W7" s="7"/>
      <c r="X7" s="253" t="s">
        <v>203</v>
      </c>
      <c r="Y7" s="245">
        <f t="shared" ref="Y7:Z7" si="6">S32</f>
        <v>0.7565789474</v>
      </c>
      <c r="Z7" s="238">
        <f t="shared" si="6"/>
        <v>4</v>
      </c>
      <c r="AA7" s="245">
        <f t="shared" si="2"/>
        <v>3.026315789</v>
      </c>
      <c r="AB7" s="249">
        <f>V32</f>
        <v>0.009224537037</v>
      </c>
      <c r="AC7" s="7"/>
      <c r="AD7" s="7"/>
      <c r="AE7" s="7"/>
      <c r="AF7" s="7"/>
      <c r="AG7" s="7"/>
      <c r="AH7" s="5"/>
      <c r="AI7" s="237">
        <v>43987.0</v>
      </c>
      <c r="AJ7" s="238"/>
      <c r="AK7" s="238"/>
      <c r="AL7" s="238"/>
      <c r="AM7" s="238"/>
      <c r="AN7" s="7"/>
      <c r="AO7" s="253" t="s">
        <v>203</v>
      </c>
      <c r="AP7" s="245">
        <f t="shared" ref="AP7:AQ7" si="7">AJ32</f>
        <v>0.962962963</v>
      </c>
      <c r="AQ7" s="238">
        <f t="shared" si="7"/>
        <v>1</v>
      </c>
      <c r="AR7" s="245">
        <f t="shared" si="3"/>
        <v>0.962962963</v>
      </c>
      <c r="AS7" s="249">
        <f>AM32</f>
        <v>0.0015625</v>
      </c>
      <c r="AT7" s="7"/>
      <c r="AU7" s="7"/>
      <c r="AV7" s="7"/>
      <c r="AW7" s="7"/>
      <c r="AX7" s="7"/>
      <c r="AY7" s="5"/>
      <c r="AZ7" s="237">
        <v>43987.0</v>
      </c>
      <c r="BA7" s="238"/>
      <c r="BB7" s="238"/>
      <c r="BC7" s="238"/>
      <c r="BD7" s="238"/>
      <c r="BE7" s="7"/>
      <c r="BF7" s="247"/>
      <c r="BG7" s="238"/>
      <c r="BH7" s="238"/>
      <c r="BI7" s="238"/>
      <c r="BJ7" s="238"/>
      <c r="BK7" s="7"/>
      <c r="BL7" s="7"/>
      <c r="BM7" s="7"/>
      <c r="BN7" s="7"/>
      <c r="BO7" s="7"/>
      <c r="BP7" s="5"/>
      <c r="BQ7" s="237">
        <v>43987.0</v>
      </c>
      <c r="BR7" s="238"/>
      <c r="BS7" s="238"/>
      <c r="BT7" s="238"/>
      <c r="BU7" s="238"/>
      <c r="BV7" s="7"/>
      <c r="BW7" s="247"/>
      <c r="BX7" s="238"/>
      <c r="BY7" s="238"/>
      <c r="BZ7" s="238"/>
      <c r="CA7" s="238"/>
      <c r="CB7" s="7"/>
      <c r="CC7" s="7"/>
      <c r="CD7" s="7"/>
      <c r="CE7" s="7"/>
      <c r="CF7" s="7"/>
      <c r="CG7" s="5"/>
      <c r="CH7" s="237">
        <v>43987.0</v>
      </c>
      <c r="CI7" s="238"/>
      <c r="CJ7" s="238"/>
      <c r="CK7" s="238"/>
      <c r="CL7" s="238"/>
      <c r="CM7" s="7"/>
      <c r="CN7" s="247"/>
      <c r="CO7" s="238"/>
      <c r="CP7" s="238"/>
      <c r="CQ7" s="238"/>
      <c r="CR7" s="238"/>
      <c r="CS7" s="7"/>
      <c r="CT7" s="7"/>
      <c r="CU7" s="7"/>
      <c r="CV7" s="7"/>
      <c r="CW7" s="7"/>
      <c r="CX7" s="5"/>
      <c r="CY7" s="237">
        <v>43987.0</v>
      </c>
      <c r="CZ7" s="238"/>
      <c r="DA7" s="238"/>
      <c r="DB7" s="238"/>
      <c r="DC7" s="238"/>
      <c r="DD7" s="7"/>
      <c r="DE7" s="253" t="s">
        <v>203</v>
      </c>
      <c r="DF7" s="245">
        <f t="shared" ref="DF7:DG7" si="8">CZ32</f>
        <v>0.8590225564</v>
      </c>
      <c r="DG7" s="238">
        <f t="shared" si="8"/>
        <v>2</v>
      </c>
      <c r="DH7" s="245">
        <f t="shared" si="4"/>
        <v>1.718045113</v>
      </c>
      <c r="DI7" s="246">
        <f>DC32</f>
        <v>0.003969907407</v>
      </c>
      <c r="DJ7" s="7"/>
      <c r="DK7" s="7"/>
      <c r="DL7" s="7"/>
      <c r="DM7" s="7"/>
      <c r="DN7" s="7"/>
      <c r="DO7" s="5"/>
      <c r="DP7" s="237">
        <v>43987.0</v>
      </c>
      <c r="DQ7" s="238"/>
      <c r="DR7" s="238"/>
      <c r="DS7" s="238"/>
      <c r="DT7" s="238"/>
      <c r="DU7" s="7"/>
      <c r="DV7" s="247"/>
      <c r="DW7" s="238"/>
      <c r="DX7" s="238"/>
      <c r="DY7" s="238"/>
      <c r="DZ7" s="249"/>
      <c r="EA7" s="7"/>
      <c r="EB7" s="7"/>
      <c r="EC7" s="7"/>
      <c r="ED7" s="7"/>
      <c r="EE7" s="7"/>
      <c r="EF7" s="5"/>
      <c r="EG7" s="237">
        <v>43987.0</v>
      </c>
      <c r="EH7" s="238"/>
      <c r="EI7" s="238"/>
      <c r="EJ7" s="238"/>
      <c r="EK7" s="238"/>
      <c r="EL7" s="7"/>
      <c r="EM7" s="247"/>
      <c r="EN7" s="238"/>
      <c r="EO7" s="238"/>
      <c r="EP7" s="238"/>
      <c r="EQ7" s="238"/>
      <c r="ER7" s="7"/>
      <c r="ES7" s="7"/>
      <c r="ET7" s="7"/>
      <c r="EU7" s="7"/>
      <c r="EV7" s="7"/>
    </row>
    <row r="8">
      <c r="A8" s="237">
        <v>43988.0</v>
      </c>
      <c r="B8" s="238"/>
      <c r="C8" s="238"/>
      <c r="D8" s="238"/>
      <c r="E8" s="238"/>
      <c r="F8" s="7"/>
      <c r="G8" s="247"/>
      <c r="H8" s="238"/>
      <c r="I8" s="238"/>
      <c r="J8" s="238"/>
      <c r="K8" s="238"/>
      <c r="L8" s="7"/>
      <c r="M8" s="7"/>
      <c r="N8" s="7"/>
      <c r="O8" s="7"/>
      <c r="P8" s="7"/>
      <c r="Q8" s="5"/>
      <c r="R8" s="237">
        <v>43988.0</v>
      </c>
      <c r="S8" s="238"/>
      <c r="T8" s="238"/>
      <c r="U8" s="238"/>
      <c r="V8" s="238"/>
      <c r="W8" s="7"/>
      <c r="X8" s="247"/>
      <c r="Y8" s="238"/>
      <c r="Z8" s="238"/>
      <c r="AA8" s="245"/>
      <c r="AB8" s="249"/>
      <c r="AC8" s="7"/>
      <c r="AD8" s="7"/>
      <c r="AE8" s="7"/>
      <c r="AF8" s="7"/>
      <c r="AG8" s="7"/>
      <c r="AH8" s="5"/>
      <c r="AI8" s="237">
        <v>43988.0</v>
      </c>
      <c r="AJ8" s="238"/>
      <c r="AK8" s="238"/>
      <c r="AL8" s="238"/>
      <c r="AM8" s="238"/>
      <c r="AN8" s="7"/>
      <c r="AO8" s="247"/>
      <c r="AP8" s="238"/>
      <c r="AQ8" s="238"/>
      <c r="AR8" s="245"/>
      <c r="AS8" s="249"/>
      <c r="AT8" s="7"/>
      <c r="AU8" s="7"/>
      <c r="AV8" s="7"/>
      <c r="AW8" s="7"/>
      <c r="AX8" s="7"/>
      <c r="AY8" s="5"/>
      <c r="AZ8" s="237">
        <v>43988.0</v>
      </c>
      <c r="BA8" s="238"/>
      <c r="BB8" s="238"/>
      <c r="BC8" s="238"/>
      <c r="BD8" s="238"/>
      <c r="BE8" s="7"/>
      <c r="BF8" s="247"/>
      <c r="BG8" s="238"/>
      <c r="BH8" s="238"/>
      <c r="BI8" s="238"/>
      <c r="BJ8" s="238"/>
      <c r="BK8" s="7"/>
      <c r="BL8" s="7"/>
      <c r="BM8" s="7"/>
      <c r="BN8" s="7"/>
      <c r="BO8" s="7"/>
      <c r="BP8" s="5"/>
      <c r="BQ8" s="237">
        <v>43988.0</v>
      </c>
      <c r="BR8" s="238"/>
      <c r="BS8" s="238"/>
      <c r="BT8" s="238"/>
      <c r="BU8" s="238"/>
      <c r="BV8" s="7"/>
      <c r="BW8" s="247"/>
      <c r="BX8" s="238"/>
      <c r="BY8" s="238"/>
      <c r="BZ8" s="238"/>
      <c r="CA8" s="238"/>
      <c r="CB8" s="7"/>
      <c r="CC8" s="7"/>
      <c r="CD8" s="7"/>
      <c r="CE8" s="7"/>
      <c r="CF8" s="7"/>
      <c r="CG8" s="5"/>
      <c r="CH8" s="237">
        <v>43988.0</v>
      </c>
      <c r="CI8" s="238"/>
      <c r="CJ8" s="238"/>
      <c r="CK8" s="238"/>
      <c r="CL8" s="238"/>
      <c r="CM8" s="7"/>
      <c r="CN8" s="247"/>
      <c r="CO8" s="238"/>
      <c r="CP8" s="238"/>
      <c r="CQ8" s="238"/>
      <c r="CR8" s="238"/>
      <c r="CS8" s="7"/>
      <c r="CT8" s="7"/>
      <c r="CU8" s="7"/>
      <c r="CV8" s="7"/>
      <c r="CW8" s="7"/>
      <c r="CX8" s="5"/>
      <c r="CY8" s="237">
        <v>43988.0</v>
      </c>
      <c r="CZ8" s="238"/>
      <c r="DA8" s="238"/>
      <c r="DB8" s="238"/>
      <c r="DC8" s="238"/>
      <c r="DD8" s="7"/>
      <c r="DE8" s="247"/>
      <c r="DF8" s="238"/>
      <c r="DG8" s="238"/>
      <c r="DH8" s="238"/>
      <c r="DI8" s="238"/>
      <c r="DJ8" s="7"/>
      <c r="DK8" s="7"/>
      <c r="DL8" s="7"/>
      <c r="DM8" s="7"/>
      <c r="DN8" s="7"/>
      <c r="DO8" s="5"/>
      <c r="DP8" s="237">
        <v>43988.0</v>
      </c>
      <c r="DQ8" s="238"/>
      <c r="DR8" s="238"/>
      <c r="DS8" s="238"/>
      <c r="DT8" s="238"/>
      <c r="DU8" s="7"/>
      <c r="DV8" s="247"/>
      <c r="DW8" s="238"/>
      <c r="DX8" s="238"/>
      <c r="DY8" s="238"/>
      <c r="DZ8" s="249"/>
      <c r="EA8" s="7"/>
      <c r="EB8" s="7"/>
      <c r="EC8" s="7"/>
      <c r="ED8" s="7"/>
      <c r="EE8" s="7"/>
      <c r="EF8" s="5"/>
      <c r="EG8" s="237">
        <v>43988.0</v>
      </c>
      <c r="EH8" s="238"/>
      <c r="EI8" s="238"/>
      <c r="EJ8" s="238"/>
      <c r="EK8" s="238"/>
      <c r="EL8" s="7"/>
      <c r="EM8" s="247"/>
      <c r="EN8" s="238"/>
      <c r="EO8" s="238"/>
      <c r="EP8" s="238"/>
      <c r="EQ8" s="238"/>
      <c r="ER8" s="7"/>
      <c r="ES8" s="7"/>
      <c r="ET8" s="7"/>
      <c r="EU8" s="7"/>
      <c r="EV8" s="7"/>
    </row>
    <row r="9">
      <c r="A9" s="237">
        <v>43989.0</v>
      </c>
      <c r="B9" s="238"/>
      <c r="C9" s="238"/>
      <c r="D9" s="238"/>
      <c r="E9" s="238"/>
      <c r="F9" s="7"/>
      <c r="G9" s="247"/>
      <c r="H9" s="238"/>
      <c r="I9" s="238"/>
      <c r="J9" s="238"/>
      <c r="K9" s="238"/>
      <c r="L9" s="7"/>
      <c r="M9" s="7"/>
      <c r="N9" s="7"/>
      <c r="O9" s="7"/>
      <c r="P9" s="7"/>
      <c r="Q9" s="5"/>
      <c r="R9" s="237">
        <v>43989.0</v>
      </c>
      <c r="S9" s="238"/>
      <c r="T9" s="238"/>
      <c r="U9" s="238"/>
      <c r="V9" s="238"/>
      <c r="W9" s="7"/>
      <c r="X9" s="247"/>
      <c r="Y9" s="238"/>
      <c r="Z9" s="238"/>
      <c r="AA9" s="245"/>
      <c r="AB9" s="249"/>
      <c r="AC9" s="7"/>
      <c r="AD9" s="7"/>
      <c r="AE9" s="7"/>
      <c r="AF9" s="7"/>
      <c r="AG9" s="7"/>
      <c r="AH9" s="5"/>
      <c r="AI9" s="237">
        <v>43989.0</v>
      </c>
      <c r="AJ9" s="238"/>
      <c r="AK9" s="238"/>
      <c r="AL9" s="238"/>
      <c r="AM9" s="238"/>
      <c r="AN9" s="7"/>
      <c r="AO9" s="247"/>
      <c r="AP9" s="238"/>
      <c r="AQ9" s="238"/>
      <c r="AR9" s="245"/>
      <c r="AS9" s="249"/>
      <c r="AT9" s="7"/>
      <c r="AU9" s="7"/>
      <c r="AV9" s="7"/>
      <c r="AW9" s="7"/>
      <c r="AX9" s="7"/>
      <c r="AY9" s="5"/>
      <c r="AZ9" s="237">
        <v>43989.0</v>
      </c>
      <c r="BA9" s="238"/>
      <c r="BB9" s="238"/>
      <c r="BC9" s="238"/>
      <c r="BD9" s="238"/>
      <c r="BE9" s="7"/>
      <c r="BF9" s="247"/>
      <c r="BG9" s="238"/>
      <c r="BH9" s="238"/>
      <c r="BI9" s="238"/>
      <c r="BJ9" s="238"/>
      <c r="BK9" s="7"/>
      <c r="BL9" s="7"/>
      <c r="BM9" s="7"/>
      <c r="BN9" s="7"/>
      <c r="BO9" s="7"/>
      <c r="BP9" s="5"/>
      <c r="BQ9" s="237">
        <v>43989.0</v>
      </c>
      <c r="BR9" s="238"/>
      <c r="BS9" s="238"/>
      <c r="BT9" s="238"/>
      <c r="BU9" s="238"/>
      <c r="BV9" s="7"/>
      <c r="BW9" s="247"/>
      <c r="BX9" s="238"/>
      <c r="BY9" s="238"/>
      <c r="BZ9" s="238"/>
      <c r="CA9" s="238"/>
      <c r="CB9" s="7"/>
      <c r="CC9" s="7"/>
      <c r="CD9" s="7"/>
      <c r="CE9" s="7"/>
      <c r="CF9" s="7"/>
      <c r="CG9" s="5"/>
      <c r="CH9" s="237">
        <v>43989.0</v>
      </c>
      <c r="CI9" s="238"/>
      <c r="CJ9" s="238"/>
      <c r="CK9" s="238"/>
      <c r="CL9" s="238"/>
      <c r="CM9" s="7"/>
      <c r="CN9" s="247"/>
      <c r="CO9" s="238"/>
      <c r="CP9" s="238"/>
      <c r="CQ9" s="238"/>
      <c r="CR9" s="238"/>
      <c r="CS9" s="7"/>
      <c r="CT9" s="7"/>
      <c r="CU9" s="7"/>
      <c r="CV9" s="7"/>
      <c r="CW9" s="7"/>
      <c r="CX9" s="5"/>
      <c r="CY9" s="237">
        <v>43989.0</v>
      </c>
      <c r="CZ9" s="238"/>
      <c r="DA9" s="238"/>
      <c r="DB9" s="238"/>
      <c r="DC9" s="238"/>
      <c r="DD9" s="7"/>
      <c r="DE9" s="247"/>
      <c r="DF9" s="238"/>
      <c r="DG9" s="238"/>
      <c r="DH9" s="238"/>
      <c r="DI9" s="238"/>
      <c r="DJ9" s="7"/>
      <c r="DK9" s="7"/>
      <c r="DL9" s="7"/>
      <c r="DM9" s="7"/>
      <c r="DN9" s="7"/>
      <c r="DO9" s="5"/>
      <c r="DP9" s="237">
        <v>43989.0</v>
      </c>
      <c r="DQ9" s="238"/>
      <c r="DR9" s="238"/>
      <c r="DS9" s="238"/>
      <c r="DT9" s="238"/>
      <c r="DU9" s="7"/>
      <c r="DV9" s="247"/>
      <c r="DW9" s="238"/>
      <c r="DX9" s="238"/>
      <c r="DY9" s="238"/>
      <c r="DZ9" s="249"/>
      <c r="EA9" s="7"/>
      <c r="EB9" s="7"/>
      <c r="EC9" s="7"/>
      <c r="ED9" s="7"/>
      <c r="EE9" s="7"/>
      <c r="EF9" s="5"/>
      <c r="EG9" s="237">
        <v>43989.0</v>
      </c>
      <c r="EH9" s="238"/>
      <c r="EI9" s="238"/>
      <c r="EJ9" s="238"/>
      <c r="EK9" s="238"/>
      <c r="EL9" s="7"/>
      <c r="EM9" s="247"/>
      <c r="EN9" s="238"/>
      <c r="EO9" s="238"/>
      <c r="EP9" s="238"/>
      <c r="EQ9" s="238"/>
      <c r="ER9" s="7"/>
      <c r="ES9" s="7"/>
      <c r="ET9" s="7"/>
      <c r="EU9" s="7"/>
      <c r="EV9" s="7"/>
    </row>
    <row r="10">
      <c r="A10" s="237">
        <v>43990.0</v>
      </c>
      <c r="B10" s="238"/>
      <c r="C10" s="238"/>
      <c r="D10" s="238"/>
      <c r="E10" s="238"/>
      <c r="F10" s="7"/>
      <c r="G10" s="247"/>
      <c r="H10" s="238"/>
      <c r="I10" s="238"/>
      <c r="J10" s="238"/>
      <c r="K10" s="238"/>
      <c r="L10" s="7"/>
      <c r="M10" s="7"/>
      <c r="N10" s="7"/>
      <c r="O10" s="7"/>
      <c r="P10" s="7"/>
      <c r="Q10" s="5"/>
      <c r="R10" s="237">
        <v>43990.0</v>
      </c>
      <c r="S10" s="238"/>
      <c r="T10" s="238"/>
      <c r="U10" s="238"/>
      <c r="V10" s="238"/>
      <c r="W10" s="7"/>
      <c r="X10" s="247"/>
      <c r="Y10" s="238"/>
      <c r="Z10" s="238"/>
      <c r="AA10" s="245"/>
      <c r="AB10" s="249"/>
      <c r="AC10" s="7"/>
      <c r="AD10" s="7"/>
      <c r="AE10" s="7"/>
      <c r="AF10" s="7"/>
      <c r="AG10" s="7"/>
      <c r="AH10" s="5"/>
      <c r="AI10" s="237">
        <v>43990.0</v>
      </c>
      <c r="AJ10" s="238"/>
      <c r="AK10" s="238"/>
      <c r="AL10" s="238"/>
      <c r="AM10" s="238"/>
      <c r="AN10" s="7"/>
      <c r="AO10" s="247"/>
      <c r="AP10" s="238"/>
      <c r="AQ10" s="238"/>
      <c r="AR10" s="245"/>
      <c r="AS10" s="249"/>
      <c r="AT10" s="7"/>
      <c r="AU10" s="7"/>
      <c r="AV10" s="7"/>
      <c r="AW10" s="7"/>
      <c r="AX10" s="7"/>
      <c r="AY10" s="5"/>
      <c r="AZ10" s="237">
        <v>43990.0</v>
      </c>
      <c r="BA10" s="238"/>
      <c r="BB10" s="238"/>
      <c r="BC10" s="238"/>
      <c r="BD10" s="238"/>
      <c r="BE10" s="7"/>
      <c r="BF10" s="247"/>
      <c r="BG10" s="238"/>
      <c r="BH10" s="238"/>
      <c r="BI10" s="238"/>
      <c r="BJ10" s="238"/>
      <c r="BK10" s="7"/>
      <c r="BL10" s="7"/>
      <c r="BM10" s="7"/>
      <c r="BN10" s="7"/>
      <c r="BO10" s="7"/>
      <c r="BP10" s="5"/>
      <c r="BQ10" s="237">
        <v>43990.0</v>
      </c>
      <c r="BR10" s="238"/>
      <c r="BS10" s="238"/>
      <c r="BT10" s="238"/>
      <c r="BU10" s="238"/>
      <c r="BV10" s="7"/>
      <c r="BW10" s="247"/>
      <c r="BX10" s="238"/>
      <c r="BY10" s="238"/>
      <c r="BZ10" s="238"/>
      <c r="CA10" s="238"/>
      <c r="CB10" s="7"/>
      <c r="CC10" s="7"/>
      <c r="CD10" s="7"/>
      <c r="CE10" s="7"/>
      <c r="CF10" s="7"/>
      <c r="CG10" s="5"/>
      <c r="CH10" s="237">
        <v>43990.0</v>
      </c>
      <c r="CI10" s="238"/>
      <c r="CJ10" s="238"/>
      <c r="CK10" s="238"/>
      <c r="CL10" s="238"/>
      <c r="CM10" s="7"/>
      <c r="CN10" s="247"/>
      <c r="CO10" s="238"/>
      <c r="CP10" s="238"/>
      <c r="CQ10" s="238"/>
      <c r="CR10" s="238"/>
      <c r="CS10" s="7"/>
      <c r="CT10" s="7"/>
      <c r="CU10" s="7"/>
      <c r="CV10" s="7"/>
      <c r="CW10" s="7"/>
      <c r="CX10" s="5"/>
      <c r="CY10" s="237">
        <v>43990.0</v>
      </c>
      <c r="CZ10" s="238"/>
      <c r="DA10" s="238"/>
      <c r="DB10" s="238"/>
      <c r="DC10" s="238"/>
      <c r="DD10" s="7"/>
      <c r="DE10" s="247"/>
      <c r="DF10" s="238"/>
      <c r="DG10" s="238"/>
      <c r="DH10" s="238"/>
      <c r="DI10" s="238"/>
      <c r="DJ10" s="7"/>
      <c r="DK10" s="7"/>
      <c r="DL10" s="7"/>
      <c r="DM10" s="7"/>
      <c r="DN10" s="7"/>
      <c r="DO10" s="5"/>
      <c r="DP10" s="237">
        <v>43990.0</v>
      </c>
      <c r="DQ10" s="238"/>
      <c r="DR10" s="238"/>
      <c r="DS10" s="238"/>
      <c r="DT10" s="238"/>
      <c r="DU10" s="7"/>
      <c r="DV10" s="247"/>
      <c r="DW10" s="238"/>
      <c r="DX10" s="238"/>
      <c r="DY10" s="238"/>
      <c r="DZ10" s="238"/>
      <c r="EA10" s="7"/>
      <c r="EB10" s="7"/>
      <c r="EC10" s="7"/>
      <c r="ED10" s="7"/>
      <c r="EE10" s="7"/>
      <c r="EF10" s="5"/>
      <c r="EG10" s="237">
        <v>43990.0</v>
      </c>
      <c r="EH10" s="238"/>
      <c r="EI10" s="238"/>
      <c r="EJ10" s="238"/>
      <c r="EK10" s="238"/>
      <c r="EL10" s="7"/>
      <c r="EM10" s="247"/>
      <c r="EN10" s="238"/>
      <c r="EO10" s="238"/>
      <c r="EP10" s="238"/>
      <c r="EQ10" s="238"/>
      <c r="ER10" s="7"/>
      <c r="ES10" s="7"/>
      <c r="ET10" s="7"/>
      <c r="EU10" s="7"/>
      <c r="EV10" s="7"/>
    </row>
    <row r="11">
      <c r="A11" s="237">
        <v>43991.0</v>
      </c>
      <c r="B11" s="238"/>
      <c r="C11" s="238"/>
      <c r="D11" s="238"/>
      <c r="E11" s="238"/>
      <c r="F11" s="7"/>
      <c r="G11" s="247"/>
      <c r="H11" s="238"/>
      <c r="I11" s="238"/>
      <c r="J11" s="238"/>
      <c r="K11" s="238"/>
      <c r="L11" s="7"/>
      <c r="M11" s="7"/>
      <c r="N11" s="7"/>
      <c r="O11" s="7"/>
      <c r="P11" s="7"/>
      <c r="Q11" s="5"/>
      <c r="R11" s="237">
        <v>43991.0</v>
      </c>
      <c r="S11" s="238"/>
      <c r="T11" s="238"/>
      <c r="U11" s="238"/>
      <c r="V11" s="238"/>
      <c r="W11" s="7"/>
      <c r="X11" s="247"/>
      <c r="Y11" s="238"/>
      <c r="Z11" s="238"/>
      <c r="AA11" s="238"/>
      <c r="AB11" s="249"/>
      <c r="AC11" s="7"/>
      <c r="AD11" s="7"/>
      <c r="AE11" s="7"/>
      <c r="AF11" s="7"/>
      <c r="AG11" s="7"/>
      <c r="AH11" s="5"/>
      <c r="AI11" s="237">
        <v>43991.0</v>
      </c>
      <c r="AJ11" s="238"/>
      <c r="AK11" s="238"/>
      <c r="AL11" s="238"/>
      <c r="AM11" s="238"/>
      <c r="AN11" s="7"/>
      <c r="AO11" s="247"/>
      <c r="AP11" s="238"/>
      <c r="AQ11" s="238"/>
      <c r="AR11" s="238"/>
      <c r="AS11" s="249"/>
      <c r="AT11" s="7"/>
      <c r="AU11" s="7"/>
      <c r="AV11" s="7"/>
      <c r="AW11" s="7"/>
      <c r="AX11" s="7"/>
      <c r="AY11" s="5"/>
      <c r="AZ11" s="237">
        <v>43991.0</v>
      </c>
      <c r="BA11" s="238"/>
      <c r="BB11" s="238"/>
      <c r="BC11" s="238"/>
      <c r="BD11" s="238"/>
      <c r="BE11" s="7"/>
      <c r="BF11" s="247"/>
      <c r="BG11" s="238"/>
      <c r="BH11" s="238"/>
      <c r="BI11" s="238"/>
      <c r="BJ11" s="238"/>
      <c r="BK11" s="7"/>
      <c r="BL11" s="7"/>
      <c r="BM11" s="7"/>
      <c r="BN11" s="7"/>
      <c r="BO11" s="7"/>
      <c r="BP11" s="5"/>
      <c r="BQ11" s="237">
        <v>43991.0</v>
      </c>
      <c r="BR11" s="238"/>
      <c r="BS11" s="238"/>
      <c r="BT11" s="238"/>
      <c r="BU11" s="238"/>
      <c r="BV11" s="7"/>
      <c r="BW11" s="247"/>
      <c r="BX11" s="238"/>
      <c r="BY11" s="238"/>
      <c r="BZ11" s="238"/>
      <c r="CA11" s="238"/>
      <c r="CB11" s="7"/>
      <c r="CC11" s="7"/>
      <c r="CD11" s="7"/>
      <c r="CE11" s="7"/>
      <c r="CF11" s="7"/>
      <c r="CG11" s="5"/>
      <c r="CH11" s="237">
        <v>43991.0</v>
      </c>
      <c r="CI11" s="238"/>
      <c r="CJ11" s="238"/>
      <c r="CK11" s="238"/>
      <c r="CL11" s="238"/>
      <c r="CM11" s="7"/>
      <c r="CN11" s="247"/>
      <c r="CO11" s="238"/>
      <c r="CP11" s="238"/>
      <c r="CQ11" s="238"/>
      <c r="CR11" s="238"/>
      <c r="CS11" s="7"/>
      <c r="CT11" s="7"/>
      <c r="CU11" s="7"/>
      <c r="CV11" s="7"/>
      <c r="CW11" s="7"/>
      <c r="CX11" s="5"/>
      <c r="CY11" s="237">
        <v>43991.0</v>
      </c>
      <c r="CZ11" s="238"/>
      <c r="DA11" s="238"/>
      <c r="DB11" s="238"/>
      <c r="DC11" s="238"/>
      <c r="DD11" s="7"/>
      <c r="DE11" s="247"/>
      <c r="DF11" s="238"/>
      <c r="DG11" s="238"/>
      <c r="DH11" s="238"/>
      <c r="DI11" s="238"/>
      <c r="DJ11" s="7"/>
      <c r="DK11" s="7"/>
      <c r="DL11" s="7"/>
      <c r="DM11" s="7"/>
      <c r="DN11" s="7"/>
      <c r="DO11" s="5"/>
      <c r="DP11" s="237">
        <v>43991.0</v>
      </c>
      <c r="DQ11" s="238"/>
      <c r="DR11" s="238"/>
      <c r="DS11" s="238"/>
      <c r="DT11" s="238"/>
      <c r="DU11" s="7"/>
      <c r="DV11" s="247"/>
      <c r="DW11" s="238"/>
      <c r="DX11" s="238"/>
      <c r="DY11" s="238"/>
      <c r="DZ11" s="238"/>
      <c r="EA11" s="7"/>
      <c r="EB11" s="7"/>
      <c r="EC11" s="7"/>
      <c r="ED11" s="7"/>
      <c r="EE11" s="7"/>
      <c r="EF11" s="5"/>
      <c r="EG11" s="237">
        <v>43991.0</v>
      </c>
      <c r="EH11" s="238"/>
      <c r="EI11" s="238"/>
      <c r="EJ11" s="238"/>
      <c r="EK11" s="238"/>
      <c r="EL11" s="7"/>
      <c r="EM11" s="247"/>
      <c r="EN11" s="238"/>
      <c r="EO11" s="238"/>
      <c r="EP11" s="238"/>
      <c r="EQ11" s="238"/>
      <c r="ER11" s="7"/>
      <c r="ES11" s="7"/>
      <c r="ET11" s="7"/>
      <c r="EU11" s="7"/>
      <c r="EV11" s="7"/>
    </row>
    <row r="12">
      <c r="A12" s="237">
        <v>43992.0</v>
      </c>
      <c r="B12" s="238"/>
      <c r="C12" s="238"/>
      <c r="D12" s="238"/>
      <c r="E12" s="238"/>
      <c r="F12" s="7"/>
      <c r="G12" s="254"/>
      <c r="H12" s="238"/>
      <c r="I12" s="238"/>
      <c r="J12" s="238"/>
      <c r="K12" s="238"/>
      <c r="L12" s="7"/>
      <c r="M12" s="7"/>
      <c r="N12" s="7"/>
      <c r="O12" s="7"/>
      <c r="P12" s="7"/>
      <c r="Q12" s="5"/>
      <c r="R12" s="237">
        <v>43992.0</v>
      </c>
      <c r="S12" s="238"/>
      <c r="T12" s="238"/>
      <c r="U12" s="238"/>
      <c r="V12" s="238"/>
      <c r="W12" s="7"/>
      <c r="X12" s="254"/>
      <c r="Y12" s="238"/>
      <c r="Z12" s="238"/>
      <c r="AA12" s="238"/>
      <c r="AB12" s="249"/>
      <c r="AC12" s="7"/>
      <c r="AD12" s="7"/>
      <c r="AE12" s="7"/>
      <c r="AF12" s="7"/>
      <c r="AG12" s="7"/>
      <c r="AH12" s="5"/>
      <c r="AI12" s="237">
        <v>43992.0</v>
      </c>
      <c r="AJ12" s="238"/>
      <c r="AK12" s="238"/>
      <c r="AL12" s="238"/>
      <c r="AM12" s="238"/>
      <c r="AN12" s="7"/>
      <c r="AO12" s="254"/>
      <c r="AP12" s="238"/>
      <c r="AQ12" s="238"/>
      <c r="AR12" s="238"/>
      <c r="AS12" s="249"/>
      <c r="AT12" s="7"/>
      <c r="AU12" s="7"/>
      <c r="AV12" s="7"/>
      <c r="AW12" s="7"/>
      <c r="AX12" s="7"/>
      <c r="AY12" s="5"/>
      <c r="AZ12" s="237">
        <v>43992.0</v>
      </c>
      <c r="BA12" s="238"/>
      <c r="BB12" s="238"/>
      <c r="BC12" s="238"/>
      <c r="BD12" s="238"/>
      <c r="BE12" s="7"/>
      <c r="BF12" s="254"/>
      <c r="BG12" s="238"/>
      <c r="BH12" s="238"/>
      <c r="BI12" s="238"/>
      <c r="BJ12" s="238"/>
      <c r="BK12" s="7"/>
      <c r="BL12" s="7"/>
      <c r="BM12" s="7"/>
      <c r="BN12" s="7"/>
      <c r="BO12" s="7"/>
      <c r="BP12" s="5"/>
      <c r="BQ12" s="237">
        <v>43992.0</v>
      </c>
      <c r="BR12" s="238"/>
      <c r="BS12" s="238"/>
      <c r="BT12" s="238"/>
      <c r="BU12" s="238"/>
      <c r="BV12" s="7"/>
      <c r="BW12" s="254"/>
      <c r="BX12" s="238"/>
      <c r="BY12" s="238"/>
      <c r="BZ12" s="238"/>
      <c r="CA12" s="238"/>
      <c r="CB12" s="7"/>
      <c r="CC12" s="7"/>
      <c r="CD12" s="7"/>
      <c r="CE12" s="7"/>
      <c r="CF12" s="7"/>
      <c r="CG12" s="5"/>
      <c r="CH12" s="237">
        <v>43992.0</v>
      </c>
      <c r="CI12" s="238"/>
      <c r="CJ12" s="238"/>
      <c r="CK12" s="238"/>
      <c r="CL12" s="238"/>
      <c r="CM12" s="7"/>
      <c r="CN12" s="254"/>
      <c r="CO12" s="238"/>
      <c r="CP12" s="238"/>
      <c r="CQ12" s="238"/>
      <c r="CR12" s="238"/>
      <c r="CS12" s="7"/>
      <c r="CT12" s="7"/>
      <c r="CU12" s="7"/>
      <c r="CV12" s="7"/>
      <c r="CW12" s="7"/>
      <c r="CX12" s="5"/>
      <c r="CY12" s="237">
        <v>43992.0</v>
      </c>
      <c r="CZ12" s="238"/>
      <c r="DA12" s="238"/>
      <c r="DB12" s="238"/>
      <c r="DC12" s="238"/>
      <c r="DD12" s="7"/>
      <c r="DE12" s="254"/>
      <c r="DF12" s="238"/>
      <c r="DG12" s="238"/>
      <c r="DH12" s="238"/>
      <c r="DI12" s="238"/>
      <c r="DJ12" s="7"/>
      <c r="DK12" s="7"/>
      <c r="DL12" s="7"/>
      <c r="DM12" s="7"/>
      <c r="DN12" s="7"/>
      <c r="DO12" s="5"/>
      <c r="DP12" s="237">
        <v>43992.0</v>
      </c>
      <c r="DQ12" s="238"/>
      <c r="DR12" s="238"/>
      <c r="DS12" s="238"/>
      <c r="DT12" s="238"/>
      <c r="DU12" s="7"/>
      <c r="DV12" s="254"/>
      <c r="DW12" s="238"/>
      <c r="DX12" s="238"/>
      <c r="DY12" s="238"/>
      <c r="DZ12" s="238"/>
      <c r="EA12" s="7"/>
      <c r="EB12" s="7"/>
      <c r="EC12" s="7"/>
      <c r="ED12" s="7"/>
      <c r="EE12" s="7"/>
      <c r="EF12" s="5"/>
      <c r="EG12" s="237">
        <v>43992.0</v>
      </c>
      <c r="EH12" s="238"/>
      <c r="EI12" s="238"/>
      <c r="EJ12" s="238"/>
      <c r="EK12" s="238"/>
      <c r="EL12" s="7"/>
      <c r="EM12" s="254"/>
      <c r="EN12" s="238"/>
      <c r="EO12" s="238"/>
      <c r="EP12" s="238"/>
      <c r="EQ12" s="238"/>
      <c r="ER12" s="7"/>
      <c r="ES12" s="7"/>
      <c r="ET12" s="7"/>
      <c r="EU12" s="7"/>
      <c r="EV12" s="7"/>
    </row>
    <row r="13">
      <c r="A13" s="237">
        <v>43993.0</v>
      </c>
      <c r="B13" s="238"/>
      <c r="C13" s="238"/>
      <c r="D13" s="238"/>
      <c r="E13" s="238"/>
      <c r="F13" s="7"/>
      <c r="G13" s="254"/>
      <c r="H13" s="238"/>
      <c r="I13" s="238"/>
      <c r="J13" s="238"/>
      <c r="K13" s="238"/>
      <c r="L13" s="7"/>
      <c r="M13" s="7"/>
      <c r="N13" s="7"/>
      <c r="O13" s="7"/>
      <c r="P13" s="7"/>
      <c r="Q13" s="5"/>
      <c r="R13" s="237">
        <v>43993.0</v>
      </c>
      <c r="S13" s="245">
        <f>'Звонок ЛПР'!V44</f>
        <v>0.7631578947</v>
      </c>
      <c r="T13" s="238">
        <f>'Звонок ЛПР'!V45</f>
        <v>2</v>
      </c>
      <c r="U13" s="245">
        <f>S13*T13</f>
        <v>1.526315789</v>
      </c>
      <c r="V13" s="249">
        <f>'Звонок ЛПР'!V46</f>
        <v>0.002592592593</v>
      </c>
      <c r="W13" s="7"/>
      <c r="X13" s="254"/>
      <c r="Y13" s="238"/>
      <c r="Z13" s="238"/>
      <c r="AA13" s="238"/>
      <c r="AB13" s="249"/>
      <c r="AC13" s="7"/>
      <c r="AD13" s="7"/>
      <c r="AE13" s="7"/>
      <c r="AF13" s="7"/>
      <c r="AG13" s="7"/>
      <c r="AH13" s="5"/>
      <c r="AI13" s="237">
        <v>43993.0</v>
      </c>
      <c r="AJ13" s="245">
        <f>'Отправка КП'!H37</f>
        <v>0.9259259259</v>
      </c>
      <c r="AK13" s="238">
        <f>'Отправка КП'!H38</f>
        <v>1</v>
      </c>
      <c r="AL13" s="245">
        <f>AJ13*AK13</f>
        <v>0.9259259259</v>
      </c>
      <c r="AM13" s="249">
        <f>'Отправка КП'!H39</f>
        <v>0.001828703704</v>
      </c>
      <c r="AN13" s="7"/>
      <c r="AO13" s="254"/>
      <c r="AP13" s="238"/>
      <c r="AQ13" s="238"/>
      <c r="AR13" s="238"/>
      <c r="AS13" s="249"/>
      <c r="AT13" s="7"/>
      <c r="AU13" s="7"/>
      <c r="AV13" s="7"/>
      <c r="AW13" s="7"/>
      <c r="AX13" s="7"/>
      <c r="AY13" s="5"/>
      <c r="AZ13" s="237">
        <v>43993.0</v>
      </c>
      <c r="BA13" s="238"/>
      <c r="BB13" s="238"/>
      <c r="BC13" s="238"/>
      <c r="BD13" s="238"/>
      <c r="BE13" s="7"/>
      <c r="BF13" s="254"/>
      <c r="BG13" s="238"/>
      <c r="BH13" s="238"/>
      <c r="BI13" s="238"/>
      <c r="BJ13" s="238"/>
      <c r="BK13" s="7"/>
      <c r="BL13" s="7"/>
      <c r="BM13" s="7"/>
      <c r="BN13" s="7"/>
      <c r="BO13" s="7"/>
      <c r="BP13" s="5"/>
      <c r="BQ13" s="237">
        <v>43993.0</v>
      </c>
      <c r="BR13" s="238"/>
      <c r="BS13" s="238"/>
      <c r="BT13" s="238"/>
      <c r="BU13" s="238"/>
      <c r="BV13" s="7"/>
      <c r="BW13" s="254"/>
      <c r="BX13" s="238"/>
      <c r="BY13" s="238"/>
      <c r="BZ13" s="238"/>
      <c r="CA13" s="238"/>
      <c r="CB13" s="7"/>
      <c r="CC13" s="7"/>
      <c r="CD13" s="7"/>
      <c r="CE13" s="7"/>
      <c r="CF13" s="7"/>
      <c r="CG13" s="5"/>
      <c r="CH13" s="237">
        <v>43993.0</v>
      </c>
      <c r="CI13" s="238"/>
      <c r="CJ13" s="238"/>
      <c r="CK13" s="238"/>
      <c r="CL13" s="238"/>
      <c r="CM13" s="7"/>
      <c r="CN13" s="254"/>
      <c r="CO13" s="238"/>
      <c r="CP13" s="238"/>
      <c r="CQ13" s="238"/>
      <c r="CR13" s="238"/>
      <c r="CS13" s="7"/>
      <c r="CT13" s="7"/>
      <c r="CU13" s="7"/>
      <c r="CV13" s="7"/>
      <c r="CW13" s="7"/>
      <c r="CX13" s="5"/>
      <c r="CY13" s="237">
        <v>43993.0</v>
      </c>
      <c r="CZ13" s="238"/>
      <c r="DA13" s="238"/>
      <c r="DB13" s="238"/>
      <c r="DC13" s="238"/>
      <c r="DD13" s="7"/>
      <c r="DE13" s="254"/>
      <c r="DF13" s="238"/>
      <c r="DG13" s="238"/>
      <c r="DH13" s="238"/>
      <c r="DI13" s="238"/>
      <c r="DJ13" s="7"/>
      <c r="DK13" s="7"/>
      <c r="DL13" s="7"/>
      <c r="DM13" s="7"/>
      <c r="DN13" s="7"/>
      <c r="DO13" s="5"/>
      <c r="DP13" s="237">
        <v>43993.0</v>
      </c>
      <c r="DQ13" s="238"/>
      <c r="DR13" s="238"/>
      <c r="DS13" s="238"/>
      <c r="DT13" s="238"/>
      <c r="DU13" s="7"/>
      <c r="DV13" s="254"/>
      <c r="DW13" s="238"/>
      <c r="DX13" s="238"/>
      <c r="DY13" s="238"/>
      <c r="DZ13" s="238"/>
      <c r="EA13" s="7"/>
      <c r="EB13" s="7"/>
      <c r="EC13" s="7"/>
      <c r="ED13" s="7"/>
      <c r="EE13" s="7"/>
      <c r="EF13" s="5"/>
      <c r="EG13" s="237">
        <v>43993.0</v>
      </c>
      <c r="EH13" s="238"/>
      <c r="EI13" s="238"/>
      <c r="EJ13" s="238"/>
      <c r="EK13" s="238"/>
      <c r="EL13" s="7"/>
      <c r="EM13" s="254"/>
      <c r="EN13" s="238"/>
      <c r="EO13" s="238"/>
      <c r="EP13" s="238"/>
      <c r="EQ13" s="238"/>
      <c r="ER13" s="7"/>
      <c r="ES13" s="7"/>
      <c r="ET13" s="7"/>
      <c r="EU13" s="7"/>
      <c r="EV13" s="7"/>
    </row>
    <row r="14">
      <c r="A14" s="237">
        <v>43994.0</v>
      </c>
      <c r="B14" s="238"/>
      <c r="C14" s="238"/>
      <c r="D14" s="238"/>
      <c r="E14" s="238"/>
      <c r="F14" s="7"/>
      <c r="G14" s="247"/>
      <c r="H14" s="238"/>
      <c r="I14" s="238"/>
      <c r="J14" s="238"/>
      <c r="K14" s="238"/>
      <c r="L14" s="7"/>
      <c r="M14" s="7"/>
      <c r="N14" s="7"/>
      <c r="O14" s="7"/>
      <c r="P14" s="7"/>
      <c r="Q14" s="5"/>
      <c r="R14" s="237">
        <v>43994.0</v>
      </c>
      <c r="S14" s="238"/>
      <c r="T14" s="238"/>
      <c r="U14" s="238"/>
      <c r="V14" s="238"/>
      <c r="W14" s="7"/>
      <c r="X14" s="247"/>
      <c r="Y14" s="238"/>
      <c r="Z14" s="238"/>
      <c r="AA14" s="238"/>
      <c r="AB14" s="238"/>
      <c r="AC14" s="7"/>
      <c r="AD14" s="7"/>
      <c r="AE14" s="7"/>
      <c r="AF14" s="7"/>
      <c r="AG14" s="7"/>
      <c r="AH14" s="5"/>
      <c r="AI14" s="237">
        <v>43994.0</v>
      </c>
      <c r="AJ14" s="238"/>
      <c r="AK14" s="238"/>
      <c r="AL14" s="238"/>
      <c r="AM14" s="238"/>
      <c r="AN14" s="7"/>
      <c r="AO14" s="247"/>
      <c r="AP14" s="238"/>
      <c r="AQ14" s="238"/>
      <c r="AR14" s="238"/>
      <c r="AS14" s="249"/>
      <c r="AT14" s="7"/>
      <c r="AU14" s="7"/>
      <c r="AV14" s="7"/>
      <c r="AW14" s="7"/>
      <c r="AX14" s="7"/>
      <c r="AY14" s="5"/>
      <c r="AZ14" s="237">
        <v>43994.0</v>
      </c>
      <c r="BA14" s="238"/>
      <c r="BB14" s="238"/>
      <c r="BC14" s="238"/>
      <c r="BD14" s="238"/>
      <c r="BE14" s="7"/>
      <c r="BF14" s="247"/>
      <c r="BG14" s="238"/>
      <c r="BH14" s="238"/>
      <c r="BI14" s="238"/>
      <c r="BJ14" s="238"/>
      <c r="BK14" s="7"/>
      <c r="BL14" s="7"/>
      <c r="BM14" s="7"/>
      <c r="BN14" s="7"/>
      <c r="BO14" s="7"/>
      <c r="BP14" s="5"/>
      <c r="BQ14" s="237">
        <v>43994.0</v>
      </c>
      <c r="BR14" s="238"/>
      <c r="BS14" s="238"/>
      <c r="BT14" s="238"/>
      <c r="BU14" s="238"/>
      <c r="BV14" s="7"/>
      <c r="BW14" s="247"/>
      <c r="BX14" s="238"/>
      <c r="BY14" s="238"/>
      <c r="BZ14" s="238"/>
      <c r="CA14" s="238"/>
      <c r="CB14" s="7"/>
      <c r="CC14" s="7"/>
      <c r="CD14" s="7"/>
      <c r="CE14" s="7"/>
      <c r="CF14" s="7"/>
      <c r="CG14" s="5"/>
      <c r="CH14" s="237">
        <v>43994.0</v>
      </c>
      <c r="CI14" s="238"/>
      <c r="CJ14" s="238"/>
      <c r="CK14" s="238"/>
      <c r="CL14" s="238"/>
      <c r="CM14" s="7"/>
      <c r="CN14" s="247"/>
      <c r="CO14" s="238"/>
      <c r="CP14" s="238"/>
      <c r="CQ14" s="238"/>
      <c r="CR14" s="238"/>
      <c r="CS14" s="7"/>
      <c r="CT14" s="7"/>
      <c r="CU14" s="7"/>
      <c r="CV14" s="7"/>
      <c r="CW14" s="7"/>
      <c r="CX14" s="5"/>
      <c r="CY14" s="237">
        <v>43994.0</v>
      </c>
      <c r="CZ14" s="238"/>
      <c r="DA14" s="238"/>
      <c r="DB14" s="238"/>
      <c r="DC14" s="238"/>
      <c r="DD14" s="7"/>
      <c r="DE14" s="247"/>
      <c r="DF14" s="238"/>
      <c r="DG14" s="238"/>
      <c r="DH14" s="238"/>
      <c r="DI14" s="238"/>
      <c r="DJ14" s="7"/>
      <c r="DK14" s="7"/>
      <c r="DL14" s="7"/>
      <c r="DM14" s="7"/>
      <c r="DN14" s="7"/>
      <c r="DO14" s="5"/>
      <c r="DP14" s="237">
        <v>43994.0</v>
      </c>
      <c r="DQ14" s="238"/>
      <c r="DR14" s="238"/>
      <c r="DS14" s="238"/>
      <c r="DT14" s="238"/>
      <c r="DU14" s="7"/>
      <c r="DV14" s="247"/>
      <c r="DW14" s="238"/>
      <c r="DX14" s="238"/>
      <c r="DY14" s="238"/>
      <c r="DZ14" s="238"/>
      <c r="EA14" s="7"/>
      <c r="EB14" s="7"/>
      <c r="EC14" s="7"/>
      <c r="ED14" s="7"/>
      <c r="EE14" s="7"/>
      <c r="EF14" s="5"/>
      <c r="EG14" s="237">
        <v>43994.0</v>
      </c>
      <c r="EH14" s="238"/>
      <c r="EI14" s="238"/>
      <c r="EJ14" s="238"/>
      <c r="EK14" s="238"/>
      <c r="EL14" s="7"/>
      <c r="EM14" s="247"/>
      <c r="EN14" s="238"/>
      <c r="EO14" s="238"/>
      <c r="EP14" s="238"/>
      <c r="EQ14" s="238"/>
      <c r="ER14" s="7"/>
      <c r="ES14" s="7"/>
      <c r="ET14" s="7"/>
      <c r="EU14" s="7"/>
      <c r="EV14" s="7"/>
    </row>
    <row r="15">
      <c r="A15" s="237">
        <v>43995.0</v>
      </c>
      <c r="B15" s="238"/>
      <c r="C15" s="238"/>
      <c r="D15" s="238"/>
      <c r="E15" s="238"/>
      <c r="F15" s="7"/>
      <c r="G15" s="247"/>
      <c r="H15" s="238"/>
      <c r="I15" s="238"/>
      <c r="J15" s="238"/>
      <c r="K15" s="238"/>
      <c r="L15" s="7"/>
      <c r="M15" s="7"/>
      <c r="N15" s="7"/>
      <c r="O15" s="7"/>
      <c r="P15" s="7"/>
      <c r="Q15" s="5"/>
      <c r="R15" s="237">
        <v>43995.0</v>
      </c>
      <c r="S15" s="238"/>
      <c r="T15" s="238"/>
      <c r="U15" s="238"/>
      <c r="V15" s="238"/>
      <c r="W15" s="7"/>
      <c r="X15" s="247"/>
      <c r="Y15" s="238"/>
      <c r="Z15" s="238"/>
      <c r="AA15" s="238"/>
      <c r="AB15" s="238"/>
      <c r="AC15" s="7"/>
      <c r="AD15" s="7"/>
      <c r="AE15" s="7"/>
      <c r="AF15" s="7"/>
      <c r="AG15" s="7"/>
      <c r="AH15" s="5"/>
      <c r="AI15" s="237">
        <v>43995.0</v>
      </c>
      <c r="AJ15" s="238"/>
      <c r="AK15" s="238"/>
      <c r="AL15" s="238"/>
      <c r="AM15" s="238"/>
      <c r="AN15" s="7"/>
      <c r="AO15" s="247"/>
      <c r="AP15" s="238"/>
      <c r="AQ15" s="238"/>
      <c r="AR15" s="238"/>
      <c r="AS15" s="249"/>
      <c r="AT15" s="7"/>
      <c r="AU15" s="7"/>
      <c r="AV15" s="7"/>
      <c r="AW15" s="7"/>
      <c r="AX15" s="7"/>
      <c r="AY15" s="5"/>
      <c r="AZ15" s="237">
        <v>43995.0</v>
      </c>
      <c r="BA15" s="238"/>
      <c r="BB15" s="238"/>
      <c r="BC15" s="238"/>
      <c r="BD15" s="238"/>
      <c r="BE15" s="7"/>
      <c r="BF15" s="247"/>
      <c r="BG15" s="238"/>
      <c r="BH15" s="238"/>
      <c r="BI15" s="238"/>
      <c r="BJ15" s="238"/>
      <c r="BK15" s="7"/>
      <c r="BL15" s="7"/>
      <c r="BM15" s="7"/>
      <c r="BN15" s="7"/>
      <c r="BO15" s="7"/>
      <c r="BP15" s="5"/>
      <c r="BQ15" s="237">
        <v>43995.0</v>
      </c>
      <c r="BR15" s="238"/>
      <c r="BS15" s="238"/>
      <c r="BT15" s="238"/>
      <c r="BU15" s="238"/>
      <c r="BV15" s="7"/>
      <c r="BW15" s="247"/>
      <c r="BX15" s="238"/>
      <c r="BY15" s="238"/>
      <c r="BZ15" s="238"/>
      <c r="CA15" s="238"/>
      <c r="CB15" s="7"/>
      <c r="CC15" s="7"/>
      <c r="CD15" s="7"/>
      <c r="CE15" s="7"/>
      <c r="CF15" s="7"/>
      <c r="CG15" s="5"/>
      <c r="CH15" s="237">
        <v>43995.0</v>
      </c>
      <c r="CI15" s="238"/>
      <c r="CJ15" s="238"/>
      <c r="CK15" s="238"/>
      <c r="CL15" s="238"/>
      <c r="CM15" s="7"/>
      <c r="CN15" s="247"/>
      <c r="CO15" s="238"/>
      <c r="CP15" s="238"/>
      <c r="CQ15" s="238"/>
      <c r="CR15" s="238"/>
      <c r="CS15" s="7"/>
      <c r="CT15" s="7"/>
      <c r="CU15" s="7"/>
      <c r="CV15" s="7"/>
      <c r="CW15" s="7"/>
      <c r="CX15" s="5"/>
      <c r="CY15" s="237">
        <v>43995.0</v>
      </c>
      <c r="CZ15" s="238"/>
      <c r="DA15" s="238"/>
      <c r="DB15" s="238"/>
      <c r="DC15" s="238"/>
      <c r="DD15" s="7"/>
      <c r="DE15" s="247"/>
      <c r="DF15" s="238"/>
      <c r="DG15" s="238"/>
      <c r="DH15" s="238"/>
      <c r="DI15" s="238"/>
      <c r="DJ15" s="7"/>
      <c r="DK15" s="7"/>
      <c r="DL15" s="7"/>
      <c r="DM15" s="7"/>
      <c r="DN15" s="7"/>
      <c r="DO15" s="5"/>
      <c r="DP15" s="237">
        <v>43995.0</v>
      </c>
      <c r="DQ15" s="238"/>
      <c r="DR15" s="238"/>
      <c r="DS15" s="238"/>
      <c r="DT15" s="238"/>
      <c r="DU15" s="7"/>
      <c r="DV15" s="247"/>
      <c r="DW15" s="238"/>
      <c r="DX15" s="238"/>
      <c r="DY15" s="238"/>
      <c r="DZ15" s="238"/>
      <c r="EA15" s="7"/>
      <c r="EB15" s="7"/>
      <c r="EC15" s="7"/>
      <c r="ED15" s="7"/>
      <c r="EE15" s="7"/>
      <c r="EF15" s="5"/>
      <c r="EG15" s="237">
        <v>43995.0</v>
      </c>
      <c r="EH15" s="238"/>
      <c r="EI15" s="238"/>
      <c r="EJ15" s="238"/>
      <c r="EK15" s="238"/>
      <c r="EL15" s="7"/>
      <c r="EM15" s="247"/>
      <c r="EN15" s="238"/>
      <c r="EO15" s="238"/>
      <c r="EP15" s="238"/>
      <c r="EQ15" s="238"/>
      <c r="ER15" s="7"/>
      <c r="ES15" s="7"/>
      <c r="ET15" s="7"/>
      <c r="EU15" s="7"/>
      <c r="EV15" s="7"/>
    </row>
    <row r="16">
      <c r="A16" s="237">
        <v>43996.0</v>
      </c>
      <c r="B16" s="238"/>
      <c r="C16" s="238"/>
      <c r="D16" s="238"/>
      <c r="E16" s="238"/>
      <c r="F16" s="7"/>
      <c r="G16" s="247"/>
      <c r="H16" s="238"/>
      <c r="I16" s="238"/>
      <c r="J16" s="238"/>
      <c r="K16" s="238"/>
      <c r="L16" s="7"/>
      <c r="M16" s="7"/>
      <c r="N16" s="7"/>
      <c r="O16" s="7"/>
      <c r="P16" s="7"/>
      <c r="Q16" s="5"/>
      <c r="R16" s="237">
        <v>43996.0</v>
      </c>
      <c r="S16" s="238"/>
      <c r="T16" s="238"/>
      <c r="U16" s="238"/>
      <c r="V16" s="238"/>
      <c r="W16" s="7"/>
      <c r="X16" s="247"/>
      <c r="Y16" s="238"/>
      <c r="Z16" s="238"/>
      <c r="AA16" s="238"/>
      <c r="AB16" s="238"/>
      <c r="AC16" s="7"/>
      <c r="AD16" s="7"/>
      <c r="AE16" s="7"/>
      <c r="AF16" s="7"/>
      <c r="AG16" s="7"/>
      <c r="AH16" s="5"/>
      <c r="AI16" s="237">
        <v>43996.0</v>
      </c>
      <c r="AJ16" s="238"/>
      <c r="AK16" s="238"/>
      <c r="AL16" s="238"/>
      <c r="AM16" s="238"/>
      <c r="AN16" s="7"/>
      <c r="AO16" s="247"/>
      <c r="AP16" s="238"/>
      <c r="AQ16" s="238"/>
      <c r="AR16" s="238"/>
      <c r="AS16" s="238"/>
      <c r="AT16" s="7"/>
      <c r="AU16" s="7"/>
      <c r="AV16" s="7"/>
      <c r="AW16" s="7"/>
      <c r="AX16" s="7"/>
      <c r="AY16" s="5"/>
      <c r="AZ16" s="237">
        <v>43996.0</v>
      </c>
      <c r="BA16" s="238"/>
      <c r="BB16" s="238"/>
      <c r="BC16" s="238"/>
      <c r="BD16" s="238"/>
      <c r="BE16" s="7"/>
      <c r="BF16" s="247"/>
      <c r="BG16" s="238"/>
      <c r="BH16" s="238"/>
      <c r="BI16" s="238"/>
      <c r="BJ16" s="238"/>
      <c r="BK16" s="7"/>
      <c r="BL16" s="7"/>
      <c r="BM16" s="7"/>
      <c r="BN16" s="7"/>
      <c r="BO16" s="7"/>
      <c r="BP16" s="5"/>
      <c r="BQ16" s="237">
        <v>43996.0</v>
      </c>
      <c r="BR16" s="238"/>
      <c r="BS16" s="238"/>
      <c r="BT16" s="238"/>
      <c r="BU16" s="238"/>
      <c r="BV16" s="7"/>
      <c r="BW16" s="247"/>
      <c r="BX16" s="238"/>
      <c r="BY16" s="238"/>
      <c r="BZ16" s="238"/>
      <c r="CA16" s="238"/>
      <c r="CB16" s="7"/>
      <c r="CC16" s="7"/>
      <c r="CD16" s="7"/>
      <c r="CE16" s="7"/>
      <c r="CF16" s="7"/>
      <c r="CG16" s="5"/>
      <c r="CH16" s="237">
        <v>43996.0</v>
      </c>
      <c r="CI16" s="238"/>
      <c r="CJ16" s="238"/>
      <c r="CK16" s="238"/>
      <c r="CL16" s="238"/>
      <c r="CM16" s="7"/>
      <c r="CN16" s="247"/>
      <c r="CO16" s="238"/>
      <c r="CP16" s="238"/>
      <c r="CQ16" s="238"/>
      <c r="CR16" s="238"/>
      <c r="CS16" s="7"/>
      <c r="CT16" s="7"/>
      <c r="CU16" s="7"/>
      <c r="CV16" s="7"/>
      <c r="CW16" s="7"/>
      <c r="CX16" s="5"/>
      <c r="CY16" s="237">
        <v>43996.0</v>
      </c>
      <c r="CZ16" s="238"/>
      <c r="DA16" s="238"/>
      <c r="DB16" s="238"/>
      <c r="DC16" s="238"/>
      <c r="DD16" s="7"/>
      <c r="DE16" s="247"/>
      <c r="DF16" s="238"/>
      <c r="DG16" s="238"/>
      <c r="DH16" s="238"/>
      <c r="DI16" s="238"/>
      <c r="DJ16" s="7"/>
      <c r="DK16" s="7"/>
      <c r="DL16" s="7"/>
      <c r="DM16" s="7"/>
      <c r="DN16" s="7"/>
      <c r="DO16" s="5"/>
      <c r="DP16" s="237">
        <v>43996.0</v>
      </c>
      <c r="DQ16" s="238"/>
      <c r="DR16" s="238"/>
      <c r="DS16" s="238"/>
      <c r="DT16" s="238"/>
      <c r="DU16" s="7"/>
      <c r="DV16" s="247"/>
      <c r="DW16" s="238"/>
      <c r="DX16" s="238"/>
      <c r="DY16" s="238"/>
      <c r="DZ16" s="238"/>
      <c r="EA16" s="7"/>
      <c r="EB16" s="7"/>
      <c r="EC16" s="7"/>
      <c r="ED16" s="7"/>
      <c r="EE16" s="7"/>
      <c r="EF16" s="5"/>
      <c r="EG16" s="237">
        <v>43996.0</v>
      </c>
      <c r="EH16" s="238"/>
      <c r="EI16" s="238"/>
      <c r="EJ16" s="238"/>
      <c r="EK16" s="238"/>
      <c r="EL16" s="7"/>
      <c r="EM16" s="247"/>
      <c r="EN16" s="238"/>
      <c r="EO16" s="238"/>
      <c r="EP16" s="238"/>
      <c r="EQ16" s="238"/>
      <c r="ER16" s="7"/>
      <c r="ES16" s="7"/>
      <c r="ET16" s="7"/>
      <c r="EU16" s="7"/>
      <c r="EV16" s="7"/>
    </row>
    <row r="17">
      <c r="A17" s="237">
        <v>43997.0</v>
      </c>
      <c r="B17" s="238"/>
      <c r="C17" s="238"/>
      <c r="D17" s="238"/>
      <c r="E17" s="238"/>
      <c r="F17" s="7"/>
      <c r="G17" s="255"/>
      <c r="H17" s="238"/>
      <c r="I17" s="238"/>
      <c r="J17" s="238"/>
      <c r="K17" s="238"/>
      <c r="L17" s="7"/>
      <c r="M17" s="7"/>
      <c r="N17" s="7"/>
      <c r="O17" s="7"/>
      <c r="P17" s="7"/>
      <c r="Q17" s="5"/>
      <c r="R17" s="237">
        <v>43997.0</v>
      </c>
      <c r="S17" s="238"/>
      <c r="T17" s="238"/>
      <c r="U17" s="238"/>
      <c r="V17" s="238"/>
      <c r="W17" s="7"/>
      <c r="X17" s="255"/>
      <c r="Y17" s="238"/>
      <c r="Z17" s="238"/>
      <c r="AA17" s="238"/>
      <c r="AB17" s="238"/>
      <c r="AC17" s="7"/>
      <c r="AD17" s="7"/>
      <c r="AE17" s="7"/>
      <c r="AF17" s="7"/>
      <c r="AG17" s="7"/>
      <c r="AH17" s="5"/>
      <c r="AI17" s="237">
        <v>43997.0</v>
      </c>
      <c r="AJ17" s="238"/>
      <c r="AK17" s="238"/>
      <c r="AL17" s="238"/>
      <c r="AM17" s="238"/>
      <c r="AN17" s="7"/>
      <c r="AO17" s="255"/>
      <c r="AP17" s="238"/>
      <c r="AQ17" s="238"/>
      <c r="AR17" s="238"/>
      <c r="AS17" s="238"/>
      <c r="AT17" s="7"/>
      <c r="AU17" s="7"/>
      <c r="AV17" s="7"/>
      <c r="AW17" s="7"/>
      <c r="AX17" s="7"/>
      <c r="AY17" s="5"/>
      <c r="AZ17" s="237">
        <v>43997.0</v>
      </c>
      <c r="BA17" s="238"/>
      <c r="BB17" s="238"/>
      <c r="BC17" s="238"/>
      <c r="BD17" s="238"/>
      <c r="BE17" s="7"/>
      <c r="BF17" s="255"/>
      <c r="BG17" s="238"/>
      <c r="BH17" s="238"/>
      <c r="BI17" s="238"/>
      <c r="BJ17" s="238"/>
      <c r="BK17" s="7"/>
      <c r="BL17" s="7"/>
      <c r="BM17" s="7"/>
      <c r="BN17" s="7"/>
      <c r="BO17" s="7"/>
      <c r="BP17" s="5"/>
      <c r="BQ17" s="237">
        <v>43997.0</v>
      </c>
      <c r="BR17" s="238"/>
      <c r="BS17" s="238"/>
      <c r="BT17" s="238"/>
      <c r="BU17" s="238"/>
      <c r="BV17" s="7"/>
      <c r="BW17" s="255"/>
      <c r="BX17" s="238"/>
      <c r="BY17" s="238"/>
      <c r="BZ17" s="238"/>
      <c r="CA17" s="238"/>
      <c r="CB17" s="7"/>
      <c r="CC17" s="7"/>
      <c r="CD17" s="7"/>
      <c r="CE17" s="7"/>
      <c r="CF17" s="7"/>
      <c r="CG17" s="5"/>
      <c r="CH17" s="237">
        <v>43997.0</v>
      </c>
      <c r="CI17" s="238"/>
      <c r="CJ17" s="238"/>
      <c r="CK17" s="238"/>
      <c r="CL17" s="238"/>
      <c r="CM17" s="7"/>
      <c r="CN17" s="255"/>
      <c r="CO17" s="238"/>
      <c r="CP17" s="238"/>
      <c r="CQ17" s="238"/>
      <c r="CR17" s="238"/>
      <c r="CS17" s="7"/>
      <c r="CT17" s="7"/>
      <c r="CU17" s="7"/>
      <c r="CV17" s="7"/>
      <c r="CW17" s="7"/>
      <c r="CX17" s="5"/>
      <c r="CY17" s="237">
        <v>43997.0</v>
      </c>
      <c r="CZ17" s="245">
        <f>'Входящий звонок'!F44</f>
        <v>0.6842105263</v>
      </c>
      <c r="DA17" s="238">
        <f>'Входящий звонок'!F45</f>
        <v>1</v>
      </c>
      <c r="DB17" s="245">
        <f t="shared" ref="DB17:DB19" si="9">CZ17*DA17</f>
        <v>0.6842105263</v>
      </c>
      <c r="DC17" s="249">
        <f>'Входящий звонок'!F46</f>
        <v>0.001203703704</v>
      </c>
      <c r="DD17" s="7"/>
      <c r="DE17" s="255"/>
      <c r="DF17" s="238"/>
      <c r="DG17" s="238"/>
      <c r="DH17" s="238"/>
      <c r="DI17" s="238"/>
      <c r="DJ17" s="7"/>
      <c r="DK17" s="7"/>
      <c r="DL17" s="7"/>
      <c r="DM17" s="7"/>
      <c r="DN17" s="7"/>
      <c r="DO17" s="5"/>
      <c r="DP17" s="237">
        <v>43997.0</v>
      </c>
      <c r="DQ17" s="238"/>
      <c r="DR17" s="238"/>
      <c r="DS17" s="238"/>
      <c r="DT17" s="238"/>
      <c r="DU17" s="7"/>
      <c r="DV17" s="255"/>
      <c r="DW17" s="238"/>
      <c r="DX17" s="238"/>
      <c r="DY17" s="238"/>
      <c r="DZ17" s="238"/>
      <c r="EA17" s="7"/>
      <c r="EB17" s="7"/>
      <c r="EC17" s="7"/>
      <c r="ED17" s="7"/>
      <c r="EE17" s="7"/>
      <c r="EF17" s="5"/>
      <c r="EG17" s="237">
        <v>43997.0</v>
      </c>
      <c r="EH17" s="238"/>
      <c r="EI17" s="238"/>
      <c r="EJ17" s="238"/>
      <c r="EK17" s="238"/>
      <c r="EL17" s="7"/>
      <c r="EM17" s="255"/>
      <c r="EN17" s="238"/>
      <c r="EO17" s="238"/>
      <c r="EP17" s="238"/>
      <c r="EQ17" s="238"/>
      <c r="ER17" s="7"/>
      <c r="ES17" s="7"/>
      <c r="ET17" s="7"/>
      <c r="EU17" s="7"/>
      <c r="EV17" s="7"/>
    </row>
    <row r="18">
      <c r="A18" s="237">
        <v>43998.0</v>
      </c>
      <c r="B18" s="238"/>
      <c r="C18" s="238"/>
      <c r="D18" s="238"/>
      <c r="E18" s="238"/>
      <c r="F18" s="7"/>
      <c r="G18" s="254"/>
      <c r="H18" s="238"/>
      <c r="I18" s="238"/>
      <c r="J18" s="238"/>
      <c r="K18" s="238"/>
      <c r="L18" s="7"/>
      <c r="M18" s="7"/>
      <c r="N18" s="7"/>
      <c r="O18" s="7"/>
      <c r="P18" s="7"/>
      <c r="Q18" s="5"/>
      <c r="R18" s="237">
        <v>43998.0</v>
      </c>
      <c r="S18" s="245">
        <f>'Звонок ЛПР'!AA44</f>
        <v>0.6842105263</v>
      </c>
      <c r="T18" s="238">
        <f>'Звонок ЛПР'!AA45</f>
        <v>4</v>
      </c>
      <c r="U18" s="245">
        <f t="shared" ref="U18:U20" si="10">S18*T18</f>
        <v>2.736842105</v>
      </c>
      <c r="V18" s="246">
        <f>'Звонок ЛПР'!AA46</f>
        <v>0.005613425926</v>
      </c>
      <c r="W18" s="7"/>
      <c r="X18" s="254"/>
      <c r="Y18" s="238"/>
      <c r="Z18" s="238"/>
      <c r="AA18" s="238"/>
      <c r="AB18" s="238"/>
      <c r="AC18" s="7"/>
      <c r="AD18" s="7"/>
      <c r="AE18" s="7"/>
      <c r="AF18" s="7"/>
      <c r="AG18" s="7"/>
      <c r="AH18" s="5"/>
      <c r="AI18" s="237">
        <v>43998.0</v>
      </c>
      <c r="AJ18" s="238"/>
      <c r="AK18" s="238"/>
      <c r="AL18" s="238"/>
      <c r="AM18" s="238"/>
      <c r="AN18" s="7"/>
      <c r="AO18" s="254"/>
      <c r="AP18" s="238"/>
      <c r="AQ18" s="238"/>
      <c r="AR18" s="238"/>
      <c r="AS18" s="238"/>
      <c r="AT18" s="7"/>
      <c r="AU18" s="7"/>
      <c r="AV18" s="7"/>
      <c r="AW18" s="7"/>
      <c r="AX18" s="7"/>
      <c r="AY18" s="5"/>
      <c r="AZ18" s="237">
        <v>43998.0</v>
      </c>
      <c r="BA18" s="238"/>
      <c r="BB18" s="238"/>
      <c r="BC18" s="238"/>
      <c r="BD18" s="238"/>
      <c r="BE18" s="7"/>
      <c r="BF18" s="254"/>
      <c r="BG18" s="238"/>
      <c r="BH18" s="238"/>
      <c r="BI18" s="238"/>
      <c r="BJ18" s="238"/>
      <c r="BK18" s="7"/>
      <c r="BL18" s="7"/>
      <c r="BM18" s="7"/>
      <c r="BN18" s="7"/>
      <c r="BO18" s="7"/>
      <c r="BP18" s="5"/>
      <c r="BQ18" s="237">
        <v>43998.0</v>
      </c>
      <c r="BR18" s="238"/>
      <c r="BS18" s="238"/>
      <c r="BT18" s="238"/>
      <c r="BU18" s="238"/>
      <c r="BV18" s="7"/>
      <c r="BW18" s="254"/>
      <c r="BX18" s="238"/>
      <c r="BY18" s="238"/>
      <c r="BZ18" s="238"/>
      <c r="CA18" s="238"/>
      <c r="CB18" s="7"/>
      <c r="CC18" s="7"/>
      <c r="CD18" s="7"/>
      <c r="CE18" s="7"/>
      <c r="CF18" s="7"/>
      <c r="CG18" s="5"/>
      <c r="CH18" s="237">
        <v>43998.0</v>
      </c>
      <c r="CI18" s="238"/>
      <c r="CJ18" s="238"/>
      <c r="CK18" s="238"/>
      <c r="CL18" s="238"/>
      <c r="CM18" s="7"/>
      <c r="CN18" s="254"/>
      <c r="CO18" s="238"/>
      <c r="CP18" s="238"/>
      <c r="CQ18" s="238"/>
      <c r="CR18" s="238"/>
      <c r="CS18" s="7"/>
      <c r="CT18" s="7"/>
      <c r="CU18" s="7"/>
      <c r="CV18" s="7"/>
      <c r="CW18" s="7"/>
      <c r="CX18" s="5"/>
      <c r="CY18" s="237">
        <v>43998.0</v>
      </c>
      <c r="CZ18" s="245">
        <f>'Входящий звонок'!H44</f>
        <v>0.9473684211</v>
      </c>
      <c r="DA18" s="238">
        <f>'Входящий звонок'!H45</f>
        <v>1</v>
      </c>
      <c r="DB18" s="245">
        <f t="shared" si="9"/>
        <v>0.9473684211</v>
      </c>
      <c r="DC18" s="246">
        <f>'Входящий звонок'!H46</f>
        <v>0.004560185185</v>
      </c>
      <c r="DD18" s="7"/>
      <c r="DE18" s="254"/>
      <c r="DF18" s="238"/>
      <c r="DG18" s="238"/>
      <c r="DH18" s="238"/>
      <c r="DI18" s="238"/>
      <c r="DJ18" s="7"/>
      <c r="DK18" s="7"/>
      <c r="DL18" s="7"/>
      <c r="DM18" s="7"/>
      <c r="DN18" s="7"/>
      <c r="DO18" s="5"/>
      <c r="DP18" s="237">
        <v>43998.0</v>
      </c>
      <c r="DQ18" s="245">
        <f>'Уточняющие касание'!F34</f>
        <v>0.95</v>
      </c>
      <c r="DR18" s="238">
        <f>'Уточняющие касание'!F35</f>
        <v>1</v>
      </c>
      <c r="DS18" s="245">
        <f>DQ18*DR18</f>
        <v>0.95</v>
      </c>
      <c r="DT18" s="249">
        <f>'Уточняющие касание'!F36</f>
        <v>0.0006712962963</v>
      </c>
      <c r="DU18" s="7"/>
      <c r="DV18" s="254"/>
      <c r="DW18" s="238"/>
      <c r="DX18" s="238"/>
      <c r="DY18" s="238"/>
      <c r="DZ18" s="238"/>
      <c r="EA18" s="7"/>
      <c r="EB18" s="7"/>
      <c r="EC18" s="7"/>
      <c r="ED18" s="7"/>
      <c r="EE18" s="7"/>
      <c r="EF18" s="5"/>
      <c r="EG18" s="237">
        <v>43998.0</v>
      </c>
      <c r="EH18" s="238"/>
      <c r="EI18" s="238"/>
      <c r="EJ18" s="238"/>
      <c r="EK18" s="238"/>
      <c r="EL18" s="7"/>
      <c r="EM18" s="254"/>
      <c r="EN18" s="238"/>
      <c r="EO18" s="238"/>
      <c r="EP18" s="238"/>
      <c r="EQ18" s="238"/>
      <c r="ER18" s="7"/>
      <c r="ES18" s="7"/>
      <c r="ET18" s="7"/>
      <c r="EU18" s="7"/>
      <c r="EV18" s="7"/>
    </row>
    <row r="19">
      <c r="A19" s="237">
        <v>43999.0</v>
      </c>
      <c r="B19" s="244">
        <f>'Звонок для выявление ЛПР'!F28</f>
        <v>1</v>
      </c>
      <c r="C19" s="238">
        <f>'Звонок для выявление ЛПР'!F29</f>
        <v>1</v>
      </c>
      <c r="D19" s="245">
        <f>B19*C19</f>
        <v>1</v>
      </c>
      <c r="E19" s="249">
        <f>'Звонок для выявление ЛПР'!F30</f>
        <v>0.001145833333</v>
      </c>
      <c r="F19" s="7"/>
      <c r="G19" s="254"/>
      <c r="H19" s="238"/>
      <c r="I19" s="238"/>
      <c r="J19" s="238"/>
      <c r="K19" s="238"/>
      <c r="L19" s="7"/>
      <c r="M19" s="7"/>
      <c r="N19" s="7"/>
      <c r="O19" s="7"/>
      <c r="P19" s="7"/>
      <c r="Q19" s="5"/>
      <c r="R19" s="237">
        <v>43999.0</v>
      </c>
      <c r="S19" s="245">
        <f>'Звонок ЛПР'!AD44</f>
        <v>0.6315789474</v>
      </c>
      <c r="T19" s="238">
        <f>'Звонок ЛПР'!AD45</f>
        <v>2</v>
      </c>
      <c r="U19" s="245">
        <f t="shared" si="10"/>
        <v>1.263157895</v>
      </c>
      <c r="V19" s="246">
        <f>'Звонок ЛПР'!AD46</f>
        <v>0.00224537037</v>
      </c>
      <c r="W19" s="7"/>
      <c r="X19" s="254"/>
      <c r="Y19" s="238"/>
      <c r="Z19" s="238"/>
      <c r="AA19" s="238"/>
      <c r="AB19" s="238"/>
      <c r="AC19" s="7"/>
      <c r="AD19" s="7"/>
      <c r="AE19" s="7"/>
      <c r="AF19" s="7"/>
      <c r="AG19" s="7"/>
      <c r="AH19" s="5"/>
      <c r="AI19" s="237">
        <v>43999.0</v>
      </c>
      <c r="AJ19" s="245">
        <f>'Отправка КП'!K37</f>
        <v>0.9259259259</v>
      </c>
      <c r="AK19" s="238">
        <f>'Отправка КП'!K38</f>
        <v>2</v>
      </c>
      <c r="AL19" s="245">
        <f t="shared" ref="AL19:AL20" si="11">AJ19*AK19</f>
        <v>1.851851852</v>
      </c>
      <c r="AM19" s="249">
        <f>'Отправка КП'!K39</f>
        <v>0.002037037037</v>
      </c>
      <c r="AN19" s="7"/>
      <c r="AO19" s="254"/>
      <c r="AP19" s="238"/>
      <c r="AQ19" s="238"/>
      <c r="AR19" s="238"/>
      <c r="AS19" s="238"/>
      <c r="AT19" s="7"/>
      <c r="AU19" s="7"/>
      <c r="AV19" s="7"/>
      <c r="AW19" s="7"/>
      <c r="AX19" s="7"/>
      <c r="AY19" s="5"/>
      <c r="AZ19" s="237">
        <v>43999.0</v>
      </c>
      <c r="BA19" s="245">
        <f>'Выставление счёта'!I38</f>
        <v>0.8035714286</v>
      </c>
      <c r="BB19" s="238">
        <f>'Выставление счёта'!I39</f>
        <v>2</v>
      </c>
      <c r="BC19" s="245">
        <f>BA19*BB19</f>
        <v>1.607142857</v>
      </c>
      <c r="BD19" s="246">
        <f>'Выставление счёта'!I40</f>
        <v>0.00556712963</v>
      </c>
      <c r="BE19" s="7"/>
      <c r="BF19" s="254"/>
      <c r="BG19" s="238"/>
      <c r="BH19" s="238"/>
      <c r="BI19" s="238"/>
      <c r="BJ19" s="238"/>
      <c r="BK19" s="7"/>
      <c r="BL19" s="7"/>
      <c r="BM19" s="7"/>
      <c r="BN19" s="7"/>
      <c r="BO19" s="7"/>
      <c r="BP19" s="5"/>
      <c r="BQ19" s="237">
        <v>43999.0</v>
      </c>
      <c r="BR19" s="238"/>
      <c r="BS19" s="238"/>
      <c r="BT19" s="238"/>
      <c r="BU19" s="238"/>
      <c r="BV19" s="7"/>
      <c r="BW19" s="254"/>
      <c r="BX19" s="238"/>
      <c r="BY19" s="238"/>
      <c r="BZ19" s="238"/>
      <c r="CA19" s="238"/>
      <c r="CB19" s="7"/>
      <c r="CC19" s="7"/>
      <c r="CD19" s="7"/>
      <c r="CE19" s="7"/>
      <c r="CF19" s="7"/>
      <c r="CG19" s="5"/>
      <c r="CH19" s="237">
        <v>43999.0</v>
      </c>
      <c r="CI19" s="238"/>
      <c r="CJ19" s="238"/>
      <c r="CK19" s="238"/>
      <c r="CL19" s="238"/>
      <c r="CM19" s="7"/>
      <c r="CN19" s="254"/>
      <c r="CO19" s="238"/>
      <c r="CP19" s="238"/>
      <c r="CQ19" s="238"/>
      <c r="CR19" s="238"/>
      <c r="CS19" s="7"/>
      <c r="CT19" s="7"/>
      <c r="CU19" s="7"/>
      <c r="CV19" s="7"/>
      <c r="CW19" s="7"/>
      <c r="CX19" s="5"/>
      <c r="CY19" s="237">
        <v>43999.0</v>
      </c>
      <c r="CZ19" s="245">
        <f>'Входящий звонок'!J44</f>
        <v>0.6842105263</v>
      </c>
      <c r="DA19" s="238">
        <f>'Входящий звонок'!J45</f>
        <v>1</v>
      </c>
      <c r="DB19" s="245">
        <f t="shared" si="9"/>
        <v>0.6842105263</v>
      </c>
      <c r="DC19" s="246">
        <f>'Входящий звонок'!J46</f>
        <v>0.0008333333333</v>
      </c>
      <c r="DD19" s="7"/>
      <c r="DE19" s="254"/>
      <c r="DF19" s="238"/>
      <c r="DG19" s="238"/>
      <c r="DH19" s="238"/>
      <c r="DI19" s="238"/>
      <c r="DJ19" s="7"/>
      <c r="DK19" s="7"/>
      <c r="DL19" s="7"/>
      <c r="DM19" s="7"/>
      <c r="DN19" s="7"/>
      <c r="DO19" s="5"/>
      <c r="DP19" s="237">
        <v>43999.0</v>
      </c>
      <c r="DQ19" s="238"/>
      <c r="DR19" s="238"/>
      <c r="DS19" s="238"/>
      <c r="DT19" s="238"/>
      <c r="DU19" s="7"/>
      <c r="DV19" s="254"/>
      <c r="DW19" s="238"/>
      <c r="DX19" s="238"/>
      <c r="DY19" s="238"/>
      <c r="DZ19" s="238"/>
      <c r="EA19" s="7"/>
      <c r="EB19" s="7"/>
      <c r="EC19" s="7"/>
      <c r="ED19" s="7"/>
      <c r="EE19" s="7"/>
      <c r="EF19" s="5"/>
      <c r="EG19" s="237">
        <v>43999.0</v>
      </c>
      <c r="EH19" s="238"/>
      <c r="EI19" s="238"/>
      <c r="EJ19" s="238"/>
      <c r="EK19" s="238"/>
      <c r="EL19" s="7"/>
      <c r="EM19" s="254"/>
      <c r="EN19" s="238"/>
      <c r="EO19" s="238"/>
      <c r="EP19" s="238"/>
      <c r="EQ19" s="238"/>
      <c r="ER19" s="7"/>
      <c r="ES19" s="7"/>
      <c r="ET19" s="7"/>
      <c r="EU19" s="7"/>
      <c r="EV19" s="7"/>
    </row>
    <row r="20">
      <c r="A20" s="237">
        <v>44000.0</v>
      </c>
      <c r="B20" s="238"/>
      <c r="C20" s="238"/>
      <c r="D20" s="238"/>
      <c r="E20" s="238"/>
      <c r="F20" s="7"/>
      <c r="G20" s="254"/>
      <c r="H20" s="238"/>
      <c r="I20" s="238"/>
      <c r="J20" s="238"/>
      <c r="K20" s="238"/>
      <c r="L20" s="7"/>
      <c r="M20" s="7"/>
      <c r="N20" s="7"/>
      <c r="O20" s="7"/>
      <c r="P20" s="7"/>
      <c r="Q20" s="5"/>
      <c r="R20" s="237">
        <v>44000.0</v>
      </c>
      <c r="S20" s="245">
        <f>'Звонок ЛПР'!AH44</f>
        <v>0.7192982456</v>
      </c>
      <c r="T20" s="238">
        <f>'Звонок ЛПР'!AH45</f>
        <v>3</v>
      </c>
      <c r="U20" s="245">
        <f t="shared" si="10"/>
        <v>2.157894737</v>
      </c>
      <c r="V20" s="246">
        <f>'Звонок ЛПР'!AH46</f>
        <v>0.004201388889</v>
      </c>
      <c r="W20" s="7"/>
      <c r="X20" s="254"/>
      <c r="Y20" s="238"/>
      <c r="Z20" s="238"/>
      <c r="AA20" s="238"/>
      <c r="AB20" s="238"/>
      <c r="AC20" s="7"/>
      <c r="AD20" s="7"/>
      <c r="AE20" s="7"/>
      <c r="AF20" s="7"/>
      <c r="AG20" s="7"/>
      <c r="AH20" s="5"/>
      <c r="AI20" s="237">
        <v>44000.0</v>
      </c>
      <c r="AJ20" s="245">
        <f>'Отправка КП'!M37</f>
        <v>0.9259259259</v>
      </c>
      <c r="AK20" s="238">
        <f>'Отправка КП'!M38</f>
        <v>1</v>
      </c>
      <c r="AL20" s="245">
        <f t="shared" si="11"/>
        <v>0.9259259259</v>
      </c>
      <c r="AM20" s="249">
        <f>'Отправка КП'!M39</f>
        <v>0.003865740741</v>
      </c>
      <c r="AN20" s="7"/>
      <c r="AO20" s="254"/>
      <c r="AP20" s="238"/>
      <c r="AQ20" s="238"/>
      <c r="AR20" s="238"/>
      <c r="AS20" s="238"/>
      <c r="AT20" s="7"/>
      <c r="AU20" s="7"/>
      <c r="AV20" s="7"/>
      <c r="AW20" s="7"/>
      <c r="AX20" s="7"/>
      <c r="AY20" s="5"/>
      <c r="AZ20" s="237">
        <v>44000.0</v>
      </c>
      <c r="BA20" s="238"/>
      <c r="BB20" s="238"/>
      <c r="BC20" s="238"/>
      <c r="BD20" s="238"/>
      <c r="BE20" s="7"/>
      <c r="BF20" s="254"/>
      <c r="BG20" s="238"/>
      <c r="BH20" s="238"/>
      <c r="BI20" s="238"/>
      <c r="BJ20" s="238"/>
      <c r="BK20" s="7"/>
      <c r="BL20" s="7"/>
      <c r="BM20" s="7"/>
      <c r="BN20" s="7"/>
      <c r="BO20" s="7"/>
      <c r="BP20" s="5"/>
      <c r="BQ20" s="237">
        <v>44000.0</v>
      </c>
      <c r="BR20" s="238"/>
      <c r="BS20" s="238"/>
      <c r="BT20" s="238"/>
      <c r="BU20" s="238"/>
      <c r="BV20" s="7"/>
      <c r="BW20" s="254"/>
      <c r="BX20" s="238"/>
      <c r="BY20" s="238"/>
      <c r="BZ20" s="238"/>
      <c r="CA20" s="238"/>
      <c r="CB20" s="7"/>
      <c r="CC20" s="7"/>
      <c r="CD20" s="7"/>
      <c r="CE20" s="7"/>
      <c r="CF20" s="7"/>
      <c r="CG20" s="5"/>
      <c r="CH20" s="237">
        <v>44000.0</v>
      </c>
      <c r="CI20" s="238"/>
      <c r="CJ20" s="238"/>
      <c r="CK20" s="238"/>
      <c r="CL20" s="238"/>
      <c r="CM20" s="7"/>
      <c r="CN20" s="254"/>
      <c r="CO20" s="238"/>
      <c r="CP20" s="238"/>
      <c r="CQ20" s="238"/>
      <c r="CR20" s="238"/>
      <c r="CS20" s="7"/>
      <c r="CT20" s="7"/>
      <c r="CU20" s="7"/>
      <c r="CV20" s="7"/>
      <c r="CW20" s="7"/>
      <c r="CX20" s="5"/>
      <c r="CY20" s="237">
        <v>44000.0</v>
      </c>
      <c r="CZ20" s="238"/>
      <c r="DA20" s="238"/>
      <c r="DB20" s="238"/>
      <c r="DC20" s="238"/>
      <c r="DD20" s="7"/>
      <c r="DE20" s="254"/>
      <c r="DF20" s="238"/>
      <c r="DG20" s="238"/>
      <c r="DH20" s="238"/>
      <c r="DI20" s="238"/>
      <c r="DJ20" s="7"/>
      <c r="DK20" s="7"/>
      <c r="DL20" s="7"/>
      <c r="DM20" s="7"/>
      <c r="DN20" s="7"/>
      <c r="DO20" s="5"/>
      <c r="DP20" s="237">
        <v>44000.0</v>
      </c>
      <c r="DQ20" s="245">
        <f>'Уточняющие касание'!H34</f>
        <v>0.9</v>
      </c>
      <c r="DR20" s="238">
        <f>'Уточняющие касание'!H35</f>
        <v>1</v>
      </c>
      <c r="DS20" s="245">
        <f>DQ20*DR20</f>
        <v>0.9</v>
      </c>
      <c r="DT20" s="249">
        <f>'Уточняющие касание'!H36</f>
        <v>0.001122685185</v>
      </c>
      <c r="DU20" s="7"/>
      <c r="DV20" s="254"/>
      <c r="DW20" s="238"/>
      <c r="DX20" s="238"/>
      <c r="DY20" s="238"/>
      <c r="DZ20" s="238"/>
      <c r="EA20" s="7"/>
      <c r="EB20" s="7"/>
      <c r="EC20" s="7"/>
      <c r="ED20" s="7"/>
      <c r="EE20" s="7"/>
      <c r="EF20" s="5"/>
      <c r="EG20" s="237">
        <v>44000.0</v>
      </c>
      <c r="EH20" s="238"/>
      <c r="EI20" s="238"/>
      <c r="EJ20" s="238"/>
      <c r="EK20" s="238"/>
      <c r="EL20" s="7"/>
      <c r="EM20" s="254"/>
      <c r="EN20" s="238"/>
      <c r="EO20" s="238"/>
      <c r="EP20" s="238"/>
      <c r="EQ20" s="238"/>
      <c r="ER20" s="7"/>
      <c r="ES20" s="7"/>
      <c r="ET20" s="7"/>
      <c r="EU20" s="7"/>
      <c r="EV20" s="7"/>
    </row>
    <row r="21">
      <c r="A21" s="237">
        <v>44001.0</v>
      </c>
      <c r="B21" s="238"/>
      <c r="C21" s="238"/>
      <c r="D21" s="238"/>
      <c r="E21" s="238"/>
      <c r="F21" s="7"/>
      <c r="G21" s="254"/>
      <c r="H21" s="238"/>
      <c r="I21" s="238"/>
      <c r="J21" s="238"/>
      <c r="K21" s="238"/>
      <c r="L21" s="7"/>
      <c r="M21" s="7"/>
      <c r="N21" s="7"/>
      <c r="O21" s="7"/>
      <c r="P21" s="7"/>
      <c r="Q21" s="5"/>
      <c r="R21" s="237">
        <v>44001.0</v>
      </c>
      <c r="S21" s="238"/>
      <c r="T21" s="238"/>
      <c r="U21" s="238"/>
      <c r="V21" s="238"/>
      <c r="W21" s="7"/>
      <c r="X21" s="254"/>
      <c r="Y21" s="238"/>
      <c r="Z21" s="238"/>
      <c r="AA21" s="238"/>
      <c r="AB21" s="238"/>
      <c r="AC21" s="7"/>
      <c r="AD21" s="7"/>
      <c r="AE21" s="7"/>
      <c r="AF21" s="7"/>
      <c r="AG21" s="7"/>
      <c r="AH21" s="5"/>
      <c r="AI21" s="237">
        <v>44001.0</v>
      </c>
      <c r="AJ21" s="238"/>
      <c r="AK21" s="238"/>
      <c r="AL21" s="238"/>
      <c r="AM21" s="238"/>
      <c r="AN21" s="7"/>
      <c r="AO21" s="254"/>
      <c r="AP21" s="238"/>
      <c r="AQ21" s="238"/>
      <c r="AR21" s="238"/>
      <c r="AS21" s="238"/>
      <c r="AT21" s="7"/>
      <c r="AU21" s="7"/>
      <c r="AV21" s="7"/>
      <c r="AW21" s="7"/>
      <c r="AX21" s="7"/>
      <c r="AY21" s="5"/>
      <c r="AZ21" s="237">
        <v>44001.0</v>
      </c>
      <c r="BA21" s="238"/>
      <c r="BB21" s="238"/>
      <c r="BC21" s="238"/>
      <c r="BD21" s="238"/>
      <c r="BE21" s="7"/>
      <c r="BF21" s="254"/>
      <c r="BG21" s="238"/>
      <c r="BH21" s="238"/>
      <c r="BI21" s="238"/>
      <c r="BJ21" s="238"/>
      <c r="BK21" s="7"/>
      <c r="BL21" s="7"/>
      <c r="BM21" s="7"/>
      <c r="BN21" s="7"/>
      <c r="BO21" s="7"/>
      <c r="BP21" s="5"/>
      <c r="BQ21" s="237">
        <v>44001.0</v>
      </c>
      <c r="BR21" s="238"/>
      <c r="BS21" s="238"/>
      <c r="BT21" s="238"/>
      <c r="BU21" s="238"/>
      <c r="BV21" s="7"/>
      <c r="BW21" s="254"/>
      <c r="BX21" s="238"/>
      <c r="BY21" s="238"/>
      <c r="BZ21" s="238"/>
      <c r="CA21" s="238"/>
      <c r="CB21" s="7"/>
      <c r="CC21" s="7"/>
      <c r="CD21" s="7"/>
      <c r="CE21" s="7"/>
      <c r="CF21" s="7"/>
      <c r="CG21" s="5"/>
      <c r="CH21" s="237">
        <v>44001.0</v>
      </c>
      <c r="CI21" s="238"/>
      <c r="CJ21" s="238"/>
      <c r="CK21" s="238"/>
      <c r="CL21" s="238"/>
      <c r="CM21" s="7"/>
      <c r="CN21" s="254"/>
      <c r="CO21" s="238"/>
      <c r="CP21" s="238"/>
      <c r="CQ21" s="238"/>
      <c r="CR21" s="238"/>
      <c r="CS21" s="7"/>
      <c r="CT21" s="7"/>
      <c r="CU21" s="7"/>
      <c r="CV21" s="7"/>
      <c r="CW21" s="7"/>
      <c r="CX21" s="5"/>
      <c r="CY21" s="237">
        <v>44001.0</v>
      </c>
      <c r="CZ21" s="238"/>
      <c r="DA21" s="238"/>
      <c r="DB21" s="238"/>
      <c r="DC21" s="238"/>
      <c r="DD21" s="7"/>
      <c r="DE21" s="254"/>
      <c r="DF21" s="238"/>
      <c r="DG21" s="238"/>
      <c r="DH21" s="238"/>
      <c r="DI21" s="238"/>
      <c r="DJ21" s="7"/>
      <c r="DK21" s="7"/>
      <c r="DL21" s="7"/>
      <c r="DM21" s="7"/>
      <c r="DN21" s="7"/>
      <c r="DO21" s="5"/>
      <c r="DP21" s="237">
        <v>44001.0</v>
      </c>
      <c r="DQ21" s="238"/>
      <c r="DR21" s="238"/>
      <c r="DS21" s="238"/>
      <c r="DT21" s="238"/>
      <c r="DU21" s="7"/>
      <c r="DV21" s="254"/>
      <c r="DW21" s="238"/>
      <c r="DX21" s="238"/>
      <c r="DY21" s="238"/>
      <c r="DZ21" s="238"/>
      <c r="EA21" s="7"/>
      <c r="EB21" s="7"/>
      <c r="EC21" s="7"/>
      <c r="ED21" s="7"/>
      <c r="EE21" s="7"/>
      <c r="EF21" s="5"/>
      <c r="EG21" s="237">
        <v>44001.0</v>
      </c>
      <c r="EH21" s="238"/>
      <c r="EI21" s="238"/>
      <c r="EJ21" s="238"/>
      <c r="EK21" s="238"/>
      <c r="EL21" s="7"/>
      <c r="EM21" s="254"/>
      <c r="EN21" s="238"/>
      <c r="EO21" s="238"/>
      <c r="EP21" s="238"/>
      <c r="EQ21" s="238"/>
      <c r="ER21" s="7"/>
      <c r="ES21" s="7"/>
      <c r="ET21" s="7"/>
      <c r="EU21" s="7"/>
      <c r="EV21" s="7"/>
    </row>
    <row r="22">
      <c r="A22" s="237">
        <v>44002.0</v>
      </c>
      <c r="B22" s="238"/>
      <c r="C22" s="238"/>
      <c r="D22" s="238"/>
      <c r="E22" s="238"/>
      <c r="F22" s="7"/>
      <c r="G22" s="37"/>
      <c r="H22" s="37"/>
      <c r="I22" s="37"/>
      <c r="J22" s="37"/>
      <c r="K22" s="37"/>
      <c r="L22" s="7"/>
      <c r="M22" s="7"/>
      <c r="N22" s="7"/>
      <c r="O22" s="7"/>
      <c r="P22" s="7"/>
      <c r="Q22" s="5"/>
      <c r="R22" s="237">
        <v>44002.0</v>
      </c>
      <c r="S22" s="238"/>
      <c r="T22" s="238"/>
      <c r="U22" s="238"/>
      <c r="V22" s="238"/>
      <c r="W22" s="7"/>
      <c r="X22" s="37"/>
      <c r="Y22" s="37"/>
      <c r="Z22" s="37"/>
      <c r="AA22" s="37"/>
      <c r="AB22" s="37"/>
      <c r="AC22" s="7"/>
      <c r="AD22" s="7"/>
      <c r="AE22" s="7"/>
      <c r="AF22" s="7"/>
      <c r="AG22" s="7"/>
      <c r="AH22" s="5"/>
      <c r="AI22" s="237">
        <v>44002.0</v>
      </c>
      <c r="AJ22" s="238"/>
      <c r="AK22" s="238"/>
      <c r="AL22" s="238"/>
      <c r="AM22" s="238"/>
      <c r="AN22" s="7"/>
      <c r="AO22" s="37"/>
      <c r="AP22" s="37"/>
      <c r="AQ22" s="37"/>
      <c r="AR22" s="37"/>
      <c r="AS22" s="37"/>
      <c r="AT22" s="7"/>
      <c r="AU22" s="7"/>
      <c r="AV22" s="7"/>
      <c r="AW22" s="7"/>
      <c r="AX22" s="7"/>
      <c r="AY22" s="5"/>
      <c r="AZ22" s="237">
        <v>44002.0</v>
      </c>
      <c r="BA22" s="238"/>
      <c r="BB22" s="238"/>
      <c r="BC22" s="238"/>
      <c r="BD22" s="238"/>
      <c r="BE22" s="7"/>
      <c r="BF22" s="37"/>
      <c r="BG22" s="37"/>
      <c r="BH22" s="37"/>
      <c r="BI22" s="37"/>
      <c r="BJ22" s="37"/>
      <c r="BK22" s="7"/>
      <c r="BL22" s="7"/>
      <c r="BM22" s="7"/>
      <c r="BN22" s="7"/>
      <c r="BO22" s="7"/>
      <c r="BP22" s="5"/>
      <c r="BQ22" s="237">
        <v>44002.0</v>
      </c>
      <c r="BR22" s="238"/>
      <c r="BS22" s="238"/>
      <c r="BT22" s="238"/>
      <c r="BU22" s="238"/>
      <c r="BV22" s="7"/>
      <c r="BW22" s="37"/>
      <c r="BX22" s="37"/>
      <c r="BY22" s="37"/>
      <c r="BZ22" s="37"/>
      <c r="CA22" s="37"/>
      <c r="CB22" s="7"/>
      <c r="CC22" s="7"/>
      <c r="CD22" s="7"/>
      <c r="CE22" s="7"/>
      <c r="CF22" s="7"/>
      <c r="CG22" s="5"/>
      <c r="CH22" s="237">
        <v>44002.0</v>
      </c>
      <c r="CI22" s="238"/>
      <c r="CJ22" s="238"/>
      <c r="CK22" s="238"/>
      <c r="CL22" s="238"/>
      <c r="CM22" s="7"/>
      <c r="CN22" s="37"/>
      <c r="CO22" s="37"/>
      <c r="CP22" s="37"/>
      <c r="CQ22" s="37"/>
      <c r="CR22" s="37"/>
      <c r="CS22" s="7"/>
      <c r="CT22" s="7"/>
      <c r="CU22" s="7"/>
      <c r="CV22" s="7"/>
      <c r="CW22" s="7"/>
      <c r="CX22" s="5"/>
      <c r="CY22" s="237">
        <v>44002.0</v>
      </c>
      <c r="CZ22" s="238"/>
      <c r="DA22" s="238"/>
      <c r="DB22" s="238"/>
      <c r="DC22" s="238"/>
      <c r="DD22" s="7"/>
      <c r="DE22" s="37"/>
      <c r="DF22" s="37"/>
      <c r="DG22" s="37"/>
      <c r="DH22" s="37"/>
      <c r="DI22" s="37"/>
      <c r="DJ22" s="7"/>
      <c r="DK22" s="7"/>
      <c r="DL22" s="7"/>
      <c r="DM22" s="7"/>
      <c r="DN22" s="7"/>
      <c r="DO22" s="5"/>
      <c r="DP22" s="237">
        <v>44002.0</v>
      </c>
      <c r="DQ22" s="238"/>
      <c r="DR22" s="238"/>
      <c r="DS22" s="238"/>
      <c r="DT22" s="238"/>
      <c r="DU22" s="7"/>
      <c r="DV22" s="37"/>
      <c r="DW22" s="37"/>
      <c r="DX22" s="37"/>
      <c r="DY22" s="37"/>
      <c r="DZ22" s="37"/>
      <c r="EA22" s="7"/>
      <c r="EB22" s="7"/>
      <c r="EC22" s="7"/>
      <c r="ED22" s="7"/>
      <c r="EE22" s="7"/>
      <c r="EF22" s="5"/>
      <c r="EG22" s="237">
        <v>44002.0</v>
      </c>
      <c r="EH22" s="238"/>
      <c r="EI22" s="238"/>
      <c r="EJ22" s="238"/>
      <c r="EK22" s="238"/>
      <c r="EL22" s="7"/>
      <c r="EM22" s="37"/>
      <c r="EN22" s="37"/>
      <c r="EO22" s="37"/>
      <c r="EP22" s="37"/>
      <c r="EQ22" s="37"/>
      <c r="ER22" s="7"/>
      <c r="ES22" s="7"/>
      <c r="ET22" s="7"/>
      <c r="EU22" s="7"/>
      <c r="EV22" s="7"/>
    </row>
    <row r="23">
      <c r="A23" s="237">
        <v>44003.0</v>
      </c>
      <c r="B23" s="238"/>
      <c r="C23" s="238"/>
      <c r="D23" s="238"/>
      <c r="E23" s="238"/>
      <c r="F23" s="7"/>
      <c r="G23" s="37"/>
      <c r="H23" s="37"/>
      <c r="I23" s="37"/>
      <c r="J23" s="37"/>
      <c r="K23" s="37"/>
      <c r="L23" s="7"/>
      <c r="M23" s="7"/>
      <c r="N23" s="7"/>
      <c r="O23" s="7"/>
      <c r="P23" s="7"/>
      <c r="Q23" s="5"/>
      <c r="R23" s="237">
        <v>44003.0</v>
      </c>
      <c r="S23" s="238"/>
      <c r="T23" s="238"/>
      <c r="U23" s="238"/>
      <c r="V23" s="238"/>
      <c r="W23" s="7"/>
      <c r="X23" s="37"/>
      <c r="Y23" s="37"/>
      <c r="Z23" s="37"/>
      <c r="AA23" s="37"/>
      <c r="AB23" s="37"/>
      <c r="AC23" s="7"/>
      <c r="AD23" s="7"/>
      <c r="AE23" s="7"/>
      <c r="AF23" s="7"/>
      <c r="AG23" s="7"/>
      <c r="AH23" s="5"/>
      <c r="AI23" s="237">
        <v>44003.0</v>
      </c>
      <c r="AJ23" s="245">
        <f>'Отправка КП'!O37</f>
        <v>0.8518518519</v>
      </c>
      <c r="AK23" s="238">
        <f>'Отправка КП'!O38</f>
        <v>1</v>
      </c>
      <c r="AL23" s="245">
        <f>AJ23*AK23</f>
        <v>0.8518518519</v>
      </c>
      <c r="AM23" s="249">
        <f>'Отправка КП'!O39</f>
        <v>0.0006481481481</v>
      </c>
      <c r="AN23" s="7"/>
      <c r="AO23" s="37"/>
      <c r="AP23" s="37"/>
      <c r="AQ23" s="37"/>
      <c r="AR23" s="37"/>
      <c r="AS23" s="37"/>
      <c r="AT23" s="7"/>
      <c r="AU23" s="7"/>
      <c r="AV23" s="7"/>
      <c r="AW23" s="7"/>
      <c r="AX23" s="7"/>
      <c r="AY23" s="5"/>
      <c r="AZ23" s="237">
        <v>44003.0</v>
      </c>
      <c r="BA23" s="238"/>
      <c r="BB23" s="238"/>
      <c r="BC23" s="238"/>
      <c r="BD23" s="238"/>
      <c r="BE23" s="7"/>
      <c r="BF23" s="37"/>
      <c r="BG23" s="37"/>
      <c r="BH23" s="37"/>
      <c r="BI23" s="37"/>
      <c r="BJ23" s="37"/>
      <c r="BK23" s="7"/>
      <c r="BL23" s="7"/>
      <c r="BM23" s="7"/>
      <c r="BN23" s="7"/>
      <c r="BO23" s="7"/>
      <c r="BP23" s="5"/>
      <c r="BQ23" s="237">
        <v>44003.0</v>
      </c>
      <c r="BR23" s="238"/>
      <c r="BS23" s="238"/>
      <c r="BT23" s="238"/>
      <c r="BU23" s="238"/>
      <c r="BV23" s="7"/>
      <c r="BW23" s="37"/>
      <c r="BX23" s="37"/>
      <c r="BY23" s="37"/>
      <c r="BZ23" s="37"/>
      <c r="CA23" s="37"/>
      <c r="CB23" s="7"/>
      <c r="CC23" s="7"/>
      <c r="CD23" s="7"/>
      <c r="CE23" s="7"/>
      <c r="CF23" s="7"/>
      <c r="CG23" s="5"/>
      <c r="CH23" s="237">
        <v>44003.0</v>
      </c>
      <c r="CI23" s="238"/>
      <c r="CJ23" s="238"/>
      <c r="CK23" s="238"/>
      <c r="CL23" s="238"/>
      <c r="CM23" s="7"/>
      <c r="CN23" s="37"/>
      <c r="CO23" s="37"/>
      <c r="CP23" s="37"/>
      <c r="CQ23" s="37"/>
      <c r="CR23" s="37"/>
      <c r="CS23" s="7"/>
      <c r="CT23" s="7"/>
      <c r="CU23" s="7"/>
      <c r="CV23" s="7"/>
      <c r="CW23" s="7"/>
      <c r="CX23" s="5"/>
      <c r="CY23" s="237">
        <v>44003.0</v>
      </c>
      <c r="CZ23" s="238"/>
      <c r="DA23" s="238"/>
      <c r="DB23" s="238"/>
      <c r="DC23" s="238"/>
      <c r="DD23" s="7"/>
      <c r="DE23" s="37"/>
      <c r="DF23" s="37"/>
      <c r="DG23" s="37"/>
      <c r="DH23" s="37"/>
      <c r="DI23" s="37"/>
      <c r="DJ23" s="7"/>
      <c r="DK23" s="7"/>
      <c r="DL23" s="7"/>
      <c r="DM23" s="7"/>
      <c r="DN23" s="7"/>
      <c r="DO23" s="5"/>
      <c r="DP23" s="237">
        <v>44003.0</v>
      </c>
      <c r="DQ23" s="238"/>
      <c r="DR23" s="238"/>
      <c r="DS23" s="238"/>
      <c r="DT23" s="238"/>
      <c r="DU23" s="7"/>
      <c r="DV23" s="37"/>
      <c r="DW23" s="37"/>
      <c r="DX23" s="37"/>
      <c r="DY23" s="37"/>
      <c r="DZ23" s="37"/>
      <c r="EA23" s="7"/>
      <c r="EB23" s="7"/>
      <c r="EC23" s="7"/>
      <c r="ED23" s="7"/>
      <c r="EE23" s="7"/>
      <c r="EF23" s="5"/>
      <c r="EG23" s="237">
        <v>44003.0</v>
      </c>
      <c r="EH23" s="238"/>
      <c r="EI23" s="238"/>
      <c r="EJ23" s="238"/>
      <c r="EK23" s="238"/>
      <c r="EL23" s="7"/>
      <c r="EM23" s="37"/>
      <c r="EN23" s="37"/>
      <c r="EO23" s="37"/>
      <c r="EP23" s="37"/>
      <c r="EQ23" s="37"/>
      <c r="ER23" s="7"/>
      <c r="ES23" s="7"/>
      <c r="ET23" s="7"/>
      <c r="EU23" s="7"/>
      <c r="EV23" s="7"/>
    </row>
    <row r="24">
      <c r="A24" s="237">
        <v>44004.0</v>
      </c>
      <c r="B24" s="121"/>
      <c r="C24" s="121"/>
      <c r="D24" s="121"/>
      <c r="E24" s="12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/>
      <c r="R24" s="237">
        <v>44004.0</v>
      </c>
      <c r="S24" s="256">
        <f>'Звонок ЛПР'!AK44</f>
        <v>0.7236842105</v>
      </c>
      <c r="T24" s="121">
        <f>'Звонок ЛПР'!AK45</f>
        <v>2</v>
      </c>
      <c r="U24" s="256">
        <f t="shared" ref="U24:U25" si="12">S24*T24</f>
        <v>1.447368421</v>
      </c>
      <c r="V24" s="257">
        <f>'Звонок ЛПР'!AK46</f>
        <v>0.006759259259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5"/>
      <c r="AI24" s="237">
        <v>44004.0</v>
      </c>
      <c r="AJ24" s="121"/>
      <c r="AK24" s="121"/>
      <c r="AL24" s="121"/>
      <c r="AM24" s="121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5"/>
      <c r="AZ24" s="237">
        <v>44004.0</v>
      </c>
      <c r="BA24" s="121"/>
      <c r="BB24" s="121"/>
      <c r="BC24" s="121"/>
      <c r="BD24" s="121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5"/>
      <c r="BQ24" s="237">
        <v>44004.0</v>
      </c>
      <c r="BR24" s="121"/>
      <c r="BS24" s="121"/>
      <c r="BT24" s="121"/>
      <c r="BU24" s="121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5"/>
      <c r="CH24" s="237">
        <v>44004.0</v>
      </c>
      <c r="CI24" s="121"/>
      <c r="CJ24" s="121"/>
      <c r="CK24" s="121"/>
      <c r="CL24" s="121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5"/>
      <c r="CY24" s="237">
        <v>44004.0</v>
      </c>
      <c r="CZ24" s="256">
        <f>'Входящий звонок'!L44</f>
        <v>0.7368421053</v>
      </c>
      <c r="DA24" s="121">
        <f>'Входящий звонок'!L45</f>
        <v>1</v>
      </c>
      <c r="DB24" s="256">
        <f t="shared" ref="DB24:DB25" si="13">CZ24*DA24</f>
        <v>0.7368421053</v>
      </c>
      <c r="DC24" s="257">
        <f>'Входящий звонок'!L46</f>
        <v>0.001655092593</v>
      </c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5"/>
      <c r="DP24" s="237">
        <v>44004.0</v>
      </c>
      <c r="DQ24" s="121"/>
      <c r="DR24" s="121"/>
      <c r="DS24" s="121"/>
      <c r="DT24" s="121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5"/>
      <c r="EG24" s="237">
        <v>44004.0</v>
      </c>
      <c r="EH24" s="121"/>
      <c r="EI24" s="121"/>
      <c r="EJ24" s="121"/>
      <c r="EK24" s="121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</row>
    <row r="25">
      <c r="A25" s="237">
        <v>44005.0</v>
      </c>
      <c r="B25" s="238"/>
      <c r="C25" s="238"/>
      <c r="D25" s="238"/>
      <c r="E25" s="23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/>
      <c r="R25" s="237">
        <v>44005.0</v>
      </c>
      <c r="S25" s="245">
        <f>'Звонок ЛПР'!AM44</f>
        <v>0.7368421053</v>
      </c>
      <c r="T25" s="238">
        <f>'Звонок ЛПР'!AM45</f>
        <v>1</v>
      </c>
      <c r="U25" s="245">
        <f t="shared" si="12"/>
        <v>0.7368421053</v>
      </c>
      <c r="V25" s="258">
        <f>'Звонок ЛПР'!AO46</f>
        <v>0.0007523148148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5"/>
      <c r="AI25" s="237">
        <v>44005.0</v>
      </c>
      <c r="AJ25" s="244">
        <f>'Отправка КП'!Q37</f>
        <v>0.9259259259</v>
      </c>
      <c r="AK25" s="238">
        <f>'Отправка КП'!Q38</f>
        <v>1</v>
      </c>
      <c r="AL25" s="245">
        <f>AJ25*AK25</f>
        <v>0.9259259259</v>
      </c>
      <c r="AM25" s="249">
        <f>'Отправка КП'!Q39</f>
        <v>0.004490740741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5"/>
      <c r="AZ25" s="237">
        <v>44005.0</v>
      </c>
      <c r="BA25" s="238"/>
      <c r="BB25" s="238"/>
      <c r="BC25" s="238"/>
      <c r="BD25" s="238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5"/>
      <c r="BQ25" s="237">
        <v>44005.0</v>
      </c>
      <c r="BR25" s="238"/>
      <c r="BS25" s="238"/>
      <c r="BT25" s="238"/>
      <c r="BU25" s="238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5"/>
      <c r="CH25" s="237">
        <v>44005.0</v>
      </c>
      <c r="CI25" s="238"/>
      <c r="CJ25" s="238"/>
      <c r="CK25" s="238"/>
      <c r="CL25" s="238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5"/>
      <c r="CY25" s="237">
        <v>44005.0</v>
      </c>
      <c r="CZ25" s="245">
        <f>'Входящий звонок'!Q44</f>
        <v>0.7828947368</v>
      </c>
      <c r="DA25" s="238">
        <f>'Входящий звонок'!Q45</f>
        <v>4</v>
      </c>
      <c r="DB25" s="245">
        <f t="shared" si="13"/>
        <v>3.131578947</v>
      </c>
      <c r="DC25" s="246">
        <f>'Входящий звонок'!Q46</f>
        <v>0.01137731481</v>
      </c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5"/>
      <c r="DP25" s="237">
        <v>44005.0</v>
      </c>
      <c r="DQ25" s="245">
        <f>'Уточняющие касание'!J34</f>
        <v>0.9</v>
      </c>
      <c r="DR25" s="238">
        <f>'Уточняющие касание'!J35</f>
        <v>1</v>
      </c>
      <c r="DS25" s="245">
        <f>DQ25*DR25</f>
        <v>0.9</v>
      </c>
      <c r="DT25" s="249">
        <f>'Уточняющие касание'!J36</f>
        <v>0.001064814815</v>
      </c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5"/>
      <c r="EG25" s="237">
        <v>44005.0</v>
      </c>
      <c r="EH25" s="238"/>
      <c r="EI25" s="238"/>
      <c r="EJ25" s="238"/>
      <c r="EK25" s="238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</row>
    <row r="26">
      <c r="A26" s="237">
        <v>44006.0</v>
      </c>
      <c r="B26" s="242"/>
      <c r="C26" s="242"/>
      <c r="D26" s="242"/>
      <c r="E26" s="2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/>
      <c r="R26" s="237">
        <v>44006.0</v>
      </c>
      <c r="S26" s="121"/>
      <c r="T26" s="121"/>
      <c r="U26" s="121"/>
      <c r="V26" s="121"/>
      <c r="AH26" s="105"/>
      <c r="AI26" s="237">
        <v>44006.0</v>
      </c>
      <c r="AJ26" s="242"/>
      <c r="AK26" s="242"/>
      <c r="AL26" s="242"/>
      <c r="AM26" s="242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5"/>
      <c r="AZ26" s="237">
        <v>44006.0</v>
      </c>
      <c r="BA26" s="121"/>
      <c r="BB26" s="121"/>
      <c r="BC26" s="121"/>
      <c r="BD26" s="121"/>
      <c r="BP26" s="105"/>
      <c r="BQ26" s="237">
        <v>44006.0</v>
      </c>
      <c r="BR26" s="242"/>
      <c r="BS26" s="242"/>
      <c r="BT26" s="242"/>
      <c r="BU26" s="242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5"/>
      <c r="CH26" s="237">
        <v>44006.0</v>
      </c>
      <c r="CI26" s="121"/>
      <c r="CJ26" s="121"/>
      <c r="CK26" s="121"/>
      <c r="CL26" s="121"/>
      <c r="CX26" s="105"/>
      <c r="CY26" s="237">
        <v>44006.0</v>
      </c>
      <c r="CZ26" s="242"/>
      <c r="DA26" s="242"/>
      <c r="DB26" s="242"/>
      <c r="DC26" s="242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5"/>
      <c r="DP26" s="237">
        <v>44006.0</v>
      </c>
      <c r="DQ26" s="121"/>
      <c r="DR26" s="121"/>
      <c r="DS26" s="121"/>
      <c r="DT26" s="121"/>
      <c r="EF26" s="105"/>
      <c r="EG26" s="237">
        <v>44006.0</v>
      </c>
      <c r="EH26" s="121"/>
      <c r="EI26" s="121"/>
      <c r="EJ26" s="121"/>
      <c r="EK26" s="121"/>
    </row>
    <row r="27">
      <c r="A27" s="237">
        <v>44007.0</v>
      </c>
      <c r="B27" s="242"/>
      <c r="C27" s="242"/>
      <c r="D27" s="242"/>
      <c r="E27" s="24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/>
      <c r="R27" s="237">
        <v>44007.0</v>
      </c>
      <c r="S27" s="256">
        <f>'Звонок ЛПР'!AO44</f>
        <v>0.8947368421</v>
      </c>
      <c r="T27" s="121">
        <f>'Отправка КП'!S38</f>
        <v>1</v>
      </c>
      <c r="U27" s="256">
        <f>S27*T27</f>
        <v>0.8947368421</v>
      </c>
      <c r="V27" s="257">
        <f>'Звонок ЛПР'!AO46</f>
        <v>0.0007523148148</v>
      </c>
      <c r="AH27" s="105"/>
      <c r="AI27" s="237">
        <v>44007.0</v>
      </c>
      <c r="AJ27" s="256">
        <f>'Отправка КП'!S37</f>
        <v>0.8888888889</v>
      </c>
      <c r="AK27" s="121">
        <f>'Отправка КП'!S38</f>
        <v>1</v>
      </c>
      <c r="AL27" s="256">
        <f t="shared" ref="AL27:AL28" si="14">AJ27*AK27</f>
        <v>0.8888888889</v>
      </c>
      <c r="AM27" s="259">
        <f>'Отправка КП'!S39</f>
        <v>0.0005671296296</v>
      </c>
      <c r="AZ27" s="237">
        <v>44007.0</v>
      </c>
      <c r="BA27" s="121"/>
      <c r="BB27" s="121"/>
      <c r="BC27" s="121"/>
      <c r="BD27" s="121"/>
      <c r="BP27" s="105"/>
      <c r="BQ27" s="237">
        <v>44007.0</v>
      </c>
      <c r="BR27" s="242"/>
      <c r="BS27" s="242"/>
      <c r="BT27" s="242"/>
      <c r="BU27" s="242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5"/>
      <c r="CH27" s="237">
        <v>44007.0</v>
      </c>
      <c r="CI27" s="121"/>
      <c r="CJ27" s="121"/>
      <c r="CK27" s="121"/>
      <c r="CL27" s="121"/>
      <c r="CX27" s="105"/>
      <c r="CY27" s="237">
        <v>44007.0</v>
      </c>
      <c r="CZ27" s="256">
        <f>'Входящий звонок'!V44</f>
        <v>0.7302631579</v>
      </c>
      <c r="DA27" s="121">
        <f>'Входящий звонок'!V45</f>
        <v>4</v>
      </c>
      <c r="DB27" s="256">
        <f t="shared" ref="DB27:DB28" si="15">CZ27*DA27</f>
        <v>2.921052632</v>
      </c>
      <c r="DC27" s="257">
        <f>'Входящий звонок'!V46</f>
        <v>0.01539351852</v>
      </c>
      <c r="DP27" s="237">
        <v>44007.0</v>
      </c>
      <c r="DQ27" s="121"/>
      <c r="DR27" s="121"/>
      <c r="DS27" s="121"/>
      <c r="DT27" s="121"/>
      <c r="EF27" s="105"/>
      <c r="EG27" s="237">
        <v>44007.0</v>
      </c>
      <c r="EH27" s="121"/>
      <c r="EI27" s="121"/>
      <c r="EJ27" s="121"/>
      <c r="EK27" s="121"/>
    </row>
    <row r="28">
      <c r="A28" s="237">
        <v>44008.0</v>
      </c>
      <c r="B28" s="242"/>
      <c r="C28" s="242"/>
      <c r="D28" s="242"/>
      <c r="E28" s="24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/>
      <c r="R28" s="237">
        <v>44008.0</v>
      </c>
      <c r="S28" s="256">
        <f>'Звонок ЛПР'!AS44</f>
        <v>0.6929824561</v>
      </c>
      <c r="T28" s="121">
        <f>'Звонок ЛПР'!AS45</f>
        <v>3</v>
      </c>
      <c r="U28" s="260">
        <v>2.0001</v>
      </c>
      <c r="V28" s="257">
        <f>'Звонок ЛПР'!AS46</f>
        <v>0.01467592593</v>
      </c>
      <c r="AH28" s="105"/>
      <c r="AI28" s="237">
        <v>44008.0</v>
      </c>
      <c r="AJ28" s="256">
        <f>'Отправка КП'!X37</f>
        <v>0.9166666667</v>
      </c>
      <c r="AK28" s="121">
        <f>'Отправка КП'!X38</f>
        <v>4</v>
      </c>
      <c r="AL28" s="256">
        <f t="shared" si="14"/>
        <v>3.666666667</v>
      </c>
      <c r="AM28" s="259">
        <f>'Отправка КП'!X39</f>
        <v>0.007974537037</v>
      </c>
      <c r="AZ28" s="237">
        <v>44008.0</v>
      </c>
      <c r="BA28" s="121"/>
      <c r="BB28" s="121"/>
      <c r="BC28" s="121"/>
      <c r="BD28" s="121"/>
      <c r="BP28" s="105"/>
      <c r="BQ28" s="237">
        <v>44008.0</v>
      </c>
      <c r="BR28" s="242"/>
      <c r="BS28" s="242"/>
      <c r="BT28" s="242"/>
      <c r="BU28" s="242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5"/>
      <c r="CH28" s="237">
        <v>44008.0</v>
      </c>
      <c r="CI28" s="121"/>
      <c r="CJ28" s="121"/>
      <c r="CK28" s="121"/>
      <c r="CL28" s="121"/>
      <c r="CX28" s="105"/>
      <c r="CY28" s="237">
        <v>44008.0</v>
      </c>
      <c r="CZ28" s="256">
        <f>'Входящий звонок'!Z44</f>
        <v>0.7631578947</v>
      </c>
      <c r="DA28" s="121">
        <f>'Входящий звонок'!Z45</f>
        <v>3</v>
      </c>
      <c r="DB28" s="256">
        <f t="shared" si="15"/>
        <v>2.289473684</v>
      </c>
      <c r="DC28" s="257">
        <f>'Входящий звонок'!Z46</f>
        <v>0.007268518519</v>
      </c>
      <c r="DP28" s="237">
        <v>44008.0</v>
      </c>
      <c r="DQ28" s="121"/>
      <c r="DR28" s="121"/>
      <c r="DS28" s="121"/>
      <c r="DT28" s="121"/>
      <c r="EF28" s="105"/>
      <c r="EG28" s="237">
        <v>44008.0</v>
      </c>
      <c r="EH28" s="121"/>
      <c r="EI28" s="121"/>
      <c r="EJ28" s="121"/>
      <c r="EK28" s="121"/>
    </row>
    <row r="29">
      <c r="A29" s="237">
        <v>44009.0</v>
      </c>
      <c r="B29" s="242"/>
      <c r="C29" s="242"/>
      <c r="D29" s="242"/>
      <c r="E29" s="24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/>
      <c r="R29" s="237">
        <v>44009.0</v>
      </c>
      <c r="S29" s="121"/>
      <c r="T29" s="121"/>
      <c r="U29" s="121"/>
      <c r="V29" s="121"/>
      <c r="AI29" s="237">
        <v>44009.0</v>
      </c>
      <c r="AJ29" s="121"/>
      <c r="AK29" s="121"/>
      <c r="AL29" s="121"/>
      <c r="AM29" s="121"/>
      <c r="AZ29" s="237">
        <v>44009.0</v>
      </c>
      <c r="BA29" s="121"/>
      <c r="BB29" s="121"/>
      <c r="BC29" s="121"/>
      <c r="BD29" s="121"/>
      <c r="BP29" s="105"/>
      <c r="BQ29" s="237">
        <v>44009.0</v>
      </c>
      <c r="BR29" s="121"/>
      <c r="BS29" s="121"/>
      <c r="BT29" s="121"/>
      <c r="BU29" s="121"/>
      <c r="CH29" s="237">
        <v>44009.0</v>
      </c>
      <c r="CI29" s="121"/>
      <c r="CJ29" s="121"/>
      <c r="CK29" s="121"/>
      <c r="CL29" s="121"/>
      <c r="CY29" s="237">
        <v>44009.0</v>
      </c>
      <c r="CZ29" s="121"/>
      <c r="DA29" s="121"/>
      <c r="DB29" s="121"/>
      <c r="DC29" s="121"/>
      <c r="DP29" s="237">
        <v>44009.0</v>
      </c>
      <c r="DQ29" s="121"/>
      <c r="DR29" s="121"/>
      <c r="DS29" s="121"/>
      <c r="DT29" s="121"/>
      <c r="EF29" s="105"/>
      <c r="EG29" s="237">
        <v>44009.0</v>
      </c>
      <c r="EH29" s="121"/>
      <c r="EI29" s="121"/>
      <c r="EJ29" s="121"/>
      <c r="EK29" s="121"/>
    </row>
    <row r="30">
      <c r="A30" s="237">
        <v>44010.0</v>
      </c>
      <c r="B30" s="242"/>
      <c r="C30" s="242"/>
      <c r="D30" s="242"/>
      <c r="E30" s="24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/>
      <c r="R30" s="237">
        <v>44010.0</v>
      </c>
      <c r="S30" s="121"/>
      <c r="T30" s="121"/>
      <c r="U30" s="121"/>
      <c r="V30" s="121"/>
      <c r="AI30" s="237">
        <v>44010.0</v>
      </c>
      <c r="AJ30" s="121"/>
      <c r="AK30" s="121"/>
      <c r="AL30" s="121"/>
      <c r="AM30" s="121"/>
      <c r="AZ30" s="237">
        <v>44010.0</v>
      </c>
      <c r="BA30" s="121"/>
      <c r="BB30" s="121"/>
      <c r="BC30" s="121"/>
      <c r="BD30" s="121"/>
      <c r="BP30" s="105"/>
      <c r="BQ30" s="237">
        <v>44010.0</v>
      </c>
      <c r="BR30" s="121"/>
      <c r="BS30" s="121"/>
      <c r="BT30" s="121"/>
      <c r="BU30" s="121"/>
      <c r="CH30" s="237">
        <v>44010.0</v>
      </c>
      <c r="CI30" s="121"/>
      <c r="CJ30" s="121"/>
      <c r="CK30" s="121"/>
      <c r="CL30" s="121"/>
      <c r="CY30" s="237">
        <v>44010.0</v>
      </c>
      <c r="CZ30" s="121"/>
      <c r="DA30" s="121"/>
      <c r="DB30" s="121"/>
      <c r="DC30" s="121"/>
      <c r="DP30" s="237">
        <v>44010.0</v>
      </c>
      <c r="DQ30" s="121"/>
      <c r="DR30" s="121"/>
      <c r="DS30" s="121"/>
      <c r="DT30" s="121"/>
      <c r="EG30" s="237">
        <v>44010.0</v>
      </c>
      <c r="EH30" s="121"/>
      <c r="EI30" s="121"/>
      <c r="EJ30" s="121"/>
      <c r="EK30" s="121"/>
    </row>
    <row r="31">
      <c r="A31" s="237">
        <v>44011.0</v>
      </c>
      <c r="B31" s="242"/>
      <c r="C31" s="242"/>
      <c r="D31" s="242"/>
      <c r="E31" s="24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/>
      <c r="R31" s="237">
        <v>44011.0</v>
      </c>
      <c r="S31" s="121"/>
      <c r="T31" s="121"/>
      <c r="U31" s="121"/>
      <c r="V31" s="121"/>
      <c r="AI31" s="237">
        <v>44011.0</v>
      </c>
      <c r="AJ31" s="121"/>
      <c r="AK31" s="121"/>
      <c r="AL31" s="121"/>
      <c r="AM31" s="121"/>
      <c r="AZ31" s="237">
        <v>44011.0</v>
      </c>
      <c r="BA31" s="121"/>
      <c r="BB31" s="121"/>
      <c r="BC31" s="121"/>
      <c r="BD31" s="121"/>
      <c r="BP31" s="105"/>
      <c r="BQ31" s="237">
        <v>44011.0</v>
      </c>
      <c r="BR31" s="121"/>
      <c r="BS31" s="121"/>
      <c r="BT31" s="121"/>
      <c r="BU31" s="121"/>
      <c r="CH31" s="237">
        <v>44011.0</v>
      </c>
      <c r="CI31" s="121"/>
      <c r="CJ31" s="121"/>
      <c r="CK31" s="121"/>
      <c r="CL31" s="121"/>
      <c r="CY31" s="237">
        <v>44011.0</v>
      </c>
      <c r="CZ31" s="121"/>
      <c r="DA31" s="121"/>
      <c r="DB31" s="121"/>
      <c r="DC31" s="121"/>
      <c r="DP31" s="237">
        <v>44011.0</v>
      </c>
      <c r="DQ31" s="121"/>
      <c r="DR31" s="121"/>
      <c r="DS31" s="121"/>
      <c r="DT31" s="121"/>
      <c r="EG31" s="237">
        <v>44011.0</v>
      </c>
      <c r="EH31" s="121"/>
      <c r="EI31" s="121"/>
      <c r="EJ31" s="121"/>
      <c r="EK31" s="121"/>
    </row>
    <row r="32">
      <c r="A32" s="237">
        <v>44012.0</v>
      </c>
      <c r="B32" s="242"/>
      <c r="C32" s="242"/>
      <c r="D32" s="242"/>
      <c r="E32" s="24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/>
      <c r="R32" s="237">
        <v>44012.0</v>
      </c>
      <c r="S32" s="256">
        <f>'Звонок ЛПР'!AX44</f>
        <v>0.7565789474</v>
      </c>
      <c r="T32" s="121">
        <f>'Звонок ЛПР'!AX45</f>
        <v>4</v>
      </c>
      <c r="U32" s="256">
        <f>S32*T32</f>
        <v>3.026315789</v>
      </c>
      <c r="V32" s="257">
        <f>'Звонок ЛПР'!AX46</f>
        <v>0.009224537037</v>
      </c>
      <c r="AI32" s="237">
        <v>44012.0</v>
      </c>
      <c r="AJ32" s="256">
        <f>'Отправка КП'!Z37</f>
        <v>0.962962963</v>
      </c>
      <c r="AK32" s="121">
        <f>'Отправка КП'!Z38</f>
        <v>1</v>
      </c>
      <c r="AL32" s="256">
        <f>AJ32*AK32</f>
        <v>0.962962963</v>
      </c>
      <c r="AM32" s="259">
        <f>'Отправка КП'!Z39</f>
        <v>0.0015625</v>
      </c>
      <c r="AZ32" s="237">
        <v>44012.0</v>
      </c>
      <c r="BA32" s="121"/>
      <c r="BB32" s="121"/>
      <c r="BC32" s="121"/>
      <c r="BD32" s="121"/>
      <c r="BP32" s="105"/>
      <c r="BQ32" s="237">
        <v>44012.0</v>
      </c>
      <c r="BR32" s="121"/>
      <c r="BS32" s="121"/>
      <c r="BT32" s="121"/>
      <c r="BU32" s="121"/>
      <c r="CH32" s="237">
        <v>44012.0</v>
      </c>
      <c r="CI32" s="121"/>
      <c r="CJ32" s="121"/>
      <c r="CK32" s="121"/>
      <c r="CL32" s="121"/>
      <c r="CY32" s="237">
        <v>44012.0</v>
      </c>
      <c r="CZ32" s="256">
        <f>'Входящий звонок'!AC44</f>
        <v>0.8590225564</v>
      </c>
      <c r="DA32" s="121">
        <f>'Входящий звонок'!AC45</f>
        <v>2</v>
      </c>
      <c r="DB32" s="256">
        <f>CZ32*DA32</f>
        <v>1.718045113</v>
      </c>
      <c r="DC32" s="257">
        <f>'Входящий звонок'!AC46</f>
        <v>0.003969907407</v>
      </c>
      <c r="DP32" s="237">
        <v>44012.0</v>
      </c>
      <c r="DQ32" s="121"/>
      <c r="DR32" s="121"/>
      <c r="DS32" s="121"/>
      <c r="DT32" s="121"/>
      <c r="EG32" s="237">
        <v>44012.0</v>
      </c>
      <c r="EH32" s="121"/>
      <c r="EI32" s="121"/>
      <c r="EJ32" s="121"/>
      <c r="EK32" s="121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/>
      <c r="BP33" s="105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/>
      <c r="BP34" s="105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</sheetData>
  <mergeCells count="9">
    <mergeCell ref="DP1:ED1"/>
    <mergeCell ref="EG1:EU1"/>
    <mergeCell ref="A1:O1"/>
    <mergeCell ref="R1:AF1"/>
    <mergeCell ref="AI1:AW1"/>
    <mergeCell ref="AZ1:BN1"/>
    <mergeCell ref="BQ1:CE1"/>
    <mergeCell ref="CH1:CV1"/>
    <mergeCell ref="CY1:DM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61" t="s">
        <v>193</v>
      </c>
      <c r="B1" s="262" t="s">
        <v>20</v>
      </c>
      <c r="C1" s="263" t="s">
        <v>194</v>
      </c>
      <c r="D1" s="263" t="s">
        <v>195</v>
      </c>
      <c r="E1" s="262" t="s">
        <v>34</v>
      </c>
      <c r="F1" s="37"/>
      <c r="G1" s="263" t="s">
        <v>196</v>
      </c>
      <c r="H1" s="262" t="s">
        <v>20</v>
      </c>
      <c r="I1" s="263" t="s">
        <v>194</v>
      </c>
      <c r="J1" s="263" t="s">
        <v>195</v>
      </c>
      <c r="K1" s="262" t="s">
        <v>34</v>
      </c>
      <c r="L1" s="7"/>
      <c r="M1" s="263" t="s">
        <v>197</v>
      </c>
      <c r="N1" s="262" t="s">
        <v>20</v>
      </c>
      <c r="O1" s="263" t="s">
        <v>194</v>
      </c>
      <c r="P1" s="262" t="s">
        <v>34</v>
      </c>
    </row>
    <row r="2">
      <c r="A2" s="237">
        <v>43983.0</v>
      </c>
      <c r="B2" s="245">
        <f>SUM('Статистика'!U3,'Статистика'!BC3)/C2</f>
        <v>0.8646616541</v>
      </c>
      <c r="C2" s="238">
        <f>'Статистика'!T3+'Статистика'!BB3</f>
        <v>3</v>
      </c>
      <c r="D2" s="245">
        <f t="shared" ref="D2:D5" si="1">B2*C2</f>
        <v>2.593984962</v>
      </c>
      <c r="E2" s="249">
        <f>'Статистика'!BD3+'Статистика'!V3</f>
        <v>0.004791666667</v>
      </c>
      <c r="F2" s="37"/>
      <c r="G2" s="264" t="s">
        <v>198</v>
      </c>
      <c r="H2" s="245">
        <f>SUM(D2:D8)/I2</f>
        <v>0.8318659898</v>
      </c>
      <c r="I2" s="238">
        <f>SUM(C2:C8)</f>
        <v>13</v>
      </c>
      <c r="J2" s="245">
        <f t="shared" ref="J2:J5" si="2">H2*I2</f>
        <v>10.81425787</v>
      </c>
      <c r="K2" s="249">
        <f>SUM(E2:E8)</f>
        <v>0.06431712963</v>
      </c>
      <c r="L2" s="7"/>
      <c r="M2" s="265" t="s">
        <v>199</v>
      </c>
      <c r="N2" s="266">
        <f>SUM(J2:J6)/O2</f>
        <v>0.7989289363</v>
      </c>
      <c r="O2" s="242">
        <f>SUM(I2:I6)</f>
        <v>68</v>
      </c>
      <c r="P2" s="243">
        <f>SUM(K2:K6)</f>
        <v>0.1941550926</v>
      </c>
    </row>
    <row r="3">
      <c r="A3" s="237">
        <v>43984.0</v>
      </c>
      <c r="B3" s="245">
        <f>SUM('Статистика'!U4)/C3</f>
        <v>0.8026315789</v>
      </c>
      <c r="C3" s="238">
        <f>'Статистика'!T3:T8</f>
        <v>2</v>
      </c>
      <c r="D3" s="245">
        <f t="shared" si="1"/>
        <v>1.605263158</v>
      </c>
      <c r="E3" s="249">
        <f>'Статистика'!V4</f>
        <v>0.004155092593</v>
      </c>
      <c r="F3" s="37"/>
      <c r="G3" s="247" t="s">
        <v>200</v>
      </c>
      <c r="H3" s="245">
        <f>SUM(D9:D15)/I3</f>
        <v>0.8174139051</v>
      </c>
      <c r="I3" s="238">
        <f>SUM(C9:C15)</f>
        <v>3</v>
      </c>
      <c r="J3" s="245">
        <f t="shared" si="2"/>
        <v>2.452241715</v>
      </c>
      <c r="K3" s="249">
        <f>SUM(E9:E15)</f>
        <v>0.004421296296</v>
      </c>
      <c r="L3" s="7"/>
      <c r="M3" s="7"/>
      <c r="N3" s="7"/>
      <c r="O3" s="7"/>
      <c r="P3" s="7"/>
    </row>
    <row r="4">
      <c r="A4" s="237">
        <v>43985.0</v>
      </c>
      <c r="B4" s="245">
        <f>SUM('Статистика'!U5)/C4</f>
        <v>0.8070175439</v>
      </c>
      <c r="C4" s="238">
        <f>'Статистика'!T5</f>
        <v>6</v>
      </c>
      <c r="D4" s="245">
        <f t="shared" si="1"/>
        <v>4.842105263</v>
      </c>
      <c r="E4" s="249">
        <f>'Статистика'!V5</f>
        <v>0.01013888889</v>
      </c>
      <c r="F4" s="37"/>
      <c r="G4" s="247" t="s">
        <v>201</v>
      </c>
      <c r="H4" s="245">
        <f>SUM(D16:D22)/I4</f>
        <v>0.7854302423</v>
      </c>
      <c r="I4" s="238">
        <f>SUM(C16:C22)</f>
        <v>20</v>
      </c>
      <c r="J4" s="245">
        <f t="shared" si="2"/>
        <v>15.70860485</v>
      </c>
      <c r="K4" s="249">
        <f>SUM(E16:E22)</f>
        <v>0.03868055556</v>
      </c>
      <c r="L4" s="7"/>
      <c r="M4" s="7"/>
      <c r="N4" s="7"/>
      <c r="O4" s="7"/>
      <c r="P4" s="7"/>
    </row>
    <row r="5" ht="17.25" customHeight="1">
      <c r="A5" s="237">
        <v>43986.0</v>
      </c>
      <c r="B5" s="245">
        <f>SUM('Статистика'!U6,'Статистика'!AL6)/C5</f>
        <v>0.8864522417</v>
      </c>
      <c r="C5" s="267">
        <v>2.0</v>
      </c>
      <c r="D5" s="245">
        <f t="shared" si="1"/>
        <v>1.772904483</v>
      </c>
      <c r="E5" s="249">
        <f>'Статистика'!AM6+'Статистика'!V6</f>
        <v>0.04523148148</v>
      </c>
      <c r="F5" s="37"/>
      <c r="G5" s="247" t="s">
        <v>202</v>
      </c>
      <c r="H5" s="245">
        <f>SUM(D23:D29)/I5</f>
        <v>0.785789575</v>
      </c>
      <c r="I5" s="238">
        <f>SUM(C23:C29)</f>
        <v>25</v>
      </c>
      <c r="J5" s="245">
        <f t="shared" si="2"/>
        <v>19.64473938</v>
      </c>
      <c r="K5" s="246">
        <f>SUM(E23:E29)</f>
        <v>0.07197916667</v>
      </c>
      <c r="L5" s="7"/>
      <c r="M5" s="7"/>
      <c r="N5" s="7"/>
      <c r="O5" s="7"/>
      <c r="P5" s="7"/>
    </row>
    <row r="6">
      <c r="A6" s="237">
        <v>43987.0</v>
      </c>
      <c r="B6" s="238"/>
      <c r="C6" s="238"/>
      <c r="D6" s="238"/>
      <c r="E6" s="238"/>
      <c r="F6" s="37"/>
      <c r="G6" s="268" t="s">
        <v>203</v>
      </c>
      <c r="H6" s="245">
        <f t="shared" ref="H6:K6" si="3">B31</f>
        <v>0.8153319807</v>
      </c>
      <c r="I6" s="238">
        <f t="shared" si="3"/>
        <v>7</v>
      </c>
      <c r="J6" s="245">
        <f t="shared" si="3"/>
        <v>5.707323865</v>
      </c>
      <c r="K6" s="246">
        <f t="shared" si="3"/>
        <v>0.01475694444</v>
      </c>
      <c r="L6" s="7"/>
      <c r="M6" s="7"/>
      <c r="N6" s="7"/>
      <c r="O6" s="7"/>
      <c r="P6" s="7"/>
    </row>
    <row r="7">
      <c r="A7" s="237">
        <v>43988.0</v>
      </c>
      <c r="B7" s="238"/>
      <c r="C7" s="238"/>
      <c r="D7" s="238"/>
      <c r="E7" s="238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237">
        <v>43989.0</v>
      </c>
      <c r="B8" s="238"/>
      <c r="C8" s="238"/>
      <c r="D8" s="238"/>
      <c r="E8" s="238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237">
        <v>43990.0</v>
      </c>
      <c r="B9" s="238"/>
      <c r="C9" s="238"/>
      <c r="D9" s="238"/>
      <c r="E9" s="238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237">
        <v>43991.0</v>
      </c>
      <c r="B10" s="238"/>
      <c r="C10" s="238"/>
      <c r="D10" s="238"/>
      <c r="E10" s="23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237">
        <v>43992.0</v>
      </c>
      <c r="B11" s="238"/>
      <c r="C11" s="238"/>
      <c r="D11" s="238"/>
      <c r="E11" s="23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237">
        <v>43993.0</v>
      </c>
      <c r="B12" s="245">
        <f>SUM('Статистика'!U13,'Статистика'!AL13)/C12</f>
        <v>0.8174139051</v>
      </c>
      <c r="C12" s="238">
        <f>'Статистика'!T13+'Статистика'!AK13</f>
        <v>3</v>
      </c>
      <c r="D12" s="245">
        <f>B12*C12</f>
        <v>2.452241715</v>
      </c>
      <c r="E12" s="249">
        <f>'Статистика'!V13+'Статистика'!AM13</f>
        <v>0.004421296296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237">
        <v>43994.0</v>
      </c>
      <c r="B13" s="238"/>
      <c r="C13" s="238"/>
      <c r="D13" s="238"/>
      <c r="E13" s="23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237">
        <v>43995.0</v>
      </c>
      <c r="B14" s="238"/>
      <c r="C14" s="238"/>
      <c r="D14" s="238"/>
      <c r="E14" s="238"/>
      <c r="F14" s="7"/>
      <c r="G14" s="7"/>
      <c r="H14" s="7"/>
      <c r="I14" s="269"/>
      <c r="J14" s="7"/>
      <c r="K14" s="7"/>
      <c r="L14" s="7"/>
      <c r="M14" s="7"/>
      <c r="N14" s="7"/>
      <c r="O14" s="7"/>
      <c r="P14" s="7"/>
    </row>
    <row r="15">
      <c r="A15" s="237">
        <v>43996.0</v>
      </c>
      <c r="B15" s="238"/>
      <c r="C15" s="238"/>
      <c r="D15" s="238"/>
      <c r="E15" s="23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237">
        <v>43997.0</v>
      </c>
      <c r="B16" s="245">
        <f>SUM('Статистика'!DB17)/C16</f>
        <v>0.6842105263</v>
      </c>
      <c r="C16" s="238">
        <f>'Статистика'!DA17</f>
        <v>1</v>
      </c>
      <c r="D16" s="245">
        <f t="shared" ref="D16:D19" si="4">B16*C16</f>
        <v>0.6842105263</v>
      </c>
      <c r="E16" s="249">
        <f>'Статистика'!DC17+'Статистика'!V18</f>
        <v>0.00681712963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237">
        <v>43998.0</v>
      </c>
      <c r="B17" s="245">
        <f>SUM('Статистика'!U18,'Статистика'!DB18,'Статистика'!DS18)/C17</f>
        <v>0.7723684211</v>
      </c>
      <c r="C17" s="238">
        <f>'Статистика'!DR18+'Статистика'!DA18+'Статистика'!T18</f>
        <v>6</v>
      </c>
      <c r="D17" s="245">
        <f t="shared" si="4"/>
        <v>4.634210526</v>
      </c>
      <c r="E17" s="246">
        <f>'Статистика'!V18+'Статистика'!DC18+'Статистика'!DT18</f>
        <v>0.01084490741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237">
        <v>43999.0</v>
      </c>
      <c r="B18" s="245">
        <f>SUM('Статистика'!D19,'Статистика'!U19,'Статистика'!AL19,'Статистика'!BC19,'Статистика'!DB19)/C18</f>
        <v>0.8007953913</v>
      </c>
      <c r="C18" s="238">
        <f>'Статистика'!DA19+'Статистика'!BB19+'Статистика'!AK19+'Статистика'!T19+'Статистика'!C19</f>
        <v>8</v>
      </c>
      <c r="D18" s="245">
        <f t="shared" si="4"/>
        <v>6.40636313</v>
      </c>
      <c r="E18" s="246">
        <f>'Статистика'!DC19+'Статистика'!BD19+'Статистика'!AM19+'Статистика'!V19+'Статистика'!E19</f>
        <v>0.0118287037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237">
        <v>44000.0</v>
      </c>
      <c r="B19" s="245">
        <f>SUM('Статистика'!DS20,'Статистика'!AL20,'Статистика'!U20)/C19</f>
        <v>0.7967641326</v>
      </c>
      <c r="C19" s="238">
        <f>'Статистика'!DR20+'Статистика'!AK20+'Статистика'!T20</f>
        <v>5</v>
      </c>
      <c r="D19" s="245">
        <f t="shared" si="4"/>
        <v>3.983820663</v>
      </c>
      <c r="E19" s="246">
        <f>'Статистика'!V20+'Статистика'!AM20+'Статистика'!DT20</f>
        <v>0.009189814815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237">
        <v>44001.0</v>
      </c>
      <c r="B20" s="238"/>
      <c r="C20" s="238"/>
      <c r="D20" s="238"/>
      <c r="E20" s="23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237">
        <v>44002.0</v>
      </c>
      <c r="B21" s="238"/>
      <c r="C21" s="238"/>
      <c r="D21" s="238"/>
      <c r="E21" s="23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237">
        <v>44003.0</v>
      </c>
      <c r="B22" s="238"/>
      <c r="C22" s="238"/>
      <c r="D22" s="238"/>
      <c r="E22" s="23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237">
        <v>44004.0</v>
      </c>
      <c r="B23" s="245">
        <f>SUM('Статистика'!U24,'Статистика'!DB24)/C23</f>
        <v>0.7280701754</v>
      </c>
      <c r="C23" s="238">
        <f>'Статистика'!T24+'Статистика'!DA24</f>
        <v>3</v>
      </c>
      <c r="D23" s="245">
        <f t="shared" ref="D23:D24" si="5">B23*C23</f>
        <v>2.184210526</v>
      </c>
      <c r="E23" s="246">
        <f>'Статистика'!DC24+'Статистика'!V24</f>
        <v>0.008414351852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237">
        <v>44005.0</v>
      </c>
      <c r="B24" s="266">
        <f>SUM('Статистика'!DS25,'Статистика'!DB25,'Статистика'!AL25,'Статистика'!U25)/C24</f>
        <v>0.8134781398</v>
      </c>
      <c r="C24" s="242">
        <f>'Статистика'!DR25+'Статистика'!DA25+'Статистика'!AK25+'Статистика'!T25</f>
        <v>7</v>
      </c>
      <c r="D24" s="266">
        <f t="shared" si="5"/>
        <v>5.694346979</v>
      </c>
      <c r="E24" s="248">
        <f>'Статистика'!V25+'Статистика'!AM25+'Статистика'!DC25+'Статистика'!DT25</f>
        <v>0.01768518519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237">
        <v>44006.0</v>
      </c>
      <c r="B25" s="242"/>
      <c r="C25" s="242"/>
      <c r="D25" s="242"/>
      <c r="E25" s="24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237">
        <v>44007.0</v>
      </c>
      <c r="B26" s="266">
        <f>SUM('Статистика'!AL27,'Статистика'!DB27)/C26</f>
        <v>0.7619883041</v>
      </c>
      <c r="C26" s="242">
        <f>'Статистика'!AK27+'Статистика'!DA27</f>
        <v>5</v>
      </c>
      <c r="D26" s="266">
        <f t="shared" ref="D26:D27" si="6">B26*C26</f>
        <v>3.80994152</v>
      </c>
      <c r="E26" s="248">
        <f>'Статистика'!DC27+'Статистика'!AM27</f>
        <v>0.01596064815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237">
        <v>44008.0</v>
      </c>
      <c r="B27" s="266">
        <f>SUM('Статистика'!U28,'Статистика'!AL28,'Статистика'!DB28)/C27</f>
        <v>0.7956240351</v>
      </c>
      <c r="C27" s="242">
        <f>SUM('Статистика'!T28+'Статистика'!AK28+'Статистика'!DA28)</f>
        <v>10</v>
      </c>
      <c r="D27" s="266">
        <f t="shared" si="6"/>
        <v>7.956240351</v>
      </c>
      <c r="E27" s="248">
        <f>SUM('Статистика'!DC28+'Статистика'!AM28+'Статистика'!V28)</f>
        <v>0.02991898148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237">
        <v>44009.0</v>
      </c>
      <c r="B28" s="242"/>
      <c r="C28" s="242"/>
      <c r="D28" s="242"/>
      <c r="E28" s="24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237">
        <v>44010.0</v>
      </c>
      <c r="B29" s="242"/>
      <c r="C29" s="242"/>
      <c r="D29" s="242"/>
      <c r="E29" s="24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237">
        <v>44011.0</v>
      </c>
      <c r="B30" s="242"/>
      <c r="C30" s="242"/>
      <c r="D30" s="242"/>
      <c r="E30" s="24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237">
        <v>44012.0</v>
      </c>
      <c r="B31" s="270">
        <f>SUM('Статистика'!DB32,'Статистика'!AL32,'Статистика'!U32)/C31</f>
        <v>0.8153319807</v>
      </c>
      <c r="C31" s="242">
        <f>'Статистика'!DA32+'Статистика'!AK32+'Статистика'!T32</f>
        <v>7</v>
      </c>
      <c r="D31" s="266">
        <f>B31*C31</f>
        <v>5.707323865</v>
      </c>
      <c r="E31" s="248">
        <f>'Статистика'!V32+'Статистика'!AM32+'Статистика'!DC32</f>
        <v>0.01475694444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7" max="7" width="8.29"/>
    <col customWidth="1" min="10" max="10" width="7.14"/>
    <col customWidth="1" min="17" max="17" width="9.14"/>
    <col customWidth="1" min="19" max="19" width="7.43"/>
    <col customWidth="1" min="22" max="22" width="8.14"/>
    <col customWidth="1" min="27" max="27" width="7.29"/>
    <col customWidth="1" min="30" max="30" width="5.86"/>
    <col customWidth="1" min="34" max="34" width="10.86"/>
    <col customWidth="1" min="37" max="37" width="10.29"/>
    <col customWidth="1" min="39" max="39" width="7.71"/>
    <col customWidth="1" min="41" max="41" width="8.29"/>
    <col customWidth="1" min="45" max="45" width="7.14"/>
  </cols>
  <sheetData>
    <row r="1">
      <c r="A1" s="46"/>
      <c r="B1" s="47" t="s">
        <v>0</v>
      </c>
      <c r="C1" s="47" t="s">
        <v>1</v>
      </c>
      <c r="D1" s="48" t="s">
        <v>2</v>
      </c>
      <c r="E1" s="49">
        <v>43983.0</v>
      </c>
      <c r="G1" s="50"/>
      <c r="H1" s="49">
        <v>43984.0</v>
      </c>
      <c r="J1" s="51"/>
      <c r="K1" s="49">
        <v>43985.0</v>
      </c>
      <c r="Q1" s="51"/>
      <c r="R1" s="49">
        <v>43986.0</v>
      </c>
      <c r="S1" s="51"/>
      <c r="T1" s="49">
        <v>43993.0</v>
      </c>
      <c r="V1" s="51"/>
      <c r="W1" s="4">
        <v>43998.0</v>
      </c>
      <c r="X1" s="17"/>
      <c r="Y1" s="17"/>
      <c r="Z1" s="18"/>
      <c r="AA1" s="51"/>
      <c r="AB1" s="4">
        <v>43999.0</v>
      </c>
      <c r="AC1" s="18"/>
      <c r="AD1" s="51"/>
      <c r="AE1" s="4">
        <v>44000.0</v>
      </c>
      <c r="AF1" s="17"/>
      <c r="AG1" s="18"/>
      <c r="AH1" s="51"/>
      <c r="AI1" s="49">
        <v>44004.0</v>
      </c>
      <c r="AK1" s="52"/>
      <c r="AL1" s="53">
        <v>44005.0</v>
      </c>
      <c r="AM1" s="51"/>
      <c r="AN1" s="53">
        <v>44007.0</v>
      </c>
      <c r="AO1" s="52"/>
      <c r="AP1" s="49">
        <v>44008.0</v>
      </c>
      <c r="AS1" s="52"/>
      <c r="AT1" s="4">
        <v>44012.0</v>
      </c>
      <c r="AU1" s="17"/>
      <c r="AV1" s="17"/>
      <c r="AW1" s="18"/>
      <c r="AX1" s="52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</row>
    <row r="2" ht="21.0" customHeight="1">
      <c r="A2" s="1"/>
      <c r="B2" s="8"/>
      <c r="C2" s="8"/>
      <c r="D2" s="2" t="s">
        <v>3</v>
      </c>
      <c r="E2" s="55">
        <v>8.9039404655E10</v>
      </c>
      <c r="F2" s="9">
        <v>8.9876816843E10</v>
      </c>
      <c r="G2" s="56"/>
      <c r="H2" s="57">
        <v>8.9127529663E10</v>
      </c>
      <c r="I2" s="58">
        <v>8.9611867333E10</v>
      </c>
      <c r="J2" s="59"/>
      <c r="K2" s="57">
        <v>8.9003297771E10</v>
      </c>
      <c r="L2" s="57">
        <v>8.9161535762E10</v>
      </c>
      <c r="M2" s="57">
        <v>8.9854001056E10</v>
      </c>
      <c r="N2" s="57">
        <v>8.9218753108E10</v>
      </c>
      <c r="O2" s="57">
        <v>8.90065551E10</v>
      </c>
      <c r="P2" s="60">
        <v>8.9519767491E10</v>
      </c>
      <c r="Q2" s="59"/>
      <c r="R2" s="57">
        <v>8.9806500535E10</v>
      </c>
      <c r="S2" s="61"/>
      <c r="T2" s="55">
        <v>8.9272898636E10</v>
      </c>
      <c r="U2" s="55">
        <v>8.9629459628E10</v>
      </c>
      <c r="V2" s="61"/>
      <c r="W2" s="55">
        <v>8.960115908E10</v>
      </c>
      <c r="X2" s="55">
        <v>8.9372079999E10</v>
      </c>
      <c r="Y2" s="55">
        <v>8.958673348E10</v>
      </c>
      <c r="Z2" s="55">
        <v>8.9156255959E10</v>
      </c>
      <c r="AA2" s="61"/>
      <c r="AB2" s="55">
        <v>8.9127529663E10</v>
      </c>
      <c r="AC2" s="55">
        <v>8.9212943952E10</v>
      </c>
      <c r="AD2" s="61"/>
      <c r="AE2" s="55">
        <v>8.9124066963E10</v>
      </c>
      <c r="AF2" s="55">
        <v>8.9296551424E10</v>
      </c>
      <c r="AG2" s="55">
        <v>8.9303900805E10</v>
      </c>
      <c r="AH2" s="61"/>
      <c r="AI2" s="55">
        <v>8.9316070511E10</v>
      </c>
      <c r="AJ2" s="55">
        <v>8.9139000717E10</v>
      </c>
      <c r="AK2" s="62"/>
      <c r="AL2" s="55">
        <v>8.9177492999E10</v>
      </c>
      <c r="AM2" s="59"/>
      <c r="AN2" s="63">
        <v>8.9288527128E10</v>
      </c>
      <c r="AO2" s="62"/>
      <c r="AP2" s="63">
        <v>8.910319988E10</v>
      </c>
      <c r="AQ2" s="63">
        <v>8.910319988E10</v>
      </c>
      <c r="AR2" s="63">
        <v>8.9610328391E10</v>
      </c>
      <c r="AS2" s="62"/>
      <c r="AT2" s="63">
        <v>8.9030513036E10</v>
      </c>
      <c r="AU2" s="63">
        <v>8.9030513036E10</v>
      </c>
      <c r="AV2" s="63">
        <v>8.9992799927E10</v>
      </c>
      <c r="AW2" s="63">
        <v>8.9092348034E10</v>
      </c>
      <c r="AX2" s="62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</row>
    <row r="3" ht="21.0" customHeight="1">
      <c r="A3" s="1"/>
      <c r="B3" s="12"/>
      <c r="C3" s="12"/>
      <c r="D3" s="12"/>
      <c r="E3" s="12"/>
      <c r="F3" s="13"/>
      <c r="G3" s="56"/>
      <c r="H3" s="14"/>
      <c r="I3" s="65"/>
      <c r="K3" s="14"/>
      <c r="L3" s="14"/>
      <c r="M3" s="14"/>
      <c r="N3" s="14"/>
      <c r="O3" s="14"/>
      <c r="P3" s="13"/>
      <c r="Q3" s="59"/>
      <c r="R3" s="14"/>
      <c r="S3" s="61"/>
      <c r="T3" s="12"/>
      <c r="U3" s="12"/>
      <c r="V3" s="61"/>
      <c r="W3" s="12"/>
      <c r="X3" s="12"/>
      <c r="Y3" s="12"/>
      <c r="Z3" s="12"/>
      <c r="AA3" s="61"/>
      <c r="AB3" s="12"/>
      <c r="AC3" s="12"/>
      <c r="AD3" s="61"/>
      <c r="AE3" s="12"/>
      <c r="AF3" s="12"/>
      <c r="AG3" s="12"/>
      <c r="AH3" s="61"/>
      <c r="AI3" s="12"/>
      <c r="AJ3" s="12"/>
      <c r="AK3" s="62"/>
      <c r="AL3" s="12"/>
      <c r="AM3" s="59"/>
      <c r="AN3" s="12"/>
      <c r="AP3" s="12"/>
      <c r="AQ3" s="12"/>
      <c r="AR3" s="12"/>
      <c r="AS3" s="62"/>
      <c r="AT3" s="12"/>
      <c r="AU3" s="12"/>
      <c r="AV3" s="12"/>
      <c r="AW3" s="12"/>
      <c r="AX3" s="62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</row>
    <row r="4">
      <c r="A4" s="15"/>
      <c r="B4" s="16" t="s">
        <v>4</v>
      </c>
      <c r="C4" s="17"/>
      <c r="D4" s="18"/>
      <c r="E4" s="66">
        <v>0.0015393518518518519</v>
      </c>
      <c r="F4" s="67">
        <v>0.0018055555555555555</v>
      </c>
      <c r="G4" s="68"/>
      <c r="H4" s="69">
        <v>9.837962962962962E-4</v>
      </c>
      <c r="I4" s="70">
        <v>0.003171296296296296</v>
      </c>
      <c r="J4" s="68"/>
      <c r="K4" s="69">
        <v>8.564814814814815E-4</v>
      </c>
      <c r="L4" s="69">
        <v>5.555555555555556E-4</v>
      </c>
      <c r="M4" s="69">
        <v>0.0010300925925925926</v>
      </c>
      <c r="N4" s="69">
        <v>0.003159722222222222</v>
      </c>
      <c r="O4" s="69">
        <v>0.0019560185185185184</v>
      </c>
      <c r="P4" s="67">
        <v>0.0025810185185185185</v>
      </c>
      <c r="Q4" s="68"/>
      <c r="R4" s="69">
        <v>0.006342592592592592</v>
      </c>
      <c r="S4" s="71"/>
      <c r="T4" s="72">
        <v>0.0014814814814814814</v>
      </c>
      <c r="U4" s="73">
        <v>0.0011111111111111111</v>
      </c>
      <c r="V4" s="71"/>
      <c r="W4" s="73">
        <v>6.365740740740741E-4</v>
      </c>
      <c r="X4" s="73">
        <v>9.606481481481482E-4</v>
      </c>
      <c r="Y4" s="73">
        <v>0.0033912037037037036</v>
      </c>
      <c r="Z4" s="73">
        <v>6.25E-4</v>
      </c>
      <c r="AA4" s="61"/>
      <c r="AB4" s="73">
        <v>0.0014467592592592592</v>
      </c>
      <c r="AC4" s="73">
        <v>7.986111111111112E-4</v>
      </c>
      <c r="AD4" s="61"/>
      <c r="AE4" s="73">
        <v>0.001574074074074074</v>
      </c>
      <c r="AF4" s="73">
        <v>8.680555555555555E-4</v>
      </c>
      <c r="AG4" s="73">
        <v>0.0017592592592592592</v>
      </c>
      <c r="AH4" s="61"/>
      <c r="AI4" s="73">
        <v>0.0060416666666666665</v>
      </c>
      <c r="AJ4" s="73">
        <v>7.175925925925926E-4</v>
      </c>
      <c r="AK4" s="74"/>
      <c r="AL4" s="73">
        <v>0.0014930555555555556</v>
      </c>
      <c r="AM4" s="75"/>
      <c r="AN4" s="76">
        <v>7.523148148148148E-4</v>
      </c>
      <c r="AO4" s="74"/>
      <c r="AP4" s="76">
        <v>0.005532407407407408</v>
      </c>
      <c r="AQ4" s="76">
        <v>0.0013773148148148147</v>
      </c>
      <c r="AR4" s="76">
        <v>0.007766203703703704</v>
      </c>
      <c r="AS4" s="74"/>
      <c r="AT4" s="76">
        <v>0.004074074074074074</v>
      </c>
      <c r="AU4" s="76">
        <v>6.481481481481481E-4</v>
      </c>
      <c r="AV4" s="76">
        <v>0.0018981481481481482</v>
      </c>
      <c r="AW4" s="76">
        <v>0.0026041666666666665</v>
      </c>
      <c r="AX4" s="74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</row>
    <row r="5">
      <c r="A5" s="78" t="s">
        <v>35</v>
      </c>
      <c r="B5" s="24">
        <v>1.0</v>
      </c>
      <c r="C5" s="25">
        <v>1.0</v>
      </c>
      <c r="D5" s="26" t="s">
        <v>6</v>
      </c>
      <c r="E5" s="27">
        <v>1.0</v>
      </c>
      <c r="F5" s="27">
        <v>1.0</v>
      </c>
      <c r="G5" s="59"/>
      <c r="H5" s="79">
        <v>1.0</v>
      </c>
      <c r="I5" s="80">
        <v>1.0</v>
      </c>
      <c r="J5" s="59"/>
      <c r="K5" s="79">
        <v>1.0</v>
      </c>
      <c r="L5" s="79">
        <v>1.0</v>
      </c>
      <c r="M5" s="79">
        <v>1.0</v>
      </c>
      <c r="N5" s="79">
        <v>1.0</v>
      </c>
      <c r="O5" s="79">
        <v>1.0</v>
      </c>
      <c r="P5" s="27">
        <v>1.0</v>
      </c>
      <c r="Q5" s="61"/>
      <c r="R5" s="79">
        <v>1.0</v>
      </c>
      <c r="S5" s="61"/>
      <c r="T5" s="28">
        <v>1.0</v>
      </c>
      <c r="U5" s="28">
        <v>1.0</v>
      </c>
      <c r="V5" s="61"/>
      <c r="W5" s="28">
        <v>1.0</v>
      </c>
      <c r="X5" s="28">
        <v>1.0</v>
      </c>
      <c r="Y5" s="28">
        <v>1.0</v>
      </c>
      <c r="Z5" s="28">
        <v>1.0</v>
      </c>
      <c r="AA5" s="61"/>
      <c r="AB5" s="28">
        <v>1.0</v>
      </c>
      <c r="AC5" s="28">
        <v>1.0</v>
      </c>
      <c r="AD5" s="61"/>
      <c r="AE5" s="28">
        <v>1.0</v>
      </c>
      <c r="AF5" s="28">
        <v>1.0</v>
      </c>
      <c r="AG5" s="28">
        <v>1.0</v>
      </c>
      <c r="AH5" s="61"/>
      <c r="AI5" s="28">
        <v>1.0</v>
      </c>
      <c r="AJ5" s="28">
        <v>1.0</v>
      </c>
      <c r="AK5" s="62"/>
      <c r="AL5" s="35">
        <v>1.0</v>
      </c>
      <c r="AM5" s="59"/>
      <c r="AN5" s="35">
        <v>1.0</v>
      </c>
      <c r="AO5" s="62"/>
      <c r="AP5" s="35">
        <v>1.0</v>
      </c>
      <c r="AQ5" s="35">
        <v>1.0</v>
      </c>
      <c r="AR5" s="35">
        <v>1.0</v>
      </c>
      <c r="AS5" s="62"/>
      <c r="AT5" s="35">
        <v>1.0</v>
      </c>
      <c r="AU5" s="35">
        <v>1.0</v>
      </c>
      <c r="AV5" s="35">
        <v>1.0</v>
      </c>
      <c r="AW5" s="35">
        <v>1.0</v>
      </c>
      <c r="AX5" s="62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</row>
    <row r="6">
      <c r="A6" s="8"/>
      <c r="B6" s="24">
        <v>1.0</v>
      </c>
      <c r="C6" s="25">
        <v>2.0</v>
      </c>
      <c r="D6" s="26" t="s">
        <v>7</v>
      </c>
      <c r="E6" s="27">
        <v>1.0</v>
      </c>
      <c r="F6" s="27">
        <v>1.0</v>
      </c>
      <c r="G6" s="59"/>
      <c r="H6" s="79">
        <v>1.0</v>
      </c>
      <c r="I6" s="80">
        <v>1.0</v>
      </c>
      <c r="J6" s="59"/>
      <c r="K6" s="79">
        <v>1.0</v>
      </c>
      <c r="L6" s="79">
        <v>1.0</v>
      </c>
      <c r="M6" s="79">
        <v>1.0</v>
      </c>
      <c r="N6" s="79">
        <v>1.0</v>
      </c>
      <c r="O6" s="79">
        <v>1.0</v>
      </c>
      <c r="P6" s="27">
        <v>1.0</v>
      </c>
      <c r="Q6" s="61"/>
      <c r="R6" s="79">
        <v>1.0</v>
      </c>
      <c r="S6" s="61"/>
      <c r="T6" s="81">
        <v>0.0</v>
      </c>
      <c r="U6" s="28">
        <v>1.0</v>
      </c>
      <c r="V6" s="61"/>
      <c r="W6" s="28">
        <v>1.0</v>
      </c>
      <c r="X6" s="28">
        <v>1.0</v>
      </c>
      <c r="Y6" s="28">
        <v>0.0</v>
      </c>
      <c r="Z6" s="28">
        <v>1.0</v>
      </c>
      <c r="AA6" s="61"/>
      <c r="AB6" s="28">
        <v>1.0</v>
      </c>
      <c r="AC6" s="28">
        <v>1.0</v>
      </c>
      <c r="AD6" s="61"/>
      <c r="AE6" s="28">
        <v>1.0</v>
      </c>
      <c r="AF6" s="28">
        <v>1.0</v>
      </c>
      <c r="AG6" s="28">
        <v>1.0</v>
      </c>
      <c r="AH6" s="61"/>
      <c r="AI6" s="28">
        <v>1.0</v>
      </c>
      <c r="AJ6" s="28">
        <v>1.0</v>
      </c>
      <c r="AK6" s="62"/>
      <c r="AL6" s="35">
        <v>1.0</v>
      </c>
      <c r="AM6" s="59"/>
      <c r="AN6" s="81">
        <v>0.0</v>
      </c>
      <c r="AO6" s="62"/>
      <c r="AP6" s="35">
        <v>1.0</v>
      </c>
      <c r="AQ6" s="81">
        <v>0.0</v>
      </c>
      <c r="AR6" s="35">
        <v>1.0</v>
      </c>
      <c r="AS6" s="62"/>
      <c r="AT6" s="35">
        <v>1.0</v>
      </c>
      <c r="AU6" s="35">
        <v>1.0</v>
      </c>
      <c r="AV6" s="35">
        <v>1.0</v>
      </c>
      <c r="AW6" s="35">
        <v>1.0</v>
      </c>
      <c r="AX6" s="62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</row>
    <row r="7">
      <c r="A7" s="8"/>
      <c r="B7" s="24">
        <v>1.0</v>
      </c>
      <c r="C7" s="25">
        <v>3.0</v>
      </c>
      <c r="D7" s="26" t="s">
        <v>8</v>
      </c>
      <c r="E7" s="82">
        <v>1.0</v>
      </c>
      <c r="F7" s="82">
        <v>1.0</v>
      </c>
      <c r="G7" s="83"/>
      <c r="H7" s="79">
        <v>1.0</v>
      </c>
      <c r="I7" s="80">
        <v>1.0</v>
      </c>
      <c r="J7" s="59"/>
      <c r="K7" s="79">
        <v>1.0</v>
      </c>
      <c r="L7" s="79">
        <v>1.0</v>
      </c>
      <c r="M7" s="79">
        <v>1.0</v>
      </c>
      <c r="N7" s="79">
        <v>1.0</v>
      </c>
      <c r="O7" s="79">
        <v>1.0</v>
      </c>
      <c r="P7" s="27">
        <v>1.0</v>
      </c>
      <c r="Q7" s="61"/>
      <c r="R7" s="79">
        <v>1.0</v>
      </c>
      <c r="S7" s="61"/>
      <c r="T7" s="28">
        <v>1.0</v>
      </c>
      <c r="U7" s="28">
        <v>1.0</v>
      </c>
      <c r="V7" s="61"/>
      <c r="W7" s="81">
        <v>0.0</v>
      </c>
      <c r="X7" s="28">
        <v>1.0</v>
      </c>
      <c r="Y7" s="28">
        <v>1.0</v>
      </c>
      <c r="Z7" s="28">
        <v>1.0</v>
      </c>
      <c r="AA7" s="61"/>
      <c r="AB7" s="28">
        <v>1.0</v>
      </c>
      <c r="AC7" s="28">
        <v>1.0</v>
      </c>
      <c r="AD7" s="61"/>
      <c r="AE7" s="28">
        <v>1.0</v>
      </c>
      <c r="AF7" s="28">
        <v>1.0</v>
      </c>
      <c r="AG7" s="28">
        <v>1.0</v>
      </c>
      <c r="AH7" s="61"/>
      <c r="AI7" s="28">
        <v>1.0</v>
      </c>
      <c r="AJ7" s="28">
        <v>1.0</v>
      </c>
      <c r="AK7" s="62"/>
      <c r="AL7" s="35">
        <v>1.0</v>
      </c>
      <c r="AM7" s="59"/>
      <c r="AN7" s="35">
        <v>1.0</v>
      </c>
      <c r="AO7" s="62"/>
      <c r="AP7" s="35">
        <v>1.0</v>
      </c>
      <c r="AQ7" s="81">
        <v>0.0</v>
      </c>
      <c r="AR7" s="35">
        <v>1.0</v>
      </c>
      <c r="AS7" s="62"/>
      <c r="AT7" s="35">
        <v>1.0</v>
      </c>
      <c r="AU7" s="35">
        <v>1.0</v>
      </c>
      <c r="AV7" s="35">
        <v>1.0</v>
      </c>
      <c r="AW7" s="35">
        <v>1.0</v>
      </c>
      <c r="AX7" s="62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</row>
    <row r="8">
      <c r="A8" s="8"/>
      <c r="B8" s="24">
        <v>1.0</v>
      </c>
      <c r="C8" s="25">
        <v>4.0</v>
      </c>
      <c r="D8" s="26" t="s">
        <v>9</v>
      </c>
      <c r="E8" s="27">
        <v>1.0</v>
      </c>
      <c r="F8" s="27">
        <v>1.0</v>
      </c>
      <c r="G8" s="59"/>
      <c r="H8" s="79">
        <v>1.0</v>
      </c>
      <c r="I8" s="80">
        <v>1.0</v>
      </c>
      <c r="J8" s="59"/>
      <c r="K8" s="79">
        <v>1.0</v>
      </c>
      <c r="L8" s="79">
        <v>1.0</v>
      </c>
      <c r="M8" s="79">
        <v>1.0</v>
      </c>
      <c r="N8" s="79">
        <v>1.0</v>
      </c>
      <c r="O8" s="79">
        <v>1.0</v>
      </c>
      <c r="P8" s="27">
        <v>1.0</v>
      </c>
      <c r="Q8" s="61"/>
      <c r="R8" s="79">
        <v>1.0</v>
      </c>
      <c r="S8" s="61"/>
      <c r="T8" s="28">
        <v>1.0</v>
      </c>
      <c r="U8" s="81">
        <v>0.0</v>
      </c>
      <c r="V8" s="61"/>
      <c r="W8" s="28">
        <v>1.0</v>
      </c>
      <c r="X8" s="28">
        <v>1.0</v>
      </c>
      <c r="Y8" s="28">
        <v>1.0</v>
      </c>
      <c r="Z8" s="28">
        <v>1.0</v>
      </c>
      <c r="AA8" s="61"/>
      <c r="AB8" s="28">
        <v>1.0</v>
      </c>
      <c r="AC8" s="28">
        <v>1.0</v>
      </c>
      <c r="AD8" s="61"/>
      <c r="AE8" s="28">
        <v>1.0</v>
      </c>
      <c r="AF8" s="28">
        <v>1.0</v>
      </c>
      <c r="AG8" s="28">
        <v>1.0</v>
      </c>
      <c r="AH8" s="61"/>
      <c r="AI8" s="28">
        <v>1.0</v>
      </c>
      <c r="AJ8" s="28">
        <v>1.0</v>
      </c>
      <c r="AK8" s="62"/>
      <c r="AL8" s="35">
        <v>1.0</v>
      </c>
      <c r="AM8" s="59"/>
      <c r="AN8" s="81">
        <v>0.0</v>
      </c>
      <c r="AO8" s="62"/>
      <c r="AP8" s="35">
        <v>1.0</v>
      </c>
      <c r="AQ8" s="81">
        <v>0.0</v>
      </c>
      <c r="AR8" s="35">
        <v>1.0</v>
      </c>
      <c r="AS8" s="62"/>
      <c r="AT8" s="35">
        <v>1.0</v>
      </c>
      <c r="AU8" s="35">
        <v>1.0</v>
      </c>
      <c r="AV8" s="35">
        <v>1.0</v>
      </c>
      <c r="AW8" s="35">
        <v>1.0</v>
      </c>
      <c r="AX8" s="62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</row>
    <row r="9">
      <c r="A9" s="8"/>
      <c r="B9" s="24">
        <v>1.0</v>
      </c>
      <c r="C9" s="25">
        <v>5.0</v>
      </c>
      <c r="D9" s="26" t="s">
        <v>10</v>
      </c>
      <c r="E9" s="84">
        <v>0.0</v>
      </c>
      <c r="F9" s="84">
        <v>0.0</v>
      </c>
      <c r="G9" s="59"/>
      <c r="H9" s="85">
        <v>0.0</v>
      </c>
      <c r="I9" s="86">
        <v>0.0</v>
      </c>
      <c r="J9" s="59"/>
      <c r="K9" s="85">
        <v>0.0</v>
      </c>
      <c r="L9" s="85">
        <v>0.0</v>
      </c>
      <c r="M9" s="85">
        <v>0.0</v>
      </c>
      <c r="N9" s="85">
        <v>0.0</v>
      </c>
      <c r="O9" s="85">
        <v>0.0</v>
      </c>
      <c r="P9" s="84">
        <v>0.0</v>
      </c>
      <c r="Q9" s="61"/>
      <c r="R9" s="79">
        <v>1.0</v>
      </c>
      <c r="S9" s="61"/>
      <c r="T9" s="81">
        <v>0.0</v>
      </c>
      <c r="U9" s="81">
        <v>0.0</v>
      </c>
      <c r="V9" s="61"/>
      <c r="W9" s="81">
        <v>0.0</v>
      </c>
      <c r="X9" s="81">
        <v>0.0</v>
      </c>
      <c r="Y9" s="81">
        <v>0.0</v>
      </c>
      <c r="Z9" s="81">
        <v>0.0</v>
      </c>
      <c r="AA9" s="61"/>
      <c r="AB9" s="81">
        <v>0.0</v>
      </c>
      <c r="AC9" s="81">
        <v>0.0</v>
      </c>
      <c r="AD9" s="61"/>
      <c r="AE9" s="81">
        <v>0.0</v>
      </c>
      <c r="AF9" s="81">
        <v>0.0</v>
      </c>
      <c r="AG9" s="81">
        <v>0.0</v>
      </c>
      <c r="AH9" s="61"/>
      <c r="AI9" s="81">
        <v>0.0</v>
      </c>
      <c r="AJ9" s="81">
        <v>0.0</v>
      </c>
      <c r="AK9" s="62"/>
      <c r="AL9" s="81">
        <v>0.0</v>
      </c>
      <c r="AM9" s="59"/>
      <c r="AN9" s="81">
        <v>0.0</v>
      </c>
      <c r="AO9" s="62"/>
      <c r="AP9" s="81">
        <v>0.0</v>
      </c>
      <c r="AQ9" s="81">
        <v>0.0</v>
      </c>
      <c r="AR9" s="81">
        <v>0.0</v>
      </c>
      <c r="AS9" s="62"/>
      <c r="AT9" s="81">
        <v>0.0</v>
      </c>
      <c r="AU9" s="81">
        <v>0.0</v>
      </c>
      <c r="AV9" s="81">
        <v>0.0</v>
      </c>
      <c r="AW9" s="81">
        <v>0.0</v>
      </c>
      <c r="AX9" s="62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</row>
    <row r="10">
      <c r="A10" s="8"/>
      <c r="B10" s="24">
        <v>1.0</v>
      </c>
      <c r="C10" s="25">
        <v>6.0</v>
      </c>
      <c r="D10" s="26" t="s">
        <v>36</v>
      </c>
      <c r="E10" s="84">
        <v>0.0</v>
      </c>
      <c r="F10" s="84">
        <v>0.0</v>
      </c>
      <c r="G10" s="59"/>
      <c r="H10" s="85">
        <v>0.0</v>
      </c>
      <c r="I10" s="86">
        <v>0.0</v>
      </c>
      <c r="J10" s="59"/>
      <c r="K10" s="85">
        <v>0.0</v>
      </c>
      <c r="L10" s="87">
        <v>1.0</v>
      </c>
      <c r="M10" s="85">
        <v>0.0</v>
      </c>
      <c r="N10" s="79">
        <v>1.0</v>
      </c>
      <c r="O10" s="79">
        <v>1.0</v>
      </c>
      <c r="P10" s="27">
        <v>1.0</v>
      </c>
      <c r="Q10" s="61"/>
      <c r="R10" s="85">
        <v>0.0</v>
      </c>
      <c r="S10" s="61"/>
      <c r="T10" s="81">
        <v>0.0</v>
      </c>
      <c r="U10" s="81">
        <v>0.0</v>
      </c>
      <c r="V10" s="61"/>
      <c r="W10" s="81">
        <v>0.0</v>
      </c>
      <c r="X10" s="81">
        <v>0.0</v>
      </c>
      <c r="Y10" s="81">
        <v>0.0</v>
      </c>
      <c r="Z10" s="81">
        <v>0.0</v>
      </c>
      <c r="AA10" s="61"/>
      <c r="AB10" s="81">
        <v>0.0</v>
      </c>
      <c r="AC10" s="81">
        <v>0.0</v>
      </c>
      <c r="AD10" s="61"/>
      <c r="AE10" s="81">
        <v>0.0</v>
      </c>
      <c r="AF10" s="81">
        <v>0.0</v>
      </c>
      <c r="AG10" s="81">
        <v>0.0</v>
      </c>
      <c r="AH10" s="61"/>
      <c r="AI10" s="81">
        <v>0.0</v>
      </c>
      <c r="AJ10" s="81">
        <v>0.0</v>
      </c>
      <c r="AK10" s="62"/>
      <c r="AL10" s="81">
        <v>0.0</v>
      </c>
      <c r="AM10" s="59"/>
      <c r="AN10" s="81">
        <v>0.0</v>
      </c>
      <c r="AO10" s="62"/>
      <c r="AP10" s="81">
        <v>0.0</v>
      </c>
      <c r="AQ10" s="81">
        <v>0.0</v>
      </c>
      <c r="AR10" s="81">
        <v>0.0</v>
      </c>
      <c r="AS10" s="62"/>
      <c r="AT10" s="81">
        <v>0.0</v>
      </c>
      <c r="AU10" s="81">
        <v>0.0</v>
      </c>
      <c r="AV10" s="81">
        <v>0.0</v>
      </c>
      <c r="AW10" s="81">
        <v>0.0</v>
      </c>
      <c r="AX10" s="62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</row>
    <row r="11">
      <c r="A11" s="8"/>
      <c r="B11" s="24">
        <v>1.0</v>
      </c>
      <c r="C11" s="25">
        <v>7.0</v>
      </c>
      <c r="D11" s="26" t="s">
        <v>11</v>
      </c>
      <c r="E11" s="88">
        <v>1.0</v>
      </c>
      <c r="F11" s="27">
        <v>1.0</v>
      </c>
      <c r="G11" s="59"/>
      <c r="H11" s="79">
        <v>1.0</v>
      </c>
      <c r="I11" s="80">
        <v>1.0</v>
      </c>
      <c r="J11" s="59"/>
      <c r="K11" s="79">
        <v>1.0</v>
      </c>
      <c r="L11" s="79">
        <v>1.0</v>
      </c>
      <c r="M11" s="79">
        <v>1.0</v>
      </c>
      <c r="N11" s="79">
        <v>1.0</v>
      </c>
      <c r="O11" s="79">
        <v>1.0</v>
      </c>
      <c r="P11" s="27">
        <v>1.0</v>
      </c>
      <c r="Q11" s="61"/>
      <c r="R11" s="79">
        <v>1.0</v>
      </c>
      <c r="S11" s="61"/>
      <c r="T11" s="28">
        <v>1.0</v>
      </c>
      <c r="U11" s="28">
        <v>1.0</v>
      </c>
      <c r="V11" s="61"/>
      <c r="W11" s="28">
        <v>1.0</v>
      </c>
      <c r="X11" s="28">
        <v>1.0</v>
      </c>
      <c r="Y11" s="28">
        <v>1.0</v>
      </c>
      <c r="Z11" s="28">
        <v>1.0</v>
      </c>
      <c r="AA11" s="61"/>
      <c r="AB11" s="28">
        <v>1.0</v>
      </c>
      <c r="AC11" s="28">
        <v>1.0</v>
      </c>
      <c r="AD11" s="61"/>
      <c r="AE11" s="28">
        <v>1.0</v>
      </c>
      <c r="AF11" s="28">
        <v>1.0</v>
      </c>
      <c r="AG11" s="28">
        <v>1.0</v>
      </c>
      <c r="AH11" s="61"/>
      <c r="AI11" s="28">
        <v>1.0</v>
      </c>
      <c r="AJ11" s="35">
        <v>1.0</v>
      </c>
      <c r="AK11" s="62"/>
      <c r="AL11" s="35">
        <v>1.0</v>
      </c>
      <c r="AM11" s="59"/>
      <c r="AN11" s="35">
        <v>1.0</v>
      </c>
      <c r="AO11" s="62"/>
      <c r="AP11" s="35">
        <v>1.0</v>
      </c>
      <c r="AQ11" s="35">
        <v>1.0</v>
      </c>
      <c r="AR11" s="35">
        <v>1.0</v>
      </c>
      <c r="AS11" s="62"/>
      <c r="AT11" s="35">
        <v>1.0</v>
      </c>
      <c r="AU11" s="35">
        <v>1.0</v>
      </c>
      <c r="AV11" s="35">
        <v>1.0</v>
      </c>
      <c r="AW11" s="35">
        <v>1.0</v>
      </c>
      <c r="AX11" s="62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</row>
    <row r="12">
      <c r="A12" s="8"/>
      <c r="B12" s="89">
        <v>3.0</v>
      </c>
      <c r="C12" s="25">
        <v>8.0</v>
      </c>
      <c r="D12" s="90" t="s">
        <v>37</v>
      </c>
      <c r="E12" s="27">
        <v>3.0</v>
      </c>
      <c r="F12" s="27">
        <v>3.0</v>
      </c>
      <c r="G12" s="59"/>
      <c r="H12" s="79">
        <v>3.0</v>
      </c>
      <c r="I12" s="80">
        <v>3.0</v>
      </c>
      <c r="J12" s="59"/>
      <c r="K12" s="79">
        <v>3.0</v>
      </c>
      <c r="L12" s="87">
        <v>1.0</v>
      </c>
      <c r="M12" s="79">
        <v>3.0</v>
      </c>
      <c r="N12" s="79">
        <v>3.0</v>
      </c>
      <c r="O12" s="79">
        <v>1.0</v>
      </c>
      <c r="P12" s="27">
        <v>3.0</v>
      </c>
      <c r="Q12" s="61"/>
      <c r="R12" s="79">
        <v>3.0</v>
      </c>
      <c r="S12" s="61"/>
      <c r="T12" s="28">
        <v>3.0</v>
      </c>
      <c r="U12" s="28">
        <v>3.0</v>
      </c>
      <c r="V12" s="61"/>
      <c r="W12" s="35">
        <v>1.0</v>
      </c>
      <c r="X12" s="35">
        <v>1.0</v>
      </c>
      <c r="Y12" s="28">
        <v>3.0</v>
      </c>
      <c r="Z12" s="35">
        <v>1.0</v>
      </c>
      <c r="AA12" s="61"/>
      <c r="AB12" s="28">
        <v>1.0</v>
      </c>
      <c r="AC12" s="35">
        <v>1.0</v>
      </c>
      <c r="AD12" s="61"/>
      <c r="AE12" s="28">
        <v>3.0</v>
      </c>
      <c r="AF12" s="35">
        <v>1.0</v>
      </c>
      <c r="AG12" s="28">
        <v>3.0</v>
      </c>
      <c r="AH12" s="61"/>
      <c r="AI12" s="28">
        <v>3.0</v>
      </c>
      <c r="AJ12" s="35">
        <v>1.0</v>
      </c>
      <c r="AK12" s="62"/>
      <c r="AL12" s="35">
        <v>3.0</v>
      </c>
      <c r="AM12" s="59"/>
      <c r="AN12" s="35">
        <v>3.0</v>
      </c>
      <c r="AO12" s="62"/>
      <c r="AP12" s="35">
        <v>3.0</v>
      </c>
      <c r="AQ12" s="35">
        <v>3.0</v>
      </c>
      <c r="AR12" s="35">
        <v>1.0</v>
      </c>
      <c r="AS12" s="62"/>
      <c r="AT12" s="35">
        <v>3.0</v>
      </c>
      <c r="AU12" s="35">
        <v>3.0</v>
      </c>
      <c r="AV12" s="35">
        <v>3.0</v>
      </c>
      <c r="AW12" s="35">
        <v>3.0</v>
      </c>
      <c r="AX12" s="62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</row>
    <row r="13">
      <c r="A13" s="8"/>
      <c r="B13" s="29">
        <v>1.0</v>
      </c>
      <c r="C13" s="25">
        <v>9.0</v>
      </c>
      <c r="D13" s="91" t="s">
        <v>38</v>
      </c>
      <c r="E13" s="27">
        <v>9.0</v>
      </c>
      <c r="F13" s="84">
        <v>0.0</v>
      </c>
      <c r="G13" s="59"/>
      <c r="H13" s="79">
        <v>1.0</v>
      </c>
      <c r="I13" s="80">
        <v>1.0</v>
      </c>
      <c r="J13" s="59"/>
      <c r="K13" s="85">
        <v>0.0</v>
      </c>
      <c r="L13" s="85">
        <v>0.0</v>
      </c>
      <c r="M13" s="85">
        <v>0.0</v>
      </c>
      <c r="N13" s="79">
        <v>1.0</v>
      </c>
      <c r="O13" s="79">
        <v>1.0</v>
      </c>
      <c r="P13" s="27">
        <v>1.0</v>
      </c>
      <c r="Q13" s="61"/>
      <c r="R13" s="79">
        <v>1.0</v>
      </c>
      <c r="S13" s="61"/>
      <c r="T13" s="81">
        <v>0.0</v>
      </c>
      <c r="U13" s="81">
        <v>0.0</v>
      </c>
      <c r="V13" s="61"/>
      <c r="W13" s="81">
        <v>0.0</v>
      </c>
      <c r="X13" s="28">
        <v>1.0</v>
      </c>
      <c r="Y13" s="28">
        <v>1.0</v>
      </c>
      <c r="Z13" s="81">
        <v>0.0</v>
      </c>
      <c r="AA13" s="61"/>
      <c r="AB13" s="28">
        <v>1.0</v>
      </c>
      <c r="AC13" s="28">
        <v>0.0</v>
      </c>
      <c r="AD13" s="61"/>
      <c r="AE13" s="28">
        <v>1.0</v>
      </c>
      <c r="AF13" s="81">
        <v>0.0</v>
      </c>
      <c r="AG13" s="28">
        <v>1.0</v>
      </c>
      <c r="AH13" s="61"/>
      <c r="AI13" s="28">
        <v>1.0</v>
      </c>
      <c r="AJ13" s="81">
        <v>0.0</v>
      </c>
      <c r="AK13" s="62"/>
      <c r="AL13" s="35">
        <v>1.0</v>
      </c>
      <c r="AM13" s="59"/>
      <c r="AN13" s="35">
        <v>1.0</v>
      </c>
      <c r="AO13" s="62"/>
      <c r="AP13" s="35">
        <v>1.0</v>
      </c>
      <c r="AQ13" s="81">
        <v>0.0</v>
      </c>
      <c r="AR13" s="81">
        <v>0.0</v>
      </c>
      <c r="AS13" s="62"/>
      <c r="AT13" s="35">
        <v>1.0</v>
      </c>
      <c r="AU13" s="81">
        <v>0.0</v>
      </c>
      <c r="AV13" s="35">
        <v>1.0</v>
      </c>
      <c r="AW13" s="35">
        <v>1.0</v>
      </c>
      <c r="AX13" s="62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</row>
    <row r="14">
      <c r="A14" s="8"/>
      <c r="B14" s="92">
        <v>3.0</v>
      </c>
      <c r="C14" s="25">
        <v>10.0</v>
      </c>
      <c r="D14" s="91" t="s">
        <v>39</v>
      </c>
      <c r="E14" s="84">
        <v>0.0</v>
      </c>
      <c r="F14" s="84">
        <v>0.0</v>
      </c>
      <c r="G14" s="59"/>
      <c r="H14" s="85">
        <v>0.0</v>
      </c>
      <c r="I14" s="80">
        <v>1.0</v>
      </c>
      <c r="J14" s="59"/>
      <c r="K14" s="85">
        <v>0.0</v>
      </c>
      <c r="L14" s="85">
        <v>0.0</v>
      </c>
      <c r="M14" s="85">
        <v>0.0</v>
      </c>
      <c r="N14" s="79">
        <v>1.0</v>
      </c>
      <c r="O14" s="79">
        <v>1.0</v>
      </c>
      <c r="P14" s="27">
        <v>1.0</v>
      </c>
      <c r="Q14" s="61"/>
      <c r="R14" s="79">
        <v>3.0</v>
      </c>
      <c r="S14" s="61"/>
      <c r="T14" s="81">
        <v>0.0</v>
      </c>
      <c r="U14" s="28">
        <v>1.0</v>
      </c>
      <c r="V14" s="61"/>
      <c r="W14" s="81">
        <v>0.0</v>
      </c>
      <c r="X14" s="81">
        <v>0.0</v>
      </c>
      <c r="Y14" s="81">
        <v>0.0</v>
      </c>
      <c r="Z14" s="81">
        <v>0.0</v>
      </c>
      <c r="AA14" s="61"/>
      <c r="AB14" s="28">
        <v>0.0</v>
      </c>
      <c r="AC14" s="28">
        <v>0.0</v>
      </c>
      <c r="AD14" s="61"/>
      <c r="AE14" s="81">
        <v>0.0</v>
      </c>
      <c r="AF14" s="81">
        <v>0.0</v>
      </c>
      <c r="AG14" s="81">
        <v>0.0</v>
      </c>
      <c r="AH14" s="61"/>
      <c r="AI14" s="28">
        <v>1.0</v>
      </c>
      <c r="AJ14" s="81">
        <v>0.0</v>
      </c>
      <c r="AK14" s="62"/>
      <c r="AL14" s="81">
        <v>0.0</v>
      </c>
      <c r="AM14" s="59"/>
      <c r="AN14" s="35">
        <v>3.0</v>
      </c>
      <c r="AO14" s="62"/>
      <c r="AP14" s="35">
        <v>0.0</v>
      </c>
      <c r="AQ14" s="81">
        <v>0.0</v>
      </c>
      <c r="AR14" s="81">
        <v>0.0</v>
      </c>
      <c r="AS14" s="62"/>
      <c r="AT14" s="35">
        <v>3.0</v>
      </c>
      <c r="AU14" s="81">
        <v>0.0</v>
      </c>
      <c r="AV14" s="81">
        <v>0.0</v>
      </c>
      <c r="AW14" s="35">
        <v>1.0</v>
      </c>
      <c r="AX14" s="62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</row>
    <row r="15">
      <c r="A15" s="8"/>
      <c r="B15" s="29">
        <v>1.0</v>
      </c>
      <c r="C15" s="25">
        <v>11.0</v>
      </c>
      <c r="D15" s="93" t="s">
        <v>40</v>
      </c>
      <c r="E15" s="27">
        <v>1.0</v>
      </c>
      <c r="F15" s="27">
        <v>1.0</v>
      </c>
      <c r="G15" s="59"/>
      <c r="H15" s="79">
        <v>1.0</v>
      </c>
      <c r="I15" s="80">
        <v>1.0</v>
      </c>
      <c r="J15" s="59"/>
      <c r="K15" s="87">
        <v>1.0</v>
      </c>
      <c r="L15" s="87">
        <v>1.0</v>
      </c>
      <c r="M15" s="87">
        <v>1.0</v>
      </c>
      <c r="N15" s="79">
        <v>1.0</v>
      </c>
      <c r="O15" s="79">
        <v>1.0</v>
      </c>
      <c r="P15" s="27">
        <v>1.0</v>
      </c>
      <c r="Q15" s="61"/>
      <c r="R15" s="79">
        <v>1.0</v>
      </c>
      <c r="S15" s="61"/>
      <c r="T15" s="28">
        <v>1.0</v>
      </c>
      <c r="U15" s="28">
        <v>1.0</v>
      </c>
      <c r="V15" s="61"/>
      <c r="W15" s="35">
        <v>1.0</v>
      </c>
      <c r="X15" s="35">
        <v>1.0</v>
      </c>
      <c r="Y15" s="28">
        <v>1.0</v>
      </c>
      <c r="Z15" s="35">
        <v>1.0</v>
      </c>
      <c r="AA15" s="61"/>
      <c r="AB15" s="28">
        <v>1.0</v>
      </c>
      <c r="AC15" s="35">
        <v>1.0</v>
      </c>
      <c r="AD15" s="61"/>
      <c r="AE15" s="28">
        <v>1.0</v>
      </c>
      <c r="AF15" s="35">
        <v>1.0</v>
      </c>
      <c r="AG15" s="28">
        <v>1.0</v>
      </c>
      <c r="AH15" s="61"/>
      <c r="AI15" s="28">
        <v>1.0</v>
      </c>
      <c r="AJ15" s="28">
        <v>1.0</v>
      </c>
      <c r="AK15" s="62"/>
      <c r="AL15" s="35">
        <v>1.0</v>
      </c>
      <c r="AM15" s="59"/>
      <c r="AN15" s="35">
        <v>1.0</v>
      </c>
      <c r="AO15" s="62"/>
      <c r="AP15" s="35">
        <v>1.0</v>
      </c>
      <c r="AQ15" s="81">
        <v>0.0</v>
      </c>
      <c r="AR15" s="35">
        <v>1.0</v>
      </c>
      <c r="AS15" s="62"/>
      <c r="AT15" s="35">
        <v>1.0</v>
      </c>
      <c r="AU15" s="35">
        <v>1.0</v>
      </c>
      <c r="AV15" s="35">
        <v>1.0</v>
      </c>
      <c r="AW15" s="35">
        <v>1.0</v>
      </c>
      <c r="AX15" s="62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</row>
    <row r="16">
      <c r="A16" s="8"/>
      <c r="B16" s="24">
        <v>1.0</v>
      </c>
      <c r="C16" s="25">
        <v>12.0</v>
      </c>
      <c r="D16" s="94" t="s">
        <v>41</v>
      </c>
      <c r="E16" s="27">
        <v>9.0</v>
      </c>
      <c r="F16" s="27">
        <v>9.0</v>
      </c>
      <c r="G16" s="59"/>
      <c r="H16" s="79">
        <v>9.0</v>
      </c>
      <c r="I16" s="80">
        <v>9.0</v>
      </c>
      <c r="J16" s="59"/>
      <c r="K16" s="79">
        <v>9.0</v>
      </c>
      <c r="L16" s="79">
        <v>9.0</v>
      </c>
      <c r="M16" s="79">
        <v>9.0</v>
      </c>
      <c r="N16" s="79">
        <v>9.0</v>
      </c>
      <c r="O16" s="79">
        <v>9.0</v>
      </c>
      <c r="P16" s="27">
        <v>9.0</v>
      </c>
      <c r="Q16" s="61"/>
      <c r="R16" s="79">
        <v>9.0</v>
      </c>
      <c r="S16" s="61"/>
      <c r="T16" s="28">
        <v>9.0</v>
      </c>
      <c r="U16" s="28">
        <v>9.0</v>
      </c>
      <c r="V16" s="61"/>
      <c r="W16" s="28">
        <v>1.0</v>
      </c>
      <c r="X16" s="28">
        <v>9.0</v>
      </c>
      <c r="Y16" s="28">
        <v>9.0</v>
      </c>
      <c r="Z16" s="28">
        <v>9.0</v>
      </c>
      <c r="AA16" s="61"/>
      <c r="AB16" s="28">
        <v>9.0</v>
      </c>
      <c r="AC16" s="28">
        <v>1.0</v>
      </c>
      <c r="AD16" s="61"/>
      <c r="AE16" s="28">
        <v>1.0</v>
      </c>
      <c r="AF16" s="28">
        <v>9.0</v>
      </c>
      <c r="AG16" s="28">
        <v>9.0</v>
      </c>
      <c r="AH16" s="61"/>
      <c r="AI16" s="28">
        <v>9.0</v>
      </c>
      <c r="AJ16" s="28">
        <v>9.0</v>
      </c>
      <c r="AK16" s="62"/>
      <c r="AL16" s="35">
        <v>9.0</v>
      </c>
      <c r="AM16" s="59"/>
      <c r="AN16" s="35">
        <v>9.0</v>
      </c>
      <c r="AO16" s="62"/>
      <c r="AP16" s="35">
        <v>9.0</v>
      </c>
      <c r="AQ16" s="35">
        <v>9.0</v>
      </c>
      <c r="AR16" s="35">
        <v>9.0</v>
      </c>
      <c r="AS16" s="62"/>
      <c r="AT16" s="35">
        <v>9.0</v>
      </c>
      <c r="AU16" s="35">
        <v>9.0</v>
      </c>
      <c r="AV16" s="35">
        <v>9.0</v>
      </c>
      <c r="AW16" s="35">
        <v>9.0</v>
      </c>
      <c r="AX16" s="62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</row>
    <row r="17">
      <c r="A17" s="8"/>
      <c r="B17" s="24">
        <v>1.0</v>
      </c>
      <c r="C17" s="25">
        <v>13.0</v>
      </c>
      <c r="D17" s="95" t="s">
        <v>42</v>
      </c>
      <c r="E17" s="27">
        <v>0.0</v>
      </c>
      <c r="F17" s="27">
        <v>0.0</v>
      </c>
      <c r="G17" s="59"/>
      <c r="H17" s="79">
        <v>0.0</v>
      </c>
      <c r="I17" s="80">
        <v>0.0</v>
      </c>
      <c r="J17" s="59"/>
      <c r="K17" s="79">
        <v>0.0</v>
      </c>
      <c r="L17" s="79">
        <v>0.0</v>
      </c>
      <c r="M17" s="79">
        <v>0.0</v>
      </c>
      <c r="N17" s="79">
        <v>0.0</v>
      </c>
      <c r="O17" s="79">
        <v>0.0</v>
      </c>
      <c r="P17" s="27">
        <v>0.0</v>
      </c>
      <c r="Q17" s="61"/>
      <c r="R17" s="79">
        <v>0.0</v>
      </c>
      <c r="S17" s="61"/>
      <c r="T17" s="28">
        <v>0.0</v>
      </c>
      <c r="U17" s="28">
        <v>0.0</v>
      </c>
      <c r="V17" s="61"/>
      <c r="W17" s="28">
        <v>1.0</v>
      </c>
      <c r="X17" s="28">
        <v>0.0</v>
      </c>
      <c r="Y17" s="28">
        <v>0.0</v>
      </c>
      <c r="Z17" s="35">
        <v>0.0</v>
      </c>
      <c r="AA17" s="61"/>
      <c r="AB17" s="28">
        <v>0.0</v>
      </c>
      <c r="AC17" s="28">
        <v>1.0</v>
      </c>
      <c r="AD17" s="61"/>
      <c r="AE17" s="28">
        <v>1.0</v>
      </c>
      <c r="AF17" s="28">
        <v>0.0</v>
      </c>
      <c r="AG17" s="28">
        <v>0.0</v>
      </c>
      <c r="AH17" s="61"/>
      <c r="AI17" s="28">
        <v>0.0</v>
      </c>
      <c r="AJ17" s="28">
        <v>0.0</v>
      </c>
      <c r="AK17" s="62"/>
      <c r="AL17" s="35">
        <v>0.0</v>
      </c>
      <c r="AM17" s="59"/>
      <c r="AN17" s="35">
        <v>0.0</v>
      </c>
      <c r="AO17" s="62"/>
      <c r="AP17" s="35">
        <v>0.0</v>
      </c>
      <c r="AQ17" s="35">
        <v>0.0</v>
      </c>
      <c r="AR17" s="35">
        <v>0.0</v>
      </c>
      <c r="AS17" s="62"/>
      <c r="AT17" s="35">
        <v>0.0</v>
      </c>
      <c r="AU17" s="35">
        <v>0.0</v>
      </c>
      <c r="AV17" s="35">
        <v>0.0</v>
      </c>
      <c r="AW17" s="35">
        <v>0.0</v>
      </c>
      <c r="AX17" s="62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</row>
    <row r="18">
      <c r="A18" s="8"/>
      <c r="B18" s="24">
        <v>1.0</v>
      </c>
      <c r="C18" s="25">
        <v>14.0</v>
      </c>
      <c r="D18" s="92" t="s">
        <v>43</v>
      </c>
      <c r="E18" s="27">
        <v>0.0</v>
      </c>
      <c r="F18" s="27">
        <v>0.0</v>
      </c>
      <c r="G18" s="59"/>
      <c r="H18" s="79">
        <v>0.0</v>
      </c>
      <c r="I18" s="80">
        <v>0.0</v>
      </c>
      <c r="J18" s="59"/>
      <c r="K18" s="79">
        <v>0.0</v>
      </c>
      <c r="L18" s="87">
        <v>0.0</v>
      </c>
      <c r="M18" s="87">
        <v>0.0</v>
      </c>
      <c r="N18" s="79">
        <v>0.0</v>
      </c>
      <c r="O18" s="79">
        <v>0.0</v>
      </c>
      <c r="P18" s="27">
        <v>0.0</v>
      </c>
      <c r="Q18" s="61"/>
      <c r="R18" s="79">
        <v>0.0</v>
      </c>
      <c r="S18" s="61"/>
      <c r="T18" s="28">
        <v>0.0</v>
      </c>
      <c r="U18" s="28">
        <v>0.0</v>
      </c>
      <c r="V18" s="61"/>
      <c r="W18" s="28">
        <v>1.0</v>
      </c>
      <c r="X18" s="28">
        <v>0.0</v>
      </c>
      <c r="Y18" s="28">
        <v>0.0</v>
      </c>
      <c r="Z18" s="35">
        <v>0.0</v>
      </c>
      <c r="AA18" s="61"/>
      <c r="AB18" s="28">
        <v>0.0</v>
      </c>
      <c r="AC18" s="28">
        <v>1.0</v>
      </c>
      <c r="AD18" s="61"/>
      <c r="AE18" s="28">
        <v>1.0</v>
      </c>
      <c r="AF18" s="28">
        <v>0.0</v>
      </c>
      <c r="AG18" s="28">
        <v>0.0</v>
      </c>
      <c r="AH18" s="61"/>
      <c r="AI18" s="28">
        <v>0.0</v>
      </c>
      <c r="AJ18" s="28">
        <v>0.0</v>
      </c>
      <c r="AK18" s="62"/>
      <c r="AL18" s="35">
        <v>0.0</v>
      </c>
      <c r="AM18" s="59"/>
      <c r="AN18" s="35">
        <v>0.0</v>
      </c>
      <c r="AO18" s="62"/>
      <c r="AP18" s="35">
        <v>0.0</v>
      </c>
      <c r="AQ18" s="35">
        <v>0.0</v>
      </c>
      <c r="AR18" s="35">
        <v>0.0</v>
      </c>
      <c r="AS18" s="62"/>
      <c r="AT18" s="35">
        <v>0.0</v>
      </c>
      <c r="AU18" s="35">
        <v>0.0</v>
      </c>
      <c r="AV18" s="35">
        <v>0.0</v>
      </c>
      <c r="AW18" s="35">
        <v>0.0</v>
      </c>
      <c r="AX18" s="62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</row>
    <row r="19">
      <c r="A19" s="8"/>
      <c r="B19" s="24">
        <v>1.0</v>
      </c>
      <c r="C19" s="25">
        <v>15.0</v>
      </c>
      <c r="D19" s="95" t="s">
        <v>44</v>
      </c>
      <c r="E19" s="27">
        <v>0.0</v>
      </c>
      <c r="F19" s="27">
        <v>0.0</v>
      </c>
      <c r="G19" s="59"/>
      <c r="H19" s="79">
        <v>0.0</v>
      </c>
      <c r="I19" s="80">
        <v>0.0</v>
      </c>
      <c r="J19" s="61"/>
      <c r="K19" s="87">
        <v>0.0</v>
      </c>
      <c r="L19" s="87">
        <v>0.0</v>
      </c>
      <c r="M19" s="87">
        <v>0.0</v>
      </c>
      <c r="N19" s="79">
        <v>0.0</v>
      </c>
      <c r="O19" s="79">
        <v>0.0</v>
      </c>
      <c r="P19" s="27">
        <v>0.0</v>
      </c>
      <c r="Q19" s="61"/>
      <c r="R19" s="79">
        <v>0.0</v>
      </c>
      <c r="S19" s="61"/>
      <c r="T19" s="28">
        <v>0.0</v>
      </c>
      <c r="U19" s="15"/>
      <c r="V19" s="61"/>
      <c r="W19" s="35">
        <v>1.0</v>
      </c>
      <c r="X19" s="28">
        <v>0.0</v>
      </c>
      <c r="Y19" s="28">
        <v>0.0</v>
      </c>
      <c r="Z19" s="35">
        <v>0.0</v>
      </c>
      <c r="AA19" s="61"/>
      <c r="AB19" s="28">
        <v>0.0</v>
      </c>
      <c r="AC19" s="28">
        <v>1.0</v>
      </c>
      <c r="AD19" s="61"/>
      <c r="AE19" s="28">
        <v>1.0</v>
      </c>
      <c r="AF19" s="28">
        <v>0.0</v>
      </c>
      <c r="AG19" s="28">
        <v>0.0</v>
      </c>
      <c r="AH19" s="61"/>
      <c r="AI19" s="28">
        <v>0.0</v>
      </c>
      <c r="AJ19" s="28">
        <v>0.0</v>
      </c>
      <c r="AK19" s="62"/>
      <c r="AL19" s="28">
        <v>0.0</v>
      </c>
      <c r="AM19" s="59"/>
      <c r="AN19" s="28">
        <v>0.0</v>
      </c>
      <c r="AO19" s="62"/>
      <c r="AP19" s="28">
        <v>0.0</v>
      </c>
      <c r="AQ19" s="28">
        <v>0.0</v>
      </c>
      <c r="AR19" s="28">
        <v>0.0</v>
      </c>
      <c r="AS19" s="62"/>
      <c r="AT19" s="28">
        <v>0.0</v>
      </c>
      <c r="AU19" s="28">
        <v>0.0</v>
      </c>
      <c r="AV19" s="28">
        <v>0.0</v>
      </c>
      <c r="AW19" s="28">
        <v>0.0</v>
      </c>
      <c r="AX19" s="62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</row>
    <row r="20">
      <c r="A20" s="8"/>
      <c r="B20" s="92">
        <v>3.0</v>
      </c>
      <c r="C20" s="25">
        <v>16.0</v>
      </c>
      <c r="D20" s="95" t="s">
        <v>45</v>
      </c>
      <c r="E20" s="27">
        <v>0.0</v>
      </c>
      <c r="F20" s="27">
        <v>0.0</v>
      </c>
      <c r="G20" s="59"/>
      <c r="H20" s="79">
        <v>0.0</v>
      </c>
      <c r="I20" s="80">
        <v>0.0</v>
      </c>
      <c r="J20" s="61"/>
      <c r="K20" s="87">
        <v>0.0</v>
      </c>
      <c r="L20" s="87">
        <v>0.0</v>
      </c>
      <c r="M20" s="87">
        <v>0.0</v>
      </c>
      <c r="N20" s="79">
        <v>0.0</v>
      </c>
      <c r="O20" s="79">
        <v>0.0</v>
      </c>
      <c r="P20" s="27">
        <v>0.0</v>
      </c>
      <c r="Q20" s="61"/>
      <c r="R20" s="79">
        <v>0.0</v>
      </c>
      <c r="S20" s="61"/>
      <c r="T20" s="28">
        <v>0.0</v>
      </c>
      <c r="U20" s="28">
        <v>0.0</v>
      </c>
      <c r="V20" s="61"/>
      <c r="W20" s="81">
        <v>0.0</v>
      </c>
      <c r="X20" s="28">
        <v>0.0</v>
      </c>
      <c r="Y20" s="28">
        <v>0.0</v>
      </c>
      <c r="Z20" s="35">
        <v>0.0</v>
      </c>
      <c r="AA20" s="61"/>
      <c r="AB20" s="28">
        <v>0.0</v>
      </c>
      <c r="AC20" s="81">
        <v>0.0</v>
      </c>
      <c r="AD20" s="61"/>
      <c r="AE20" s="35">
        <v>1.0</v>
      </c>
      <c r="AF20" s="28">
        <v>0.0</v>
      </c>
      <c r="AG20" s="28">
        <v>0.0</v>
      </c>
      <c r="AH20" s="61"/>
      <c r="AI20" s="28">
        <v>0.0</v>
      </c>
      <c r="AJ20" s="28">
        <v>0.0</v>
      </c>
      <c r="AK20" s="62"/>
      <c r="AL20" s="28">
        <v>0.0</v>
      </c>
      <c r="AM20" s="59"/>
      <c r="AN20" s="28">
        <v>0.0</v>
      </c>
      <c r="AO20" s="62"/>
      <c r="AP20" s="28">
        <v>0.0</v>
      </c>
      <c r="AQ20" s="28">
        <v>0.0</v>
      </c>
      <c r="AR20" s="28">
        <v>0.0</v>
      </c>
      <c r="AS20" s="62"/>
      <c r="AT20" s="28">
        <v>0.0</v>
      </c>
      <c r="AU20" s="28">
        <v>0.0</v>
      </c>
      <c r="AV20" s="28">
        <v>0.0</v>
      </c>
      <c r="AW20" s="28">
        <v>0.0</v>
      </c>
      <c r="AX20" s="62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</row>
    <row r="21">
      <c r="A21" s="8"/>
      <c r="B21" s="24">
        <v>1.0</v>
      </c>
      <c r="C21" s="25">
        <v>17.0</v>
      </c>
      <c r="D21" s="95" t="s">
        <v>46</v>
      </c>
      <c r="E21" s="27">
        <v>0.0</v>
      </c>
      <c r="F21" s="27">
        <v>0.0</v>
      </c>
      <c r="G21" s="59"/>
      <c r="H21" s="79">
        <v>0.0</v>
      </c>
      <c r="I21" s="80">
        <v>0.0</v>
      </c>
      <c r="J21" s="61"/>
      <c r="K21" s="87">
        <v>0.0</v>
      </c>
      <c r="L21" s="87">
        <v>0.0</v>
      </c>
      <c r="M21" s="87">
        <v>0.0</v>
      </c>
      <c r="N21" s="79">
        <v>0.0</v>
      </c>
      <c r="O21" s="79">
        <v>0.0</v>
      </c>
      <c r="P21" s="27">
        <v>0.0</v>
      </c>
      <c r="Q21" s="61"/>
      <c r="R21" s="79">
        <v>0.0</v>
      </c>
      <c r="S21" s="61"/>
      <c r="T21" s="28">
        <v>0.0</v>
      </c>
      <c r="U21" s="28">
        <v>0.0</v>
      </c>
      <c r="V21" s="61"/>
      <c r="W21" s="28">
        <v>1.0</v>
      </c>
      <c r="X21" s="28">
        <v>0.0</v>
      </c>
      <c r="Y21" s="28">
        <v>0.0</v>
      </c>
      <c r="Z21" s="35">
        <v>0.0</v>
      </c>
      <c r="AA21" s="61"/>
      <c r="AB21" s="28">
        <v>0.0</v>
      </c>
      <c r="AC21" s="81">
        <v>0.0</v>
      </c>
      <c r="AD21" s="61"/>
      <c r="AE21" s="81">
        <v>0.0</v>
      </c>
      <c r="AF21" s="28">
        <v>0.0</v>
      </c>
      <c r="AG21" s="28">
        <v>0.0</v>
      </c>
      <c r="AH21" s="61"/>
      <c r="AI21" s="28">
        <v>0.0</v>
      </c>
      <c r="AJ21" s="28">
        <v>0.0</v>
      </c>
      <c r="AK21" s="62"/>
      <c r="AL21" s="28">
        <v>0.0</v>
      </c>
      <c r="AM21" s="59"/>
      <c r="AN21" s="28">
        <v>0.0</v>
      </c>
      <c r="AO21" s="62"/>
      <c r="AP21" s="28">
        <v>0.0</v>
      </c>
      <c r="AQ21" s="28">
        <v>0.0</v>
      </c>
      <c r="AR21" s="28">
        <v>0.0</v>
      </c>
      <c r="AS21" s="62"/>
      <c r="AT21" s="28">
        <v>0.0</v>
      </c>
      <c r="AU21" s="28">
        <v>0.0</v>
      </c>
      <c r="AV21" s="28">
        <v>0.0</v>
      </c>
      <c r="AW21" s="28">
        <v>0.0</v>
      </c>
      <c r="AX21" s="62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</row>
    <row r="22">
      <c r="A22" s="8"/>
      <c r="B22" s="24">
        <v>1.0</v>
      </c>
      <c r="C22" s="25">
        <v>18.0</v>
      </c>
      <c r="D22" s="97" t="s">
        <v>47</v>
      </c>
      <c r="E22" s="27">
        <v>0.0</v>
      </c>
      <c r="F22" s="27">
        <v>0.0</v>
      </c>
      <c r="G22" s="59"/>
      <c r="H22" s="79">
        <v>0.0</v>
      </c>
      <c r="I22" s="80">
        <v>0.0</v>
      </c>
      <c r="J22" s="61"/>
      <c r="K22" s="87">
        <v>0.0</v>
      </c>
      <c r="L22" s="87">
        <v>0.0</v>
      </c>
      <c r="M22" s="87">
        <v>0.0</v>
      </c>
      <c r="N22" s="79">
        <v>0.0</v>
      </c>
      <c r="O22" s="79">
        <v>0.0</v>
      </c>
      <c r="P22" s="27">
        <v>0.0</v>
      </c>
      <c r="Q22" s="61"/>
      <c r="R22" s="79">
        <v>0.0</v>
      </c>
      <c r="S22" s="61"/>
      <c r="T22" s="28">
        <v>0.0</v>
      </c>
      <c r="U22" s="35">
        <v>0.0</v>
      </c>
      <c r="V22" s="61"/>
      <c r="W22" s="81">
        <v>0.0</v>
      </c>
      <c r="X22" s="28">
        <v>0.0</v>
      </c>
      <c r="Y22" s="28">
        <v>0.0</v>
      </c>
      <c r="Z22" s="35">
        <v>0.0</v>
      </c>
      <c r="AA22" s="61"/>
      <c r="AB22" s="28">
        <v>0.0</v>
      </c>
      <c r="AC22" s="81">
        <v>0.0</v>
      </c>
      <c r="AD22" s="61"/>
      <c r="AE22" s="28">
        <v>1.0</v>
      </c>
      <c r="AF22" s="28">
        <v>0.0</v>
      </c>
      <c r="AG22" s="28">
        <v>0.0</v>
      </c>
      <c r="AH22" s="61"/>
      <c r="AI22" s="28">
        <v>0.0</v>
      </c>
      <c r="AJ22" s="28">
        <v>0.0</v>
      </c>
      <c r="AK22" s="62"/>
      <c r="AL22" s="35">
        <v>0.0</v>
      </c>
      <c r="AM22" s="59"/>
      <c r="AN22" s="35">
        <v>0.0</v>
      </c>
      <c r="AO22" s="62"/>
      <c r="AP22" s="35">
        <v>0.0</v>
      </c>
      <c r="AQ22" s="35">
        <v>0.0</v>
      </c>
      <c r="AR22" s="35">
        <v>0.0</v>
      </c>
      <c r="AS22" s="62"/>
      <c r="AT22" s="35">
        <v>0.0</v>
      </c>
      <c r="AU22" s="35">
        <v>0.0</v>
      </c>
      <c r="AV22" s="35">
        <v>0.0</v>
      </c>
      <c r="AW22" s="35">
        <v>0.0</v>
      </c>
      <c r="AX22" s="62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</row>
    <row r="23">
      <c r="A23" s="8"/>
      <c r="B23" s="24">
        <v>1.0</v>
      </c>
      <c r="C23" s="25">
        <v>19.0</v>
      </c>
      <c r="D23" s="3" t="s">
        <v>48</v>
      </c>
      <c r="E23" s="27">
        <v>1.0</v>
      </c>
      <c r="F23" s="84">
        <v>0.0</v>
      </c>
      <c r="G23" s="59"/>
      <c r="H23" s="79">
        <v>1.0</v>
      </c>
      <c r="I23" s="98">
        <v>1.0</v>
      </c>
      <c r="J23" s="61"/>
      <c r="K23" s="28">
        <v>1.0</v>
      </c>
      <c r="L23" s="28">
        <v>1.0</v>
      </c>
      <c r="M23" s="28">
        <v>1.0</v>
      </c>
      <c r="N23" s="28">
        <v>1.0</v>
      </c>
      <c r="O23" s="99">
        <v>0.0</v>
      </c>
      <c r="P23" s="27">
        <v>1.0</v>
      </c>
      <c r="Q23" s="61"/>
      <c r="R23" s="85">
        <v>0.0</v>
      </c>
      <c r="S23" s="61"/>
      <c r="T23" s="28">
        <v>1.0</v>
      </c>
      <c r="U23" s="35">
        <v>1.0</v>
      </c>
      <c r="V23" s="61"/>
      <c r="W23" s="28">
        <v>1.0</v>
      </c>
      <c r="X23" s="28">
        <v>1.0</v>
      </c>
      <c r="Y23" s="28">
        <v>1.0</v>
      </c>
      <c r="Z23" s="28">
        <v>1.0</v>
      </c>
      <c r="AA23" s="61"/>
      <c r="AB23" s="28">
        <v>1.0</v>
      </c>
      <c r="AC23" s="28">
        <v>1.0</v>
      </c>
      <c r="AD23" s="61"/>
      <c r="AE23" s="81">
        <v>0.0</v>
      </c>
      <c r="AF23" s="81">
        <v>0.0</v>
      </c>
      <c r="AG23" s="81">
        <v>0.0</v>
      </c>
      <c r="AH23" s="61"/>
      <c r="AI23" s="81">
        <v>0.0</v>
      </c>
      <c r="AJ23" s="81">
        <v>0.0</v>
      </c>
      <c r="AK23" s="62"/>
      <c r="AL23" s="81">
        <v>0.0</v>
      </c>
      <c r="AM23" s="59"/>
      <c r="AN23" s="35">
        <v>1.0</v>
      </c>
      <c r="AO23" s="62"/>
      <c r="AP23" s="35">
        <v>1.0</v>
      </c>
      <c r="AQ23" s="35">
        <v>1.0</v>
      </c>
      <c r="AR23" s="35">
        <v>0.0</v>
      </c>
      <c r="AS23" s="62"/>
      <c r="AT23" s="35">
        <v>1.0</v>
      </c>
      <c r="AU23" s="35">
        <v>1.0</v>
      </c>
      <c r="AV23" s="35">
        <v>1.0</v>
      </c>
      <c r="AW23" s="81">
        <v>0.0</v>
      </c>
      <c r="AX23" s="62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</row>
    <row r="24">
      <c r="A24" s="8"/>
      <c r="B24" s="24">
        <v>1.0</v>
      </c>
      <c r="C24" s="25">
        <v>20.0</v>
      </c>
      <c r="D24" s="25" t="s">
        <v>49</v>
      </c>
      <c r="E24" s="84">
        <v>0.0</v>
      </c>
      <c r="F24" s="27">
        <v>1.0</v>
      </c>
      <c r="G24" s="59"/>
      <c r="H24" s="85">
        <v>0.0</v>
      </c>
      <c r="I24" s="80">
        <v>1.0</v>
      </c>
      <c r="J24" s="61"/>
      <c r="K24" s="87">
        <v>1.0</v>
      </c>
      <c r="L24" s="87">
        <v>1.0</v>
      </c>
      <c r="M24" s="85">
        <v>0.0</v>
      </c>
      <c r="N24" s="85">
        <v>0.0</v>
      </c>
      <c r="O24" s="79">
        <v>1.0</v>
      </c>
      <c r="P24" s="27">
        <v>1.0</v>
      </c>
      <c r="Q24" s="61"/>
      <c r="R24" s="79">
        <v>1.0</v>
      </c>
      <c r="S24" s="61"/>
      <c r="T24" s="81">
        <v>0.0</v>
      </c>
      <c r="U24" s="81">
        <v>0.0</v>
      </c>
      <c r="V24" s="61"/>
      <c r="W24" s="81">
        <v>0.0</v>
      </c>
      <c r="X24" s="81">
        <v>0.0</v>
      </c>
      <c r="Y24" s="81">
        <v>0.0</v>
      </c>
      <c r="Z24" s="81">
        <v>0.0</v>
      </c>
      <c r="AA24" s="61"/>
      <c r="AB24" s="28">
        <v>1.0</v>
      </c>
      <c r="AC24" s="81">
        <v>0.0</v>
      </c>
      <c r="AD24" s="61"/>
      <c r="AE24" s="81">
        <v>0.0</v>
      </c>
      <c r="AF24" s="81">
        <v>0.0</v>
      </c>
      <c r="AG24" s="81">
        <v>0.0</v>
      </c>
      <c r="AH24" s="61"/>
      <c r="AI24" s="81">
        <v>0.0</v>
      </c>
      <c r="AJ24" s="81">
        <v>0.0</v>
      </c>
      <c r="AK24" s="62"/>
      <c r="AL24" s="81">
        <v>0.0</v>
      </c>
      <c r="AM24" s="59"/>
      <c r="AN24" s="35">
        <v>1.0</v>
      </c>
      <c r="AO24" s="62"/>
      <c r="AP24" s="35">
        <v>1.0</v>
      </c>
      <c r="AQ24" s="35">
        <v>1.0</v>
      </c>
      <c r="AR24" s="35">
        <v>0.0</v>
      </c>
      <c r="AS24" s="62"/>
      <c r="AT24" s="81">
        <v>0.0</v>
      </c>
      <c r="AU24" s="81">
        <v>0.0</v>
      </c>
      <c r="AV24" s="81">
        <v>0.0</v>
      </c>
      <c r="AW24" s="81">
        <v>0.0</v>
      </c>
      <c r="AX24" s="62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</row>
    <row r="25">
      <c r="A25" s="8"/>
      <c r="B25" s="24">
        <v>1.0</v>
      </c>
      <c r="C25" s="25">
        <v>21.0</v>
      </c>
      <c r="D25" s="15" t="s">
        <v>50</v>
      </c>
      <c r="E25" s="88">
        <v>1.0</v>
      </c>
      <c r="F25" s="88">
        <v>1.0</v>
      </c>
      <c r="G25" s="59"/>
      <c r="H25" s="87">
        <v>1.0</v>
      </c>
      <c r="I25" s="100">
        <v>1.0</v>
      </c>
      <c r="J25" s="61"/>
      <c r="K25" s="87">
        <v>1.0</v>
      </c>
      <c r="L25" s="87">
        <v>1.0</v>
      </c>
      <c r="M25" s="87">
        <v>1.0</v>
      </c>
      <c r="N25" s="79">
        <v>1.0</v>
      </c>
      <c r="O25" s="79">
        <v>1.0</v>
      </c>
      <c r="P25" s="88">
        <v>1.0</v>
      </c>
      <c r="Q25" s="61"/>
      <c r="R25" s="87">
        <v>1.0</v>
      </c>
      <c r="S25" s="61"/>
      <c r="T25" s="28">
        <v>1.0</v>
      </c>
      <c r="U25" s="35">
        <v>1.0</v>
      </c>
      <c r="V25" s="61"/>
      <c r="W25" s="35">
        <v>1.0</v>
      </c>
      <c r="X25" s="35">
        <v>1.0</v>
      </c>
      <c r="Y25" s="35">
        <v>1.0</v>
      </c>
      <c r="Z25" s="35">
        <v>1.0</v>
      </c>
      <c r="AA25" s="61"/>
      <c r="AB25" s="81">
        <v>0.0</v>
      </c>
      <c r="AC25" s="81">
        <v>0.0</v>
      </c>
      <c r="AD25" s="61"/>
      <c r="AE25" s="35">
        <v>1.0</v>
      </c>
      <c r="AF25" s="35">
        <v>1.0</v>
      </c>
      <c r="AG25" s="35">
        <v>1.0</v>
      </c>
      <c r="AH25" s="61"/>
      <c r="AI25" s="81">
        <v>0.0</v>
      </c>
      <c r="AJ25" s="35">
        <v>1.0</v>
      </c>
      <c r="AK25" s="62"/>
      <c r="AL25" s="81">
        <v>0.0</v>
      </c>
      <c r="AM25" s="59"/>
      <c r="AN25" s="35">
        <v>1.0</v>
      </c>
      <c r="AO25" s="62"/>
      <c r="AP25" s="35">
        <v>1.0</v>
      </c>
      <c r="AQ25" s="35">
        <v>1.0</v>
      </c>
      <c r="AR25" s="81">
        <v>0.0</v>
      </c>
      <c r="AS25" s="62"/>
      <c r="AT25" s="35">
        <v>1.0</v>
      </c>
      <c r="AU25" s="35">
        <v>1.0</v>
      </c>
      <c r="AV25" s="81">
        <v>0.0</v>
      </c>
      <c r="AW25" s="35">
        <v>1.0</v>
      </c>
      <c r="AX25" s="62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</row>
    <row r="26">
      <c r="A26" s="8"/>
      <c r="B26" s="24">
        <v>1.0</v>
      </c>
      <c r="C26" s="25">
        <v>22.0</v>
      </c>
      <c r="D26" s="3" t="s">
        <v>51</v>
      </c>
      <c r="E26" s="27">
        <v>1.0</v>
      </c>
      <c r="F26" s="84">
        <v>0.0</v>
      </c>
      <c r="G26" s="59"/>
      <c r="H26" s="79">
        <v>1.0</v>
      </c>
      <c r="I26" s="86">
        <v>0.0</v>
      </c>
      <c r="J26" s="61"/>
      <c r="K26" s="87">
        <v>1.0</v>
      </c>
      <c r="L26" s="87">
        <v>1.0</v>
      </c>
      <c r="M26" s="85">
        <v>0.0</v>
      </c>
      <c r="N26" s="85">
        <v>0.0</v>
      </c>
      <c r="O26" s="79">
        <v>1.0</v>
      </c>
      <c r="P26" s="84">
        <v>0.0</v>
      </c>
      <c r="Q26" s="61"/>
      <c r="R26" s="87">
        <v>1.0</v>
      </c>
      <c r="S26" s="61"/>
      <c r="T26" s="28">
        <v>1.0</v>
      </c>
      <c r="U26" s="81">
        <v>0.0</v>
      </c>
      <c r="V26" s="61"/>
      <c r="W26" s="81">
        <v>0.0</v>
      </c>
      <c r="X26" s="81">
        <v>0.0</v>
      </c>
      <c r="Y26" s="28">
        <v>1.0</v>
      </c>
      <c r="Z26" s="81">
        <v>0.0</v>
      </c>
      <c r="AA26" s="61"/>
      <c r="AB26" s="28">
        <v>1.0</v>
      </c>
      <c r="AC26" s="81">
        <v>0.0</v>
      </c>
      <c r="AD26" s="61"/>
      <c r="AE26" s="28">
        <v>1.0</v>
      </c>
      <c r="AF26" s="28">
        <v>1.0</v>
      </c>
      <c r="AG26" s="28">
        <v>1.0</v>
      </c>
      <c r="AH26" s="61"/>
      <c r="AI26" s="81">
        <v>0.0</v>
      </c>
      <c r="AJ26" s="35">
        <v>1.0</v>
      </c>
      <c r="AK26" s="62"/>
      <c r="AL26" s="81">
        <v>0.0</v>
      </c>
      <c r="AM26" s="59"/>
      <c r="AN26" s="35">
        <v>1.0</v>
      </c>
      <c r="AO26" s="62"/>
      <c r="AP26" s="81">
        <v>0.0</v>
      </c>
      <c r="AQ26" s="81">
        <v>0.0</v>
      </c>
      <c r="AR26" s="81">
        <v>0.0</v>
      </c>
      <c r="AS26" s="62"/>
      <c r="AT26" s="81">
        <v>0.0</v>
      </c>
      <c r="AU26" s="81">
        <v>0.0</v>
      </c>
      <c r="AV26" s="81">
        <v>0.0</v>
      </c>
      <c r="AW26" s="35">
        <v>1.0</v>
      </c>
      <c r="AX26" s="62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</row>
    <row r="27">
      <c r="A27" s="8"/>
      <c r="B27" s="24">
        <v>1.0</v>
      </c>
      <c r="C27" s="25">
        <v>23.0</v>
      </c>
      <c r="D27" s="26" t="s">
        <v>52</v>
      </c>
      <c r="E27" s="27">
        <v>1.0</v>
      </c>
      <c r="F27" s="27">
        <v>1.0</v>
      </c>
      <c r="G27" s="59"/>
      <c r="H27" s="79">
        <v>1.0</v>
      </c>
      <c r="I27" s="80">
        <v>1.0</v>
      </c>
      <c r="J27" s="61"/>
      <c r="K27" s="87">
        <v>1.0</v>
      </c>
      <c r="L27" s="87">
        <v>1.0</v>
      </c>
      <c r="M27" s="79">
        <v>1.0</v>
      </c>
      <c r="N27" s="79">
        <v>1.0</v>
      </c>
      <c r="O27" s="79">
        <v>1.0</v>
      </c>
      <c r="P27" s="27">
        <v>1.0</v>
      </c>
      <c r="Q27" s="61"/>
      <c r="R27" s="87">
        <v>1.0</v>
      </c>
      <c r="S27" s="61"/>
      <c r="T27" s="28">
        <v>1.0</v>
      </c>
      <c r="U27" s="28">
        <v>1.0</v>
      </c>
      <c r="V27" s="61"/>
      <c r="W27" s="81">
        <v>0.0</v>
      </c>
      <c r="X27" s="28">
        <v>1.0</v>
      </c>
      <c r="Y27" s="28">
        <v>1.0</v>
      </c>
      <c r="Z27" s="81">
        <v>0.0</v>
      </c>
      <c r="AA27" s="61"/>
      <c r="AB27" s="28">
        <v>1.0</v>
      </c>
      <c r="AC27" s="81">
        <v>0.0</v>
      </c>
      <c r="AD27" s="61"/>
      <c r="AE27" s="81">
        <v>0.0</v>
      </c>
      <c r="AF27" s="81">
        <v>0.0</v>
      </c>
      <c r="AG27" s="28">
        <v>1.0</v>
      </c>
      <c r="AH27" s="61"/>
      <c r="AI27" s="28">
        <v>1.0</v>
      </c>
      <c r="AJ27" s="35">
        <v>1.0</v>
      </c>
      <c r="AK27" s="62"/>
      <c r="AL27" s="35">
        <v>1.0</v>
      </c>
      <c r="AM27" s="59"/>
      <c r="AN27" s="35">
        <v>1.0</v>
      </c>
      <c r="AO27" s="62"/>
      <c r="AP27" s="35">
        <v>1.0</v>
      </c>
      <c r="AQ27" s="81">
        <v>0.0</v>
      </c>
      <c r="AR27" s="35">
        <v>1.0</v>
      </c>
      <c r="AS27" s="62"/>
      <c r="AT27" s="81">
        <v>0.0</v>
      </c>
      <c r="AU27" s="35">
        <v>1.0</v>
      </c>
      <c r="AV27" s="35">
        <v>1.0</v>
      </c>
      <c r="AW27" s="35">
        <v>1.0</v>
      </c>
      <c r="AX27" s="62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</row>
    <row r="28">
      <c r="A28" s="8"/>
      <c r="B28" s="24">
        <v>1.0</v>
      </c>
      <c r="C28" s="25">
        <v>24.0</v>
      </c>
      <c r="D28" s="15" t="s">
        <v>53</v>
      </c>
      <c r="E28" s="84">
        <v>0.0</v>
      </c>
      <c r="F28" s="84">
        <v>0.0</v>
      </c>
      <c r="G28" s="59"/>
      <c r="H28" s="85">
        <v>0.0</v>
      </c>
      <c r="I28" s="86">
        <v>0.0</v>
      </c>
      <c r="J28" s="61"/>
      <c r="K28" s="87">
        <v>1.0</v>
      </c>
      <c r="L28" s="87">
        <v>1.0</v>
      </c>
      <c r="M28" s="85">
        <v>0.0</v>
      </c>
      <c r="N28" s="85">
        <v>0.0</v>
      </c>
      <c r="O28" s="85">
        <v>0.0</v>
      </c>
      <c r="P28" s="84">
        <v>0.0</v>
      </c>
      <c r="Q28" s="61"/>
      <c r="R28" s="85">
        <v>0.0</v>
      </c>
      <c r="S28" s="61"/>
      <c r="T28" s="81">
        <v>0.0</v>
      </c>
      <c r="U28" s="81">
        <v>0.0</v>
      </c>
      <c r="V28" s="61"/>
      <c r="W28" s="81">
        <v>0.0</v>
      </c>
      <c r="X28" s="81">
        <v>0.0</v>
      </c>
      <c r="Y28" s="81">
        <v>0.0</v>
      </c>
      <c r="Z28" s="81">
        <v>0.0</v>
      </c>
      <c r="AA28" s="61"/>
      <c r="AB28" s="81">
        <v>0.0</v>
      </c>
      <c r="AC28" s="81">
        <v>0.0</v>
      </c>
      <c r="AD28" s="61"/>
      <c r="AE28" s="81">
        <v>0.0</v>
      </c>
      <c r="AF28" s="81">
        <v>0.0</v>
      </c>
      <c r="AG28" s="81">
        <v>0.0</v>
      </c>
      <c r="AH28" s="61"/>
      <c r="AI28" s="81">
        <v>0.0</v>
      </c>
      <c r="AJ28" s="35">
        <v>1.0</v>
      </c>
      <c r="AK28" s="62"/>
      <c r="AL28" s="81">
        <v>0.0</v>
      </c>
      <c r="AM28" s="59"/>
      <c r="AN28" s="35">
        <v>1.0</v>
      </c>
      <c r="AO28" s="62"/>
      <c r="AP28" s="81">
        <v>0.0</v>
      </c>
      <c r="AQ28" s="81">
        <v>0.0</v>
      </c>
      <c r="AR28" s="81">
        <v>0.0</v>
      </c>
      <c r="AS28" s="62"/>
      <c r="AT28" s="81">
        <v>0.0</v>
      </c>
      <c r="AU28" s="81">
        <v>0.0</v>
      </c>
      <c r="AV28" s="81">
        <v>0.0</v>
      </c>
      <c r="AW28" s="81">
        <v>0.0</v>
      </c>
      <c r="AX28" s="62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</row>
    <row r="29">
      <c r="A29" s="8"/>
      <c r="B29" s="24">
        <v>1.0</v>
      </c>
      <c r="C29" s="25">
        <v>25.0</v>
      </c>
      <c r="D29" s="25" t="s">
        <v>14</v>
      </c>
      <c r="E29" s="84">
        <v>0.0</v>
      </c>
      <c r="F29" s="84">
        <v>0.0</v>
      </c>
      <c r="G29" s="59"/>
      <c r="H29" s="85">
        <v>0.0</v>
      </c>
      <c r="I29" s="86">
        <v>0.0</v>
      </c>
      <c r="J29" s="59"/>
      <c r="K29" s="85">
        <v>0.0</v>
      </c>
      <c r="L29" s="85">
        <v>0.0</v>
      </c>
      <c r="M29" s="87">
        <v>1.0</v>
      </c>
      <c r="N29" s="85">
        <v>0.0</v>
      </c>
      <c r="O29" s="85">
        <v>0.0</v>
      </c>
      <c r="P29" s="88">
        <v>1.0</v>
      </c>
      <c r="Q29" s="61"/>
      <c r="R29" s="87">
        <v>1.0</v>
      </c>
      <c r="S29" s="61"/>
      <c r="T29" s="35">
        <v>1.0</v>
      </c>
      <c r="U29" s="35">
        <v>1.0</v>
      </c>
      <c r="V29" s="61"/>
      <c r="W29" s="35">
        <v>1.0</v>
      </c>
      <c r="X29" s="35">
        <v>1.0</v>
      </c>
      <c r="Y29" s="81">
        <v>0.0</v>
      </c>
      <c r="Z29" s="35">
        <v>1.0</v>
      </c>
      <c r="AA29" s="61"/>
      <c r="AB29" s="81">
        <v>0.0</v>
      </c>
      <c r="AC29" s="35">
        <v>1.0</v>
      </c>
      <c r="AD29" s="61"/>
      <c r="AE29" s="35">
        <v>1.0</v>
      </c>
      <c r="AF29" s="35">
        <v>1.0</v>
      </c>
      <c r="AG29" s="35">
        <v>1.0</v>
      </c>
      <c r="AH29" s="61"/>
      <c r="AI29" s="81">
        <v>0.0</v>
      </c>
      <c r="AJ29" s="81">
        <v>0.0</v>
      </c>
      <c r="AK29" s="62"/>
      <c r="AL29" s="35">
        <v>1.0</v>
      </c>
      <c r="AM29" s="59"/>
      <c r="AN29" s="35">
        <v>1.0</v>
      </c>
      <c r="AO29" s="62"/>
      <c r="AP29" s="81">
        <v>0.0</v>
      </c>
      <c r="AQ29" s="35">
        <v>1.0</v>
      </c>
      <c r="AR29" s="81">
        <v>0.0</v>
      </c>
      <c r="AS29" s="62"/>
      <c r="AT29" s="81">
        <v>0.0</v>
      </c>
      <c r="AU29" s="81">
        <v>0.0</v>
      </c>
      <c r="AV29" s="81">
        <v>0.0</v>
      </c>
      <c r="AW29" s="81">
        <v>0.0</v>
      </c>
      <c r="AX29" s="62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</row>
    <row r="30">
      <c r="A30" s="8"/>
      <c r="B30" s="24">
        <v>1.0</v>
      </c>
      <c r="C30" s="25">
        <v>26.0</v>
      </c>
      <c r="D30" s="25" t="s">
        <v>15</v>
      </c>
      <c r="E30" s="27">
        <v>1.0</v>
      </c>
      <c r="F30" s="27">
        <v>1.0</v>
      </c>
      <c r="G30" s="59"/>
      <c r="H30" s="79">
        <v>1.0</v>
      </c>
      <c r="I30" s="80">
        <v>1.0</v>
      </c>
      <c r="J30" s="59"/>
      <c r="K30" s="79">
        <v>1.0</v>
      </c>
      <c r="L30" s="79">
        <v>1.0</v>
      </c>
      <c r="M30" s="79">
        <v>1.0</v>
      </c>
      <c r="N30" s="79">
        <v>1.0</v>
      </c>
      <c r="O30" s="79">
        <v>1.0</v>
      </c>
      <c r="P30" s="27">
        <v>1.0</v>
      </c>
      <c r="Q30" s="61"/>
      <c r="R30" s="79">
        <v>1.0</v>
      </c>
      <c r="S30" s="61"/>
      <c r="T30" s="28">
        <v>1.0</v>
      </c>
      <c r="U30" s="28">
        <v>1.0</v>
      </c>
      <c r="V30" s="61"/>
      <c r="W30" s="28">
        <v>1.0</v>
      </c>
      <c r="X30" s="28">
        <v>1.0</v>
      </c>
      <c r="Y30" s="28">
        <v>1.0</v>
      </c>
      <c r="Z30" s="28">
        <v>1.0</v>
      </c>
      <c r="AA30" s="61"/>
      <c r="AB30" s="28">
        <v>1.0</v>
      </c>
      <c r="AC30" s="28">
        <v>1.0</v>
      </c>
      <c r="AD30" s="61"/>
      <c r="AE30" s="28">
        <v>1.0</v>
      </c>
      <c r="AF30" s="28">
        <v>1.0</v>
      </c>
      <c r="AG30" s="28">
        <v>1.0</v>
      </c>
      <c r="AH30" s="61"/>
      <c r="AI30" s="28">
        <v>1.0</v>
      </c>
      <c r="AJ30" s="28">
        <v>1.0</v>
      </c>
      <c r="AK30" s="62"/>
      <c r="AL30" s="35">
        <v>1.0</v>
      </c>
      <c r="AM30" s="59"/>
      <c r="AN30" s="35">
        <v>1.0</v>
      </c>
      <c r="AO30" s="62"/>
      <c r="AP30" s="35">
        <v>1.0</v>
      </c>
      <c r="AQ30" s="35">
        <v>1.0</v>
      </c>
      <c r="AR30" s="35">
        <v>1.0</v>
      </c>
      <c r="AS30" s="62"/>
      <c r="AT30" s="81">
        <v>0.0</v>
      </c>
      <c r="AU30" s="81">
        <v>0.0</v>
      </c>
      <c r="AV30" s="35">
        <v>1.0</v>
      </c>
      <c r="AW30" s="35">
        <v>1.0</v>
      </c>
      <c r="AX30" s="62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</row>
    <row r="31" ht="16.5" customHeight="1">
      <c r="A31" s="8"/>
      <c r="B31" s="29">
        <v>1.0</v>
      </c>
      <c r="C31" s="25">
        <v>27.0</v>
      </c>
      <c r="D31" s="25" t="s">
        <v>16</v>
      </c>
      <c r="E31" s="27">
        <v>1.0</v>
      </c>
      <c r="F31" s="27">
        <v>1.0</v>
      </c>
      <c r="G31" s="59"/>
      <c r="H31" s="79">
        <v>1.0</v>
      </c>
      <c r="I31" s="80">
        <v>1.0</v>
      </c>
      <c r="J31" s="59"/>
      <c r="K31" s="79">
        <v>1.0</v>
      </c>
      <c r="L31" s="79">
        <v>1.0</v>
      </c>
      <c r="M31" s="79">
        <v>1.0</v>
      </c>
      <c r="N31" s="79">
        <v>1.0</v>
      </c>
      <c r="O31" s="79">
        <v>1.0</v>
      </c>
      <c r="P31" s="27">
        <v>1.0</v>
      </c>
      <c r="Q31" s="61"/>
      <c r="R31" s="79">
        <v>1.0</v>
      </c>
      <c r="S31" s="61"/>
      <c r="T31" s="28">
        <v>1.0</v>
      </c>
      <c r="U31" s="28">
        <v>1.0</v>
      </c>
      <c r="V31" s="61"/>
      <c r="W31" s="35">
        <v>1.0</v>
      </c>
      <c r="X31" s="28">
        <v>1.0</v>
      </c>
      <c r="Y31" s="28">
        <v>1.0</v>
      </c>
      <c r="Z31" s="35">
        <v>1.0</v>
      </c>
      <c r="AA31" s="61"/>
      <c r="AB31" s="28">
        <v>1.0</v>
      </c>
      <c r="AC31" s="28">
        <v>1.0</v>
      </c>
      <c r="AD31" s="61"/>
      <c r="AE31" s="28">
        <v>1.0</v>
      </c>
      <c r="AF31" s="28">
        <v>1.0</v>
      </c>
      <c r="AG31" s="28">
        <v>1.0</v>
      </c>
      <c r="AH31" s="61"/>
      <c r="AI31" s="28">
        <v>1.0</v>
      </c>
      <c r="AJ31" s="28">
        <v>1.0</v>
      </c>
      <c r="AK31" s="62"/>
      <c r="AL31" s="35">
        <v>1.0</v>
      </c>
      <c r="AM31" s="59"/>
      <c r="AN31" s="35">
        <v>1.0</v>
      </c>
      <c r="AO31" s="62"/>
      <c r="AP31" s="35">
        <v>1.0</v>
      </c>
      <c r="AQ31" s="35">
        <v>1.0</v>
      </c>
      <c r="AR31" s="35">
        <v>1.0</v>
      </c>
      <c r="AS31" s="62"/>
      <c r="AT31" s="35">
        <v>1.0</v>
      </c>
      <c r="AU31" s="35">
        <v>1.0</v>
      </c>
      <c r="AV31" s="35">
        <v>1.0</v>
      </c>
      <c r="AW31" s="35">
        <v>1.0</v>
      </c>
      <c r="AX31" s="62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</row>
    <row r="32">
      <c r="A32" s="12"/>
      <c r="B32" s="29">
        <v>5.0</v>
      </c>
      <c r="C32" s="25">
        <v>28.0</v>
      </c>
      <c r="D32" s="30" t="s">
        <v>54</v>
      </c>
      <c r="E32" s="27">
        <v>5.0</v>
      </c>
      <c r="F32" s="27">
        <v>5.0</v>
      </c>
      <c r="G32" s="59"/>
      <c r="H32" s="79">
        <v>5.0</v>
      </c>
      <c r="I32" s="80">
        <v>5.0</v>
      </c>
      <c r="J32" s="59"/>
      <c r="K32" s="79">
        <v>5.0</v>
      </c>
      <c r="L32" s="79">
        <v>5.0</v>
      </c>
      <c r="M32" s="79">
        <v>5.0</v>
      </c>
      <c r="N32" s="79">
        <v>5.0</v>
      </c>
      <c r="O32" s="79">
        <v>5.0</v>
      </c>
      <c r="P32" s="27">
        <v>5.0</v>
      </c>
      <c r="Q32" s="61"/>
      <c r="R32" s="79">
        <v>5.0</v>
      </c>
      <c r="S32" s="61"/>
      <c r="T32" s="28">
        <v>5.0</v>
      </c>
      <c r="U32" s="28">
        <v>5.0</v>
      </c>
      <c r="V32" s="61"/>
      <c r="W32" s="28">
        <v>5.0</v>
      </c>
      <c r="X32" s="28">
        <v>5.0</v>
      </c>
      <c r="Y32" s="28">
        <v>5.0</v>
      </c>
      <c r="Z32" s="28">
        <v>5.0</v>
      </c>
      <c r="AA32" s="61"/>
      <c r="AB32" s="28">
        <v>5.0</v>
      </c>
      <c r="AC32" s="28">
        <v>5.0</v>
      </c>
      <c r="AD32" s="61"/>
      <c r="AE32" s="28">
        <v>5.0</v>
      </c>
      <c r="AF32" s="28">
        <v>5.0</v>
      </c>
      <c r="AG32" s="28">
        <v>5.0</v>
      </c>
      <c r="AH32" s="61"/>
      <c r="AI32" s="28">
        <v>5.0</v>
      </c>
      <c r="AJ32" s="28">
        <v>5.0</v>
      </c>
      <c r="AK32" s="62"/>
      <c r="AL32" s="35">
        <v>5.0</v>
      </c>
      <c r="AM32" s="59"/>
      <c r="AN32" s="35">
        <v>5.0</v>
      </c>
      <c r="AO32" s="62"/>
      <c r="AP32" s="35">
        <v>5.0</v>
      </c>
      <c r="AQ32" s="35">
        <v>5.0</v>
      </c>
      <c r="AR32" s="35">
        <v>5.0</v>
      </c>
      <c r="AS32" s="62"/>
      <c r="AT32" s="35">
        <v>5.0</v>
      </c>
      <c r="AU32" s="35">
        <v>5.0</v>
      </c>
      <c r="AV32" s="35">
        <v>5.0</v>
      </c>
      <c r="AW32" s="35">
        <v>5.0</v>
      </c>
      <c r="AX32" s="62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</row>
    <row r="33">
      <c r="A33" s="15"/>
      <c r="B33" s="31">
        <f>SUM(B5:B32)</f>
        <v>38</v>
      </c>
      <c r="C33" s="32"/>
      <c r="D33" s="32" t="s">
        <v>18</v>
      </c>
      <c r="E33" s="101">
        <f t="shared" ref="E33:F33" si="1">SUM(E5:E32)</f>
        <v>38</v>
      </c>
      <c r="F33" s="101">
        <f t="shared" si="1"/>
        <v>28</v>
      </c>
      <c r="G33" s="61"/>
      <c r="H33" s="79">
        <f t="shared" ref="H33:I33" si="2">SUM(H5:H32)</f>
        <v>30</v>
      </c>
      <c r="I33" s="102">
        <f t="shared" si="2"/>
        <v>31</v>
      </c>
      <c r="J33" s="61"/>
      <c r="K33" s="103">
        <f t="shared" ref="K33:P33" si="3">SUM(K5:K32)</f>
        <v>31</v>
      </c>
      <c r="L33" s="103">
        <f t="shared" si="3"/>
        <v>30</v>
      </c>
      <c r="M33" s="103">
        <f t="shared" si="3"/>
        <v>29</v>
      </c>
      <c r="N33" s="103">
        <f t="shared" si="3"/>
        <v>31</v>
      </c>
      <c r="O33" s="103">
        <f t="shared" si="3"/>
        <v>30</v>
      </c>
      <c r="P33" s="101">
        <f t="shared" si="3"/>
        <v>33</v>
      </c>
      <c r="Q33" s="61"/>
      <c r="R33" s="103">
        <f>SUM(R5:R32)</f>
        <v>35</v>
      </c>
      <c r="S33" s="61"/>
      <c r="T33" s="15">
        <f t="shared" ref="T33:U33" si="4">SUM(T5:T32)</f>
        <v>29</v>
      </c>
      <c r="U33" s="15">
        <f t="shared" si="4"/>
        <v>29</v>
      </c>
      <c r="V33" s="61"/>
      <c r="W33" s="15">
        <f t="shared" ref="W33:Z33" si="5">SUM(W5:W32)</f>
        <v>21</v>
      </c>
      <c r="X33" s="15">
        <f t="shared" si="5"/>
        <v>28</v>
      </c>
      <c r="Y33" s="15">
        <f t="shared" si="5"/>
        <v>29</v>
      </c>
      <c r="Z33" s="15">
        <f t="shared" si="5"/>
        <v>26</v>
      </c>
      <c r="AA33" s="61"/>
      <c r="AB33" s="15">
        <f t="shared" ref="AB33:AC33" si="6">SUM(AB5:AB32)</f>
        <v>28</v>
      </c>
      <c r="AC33" s="15">
        <f t="shared" si="6"/>
        <v>20</v>
      </c>
      <c r="AD33" s="61"/>
      <c r="AE33" s="15">
        <f t="shared" ref="AE33:AG33" si="7">SUM(AE5:AE32)</f>
        <v>26</v>
      </c>
      <c r="AF33" s="15">
        <f t="shared" si="7"/>
        <v>26</v>
      </c>
      <c r="AG33" s="15">
        <f t="shared" si="7"/>
        <v>30</v>
      </c>
      <c r="AH33" s="61"/>
      <c r="AI33" s="104">
        <f t="shared" ref="AI33:AJ33" si="8">SUM(AI5:AI32)</f>
        <v>28</v>
      </c>
      <c r="AJ33" s="15">
        <f t="shared" si="8"/>
        <v>27</v>
      </c>
      <c r="AK33" s="105"/>
      <c r="AL33" s="15">
        <f>SUM(AL5:AL32)</f>
        <v>28</v>
      </c>
      <c r="AM33" s="61"/>
      <c r="AN33" s="15">
        <f>SUM(AN5:AN32)</f>
        <v>34</v>
      </c>
      <c r="AO33" s="105"/>
      <c r="AP33" s="15">
        <f t="shared" ref="AP33:AR33" si="9">SUM(AP5:AP32)</f>
        <v>30</v>
      </c>
      <c r="AQ33" s="15">
        <f t="shared" si="9"/>
        <v>25</v>
      </c>
      <c r="AR33" s="15">
        <f t="shared" si="9"/>
        <v>24</v>
      </c>
      <c r="AS33" s="105"/>
      <c r="AT33" s="15">
        <f t="shared" ref="AT33:AW33" si="10">SUM(AT5:AT32)</f>
        <v>30</v>
      </c>
      <c r="AU33" s="15">
        <f t="shared" si="10"/>
        <v>27</v>
      </c>
      <c r="AV33" s="15">
        <f t="shared" si="10"/>
        <v>28</v>
      </c>
      <c r="AW33" s="15">
        <f t="shared" si="10"/>
        <v>30</v>
      </c>
      <c r="AX33" s="105"/>
    </row>
    <row r="34">
      <c r="A34" s="33" t="s">
        <v>19</v>
      </c>
      <c r="B34" s="17"/>
      <c r="C34" s="17"/>
      <c r="D34" s="18"/>
      <c r="E34" s="27">
        <v>38.0</v>
      </c>
      <c r="F34" s="27">
        <v>38.0</v>
      </c>
      <c r="G34" s="59"/>
      <c r="H34" s="79">
        <v>38.0</v>
      </c>
      <c r="I34" s="80">
        <v>38.0</v>
      </c>
      <c r="J34" s="61"/>
      <c r="K34" s="79">
        <v>38.0</v>
      </c>
      <c r="L34" s="79">
        <v>38.0</v>
      </c>
      <c r="M34" s="79">
        <v>38.0</v>
      </c>
      <c r="N34" s="79">
        <v>38.0</v>
      </c>
      <c r="O34" s="79">
        <v>38.0</v>
      </c>
      <c r="P34" s="27">
        <v>38.0</v>
      </c>
      <c r="Q34" s="61"/>
      <c r="R34" s="79">
        <v>38.0</v>
      </c>
      <c r="S34" s="61"/>
      <c r="T34" s="28">
        <v>38.0</v>
      </c>
      <c r="U34" s="28">
        <v>38.0</v>
      </c>
      <c r="V34" s="61"/>
      <c r="W34" s="28">
        <v>38.0</v>
      </c>
      <c r="X34" s="28">
        <v>38.0</v>
      </c>
      <c r="Y34" s="28">
        <v>38.0</v>
      </c>
      <c r="Z34" s="28">
        <v>38.0</v>
      </c>
      <c r="AA34" s="61"/>
      <c r="AB34" s="28">
        <v>38.0</v>
      </c>
      <c r="AC34" s="28">
        <v>38.0</v>
      </c>
      <c r="AD34" s="61"/>
      <c r="AE34" s="28">
        <v>38.0</v>
      </c>
      <c r="AF34" s="28">
        <v>38.0</v>
      </c>
      <c r="AG34" s="28">
        <v>38.0</v>
      </c>
      <c r="AH34" s="61"/>
      <c r="AI34" s="28">
        <v>38.0</v>
      </c>
      <c r="AJ34" s="28">
        <v>38.0</v>
      </c>
      <c r="AK34" s="105"/>
      <c r="AL34" s="28">
        <v>38.0</v>
      </c>
      <c r="AM34" s="61"/>
      <c r="AN34" s="28">
        <v>38.0</v>
      </c>
      <c r="AO34" s="105"/>
      <c r="AP34" s="28">
        <v>38.0</v>
      </c>
      <c r="AQ34" s="28">
        <v>38.0</v>
      </c>
      <c r="AR34" s="28">
        <v>38.0</v>
      </c>
      <c r="AS34" s="105"/>
      <c r="AT34" s="28">
        <v>38.0</v>
      </c>
      <c r="AU34" s="28">
        <v>38.0</v>
      </c>
      <c r="AV34" s="28">
        <v>38.0</v>
      </c>
      <c r="AW34" s="28">
        <v>38.0</v>
      </c>
      <c r="AX34" s="105"/>
    </row>
    <row r="35">
      <c r="A35" s="33" t="s">
        <v>20</v>
      </c>
      <c r="B35" s="17"/>
      <c r="C35" s="17"/>
      <c r="D35" s="18"/>
      <c r="E35" s="106">
        <f t="shared" ref="E35:F35" si="11">E33/E34</f>
        <v>1</v>
      </c>
      <c r="F35" s="106">
        <f t="shared" si="11"/>
        <v>0.7368421053</v>
      </c>
      <c r="G35" s="107"/>
      <c r="H35" s="108">
        <f t="shared" ref="H35:I35" si="12">H33/H34</f>
        <v>0.7894736842</v>
      </c>
      <c r="I35" s="109">
        <f t="shared" si="12"/>
        <v>0.8157894737</v>
      </c>
      <c r="J35" s="61"/>
      <c r="K35" s="108">
        <f t="shared" ref="K35:P35" si="13">K33/K34</f>
        <v>0.8157894737</v>
      </c>
      <c r="L35" s="108">
        <f t="shared" si="13"/>
        <v>0.7894736842</v>
      </c>
      <c r="M35" s="108">
        <f t="shared" si="13"/>
        <v>0.7631578947</v>
      </c>
      <c r="N35" s="108">
        <f t="shared" si="13"/>
        <v>0.8157894737</v>
      </c>
      <c r="O35" s="108">
        <f t="shared" si="13"/>
        <v>0.7894736842</v>
      </c>
      <c r="P35" s="106">
        <f t="shared" si="13"/>
        <v>0.8684210526</v>
      </c>
      <c r="Q35" s="61"/>
      <c r="R35" s="108">
        <f>R33/R34</f>
        <v>0.9210526316</v>
      </c>
      <c r="S35" s="61"/>
      <c r="T35" s="34">
        <f t="shared" ref="T35:U35" si="14">T33/T34</f>
        <v>0.7631578947</v>
      </c>
      <c r="U35" s="34">
        <f t="shared" si="14"/>
        <v>0.7631578947</v>
      </c>
      <c r="V35" s="61"/>
      <c r="W35" s="34">
        <f t="shared" ref="W35:Z35" si="15">W33/W34</f>
        <v>0.5526315789</v>
      </c>
      <c r="X35" s="34">
        <f t="shared" si="15"/>
        <v>0.7368421053</v>
      </c>
      <c r="Y35" s="34">
        <f t="shared" si="15"/>
        <v>0.7631578947</v>
      </c>
      <c r="Z35" s="34">
        <f t="shared" si="15"/>
        <v>0.6842105263</v>
      </c>
      <c r="AA35" s="61"/>
      <c r="AB35" s="34">
        <f t="shared" ref="AB35:AC35" si="16">AB33/AB34</f>
        <v>0.7368421053</v>
      </c>
      <c r="AC35" s="34">
        <f t="shared" si="16"/>
        <v>0.5263157895</v>
      </c>
      <c r="AD35" s="61"/>
      <c r="AE35" s="34">
        <f t="shared" ref="AE35:AG35" si="17">AE33/AE34</f>
        <v>0.6842105263</v>
      </c>
      <c r="AF35" s="34">
        <f t="shared" si="17"/>
        <v>0.6842105263</v>
      </c>
      <c r="AG35" s="34">
        <f t="shared" si="17"/>
        <v>0.7894736842</v>
      </c>
      <c r="AH35" s="61"/>
      <c r="AI35" s="34">
        <f t="shared" ref="AI35:AJ35" si="18">AI33/AI34</f>
        <v>0.7368421053</v>
      </c>
      <c r="AJ35" s="34">
        <f t="shared" si="18"/>
        <v>0.7105263158</v>
      </c>
      <c r="AK35" s="105"/>
      <c r="AL35" s="34">
        <f>AL33/AL34</f>
        <v>0.7368421053</v>
      </c>
      <c r="AM35" s="61"/>
      <c r="AN35" s="34">
        <f>AN33/AN34</f>
        <v>0.8947368421</v>
      </c>
      <c r="AO35" s="105"/>
      <c r="AP35" s="34">
        <f t="shared" ref="AP35:AR35" si="19">AP33/AP34</f>
        <v>0.7894736842</v>
      </c>
      <c r="AQ35" s="34">
        <f t="shared" si="19"/>
        <v>0.6578947368</v>
      </c>
      <c r="AR35" s="34">
        <f t="shared" si="19"/>
        <v>0.6315789474</v>
      </c>
      <c r="AS35" s="105"/>
      <c r="AT35" s="34">
        <f t="shared" ref="AT35:AW35" si="20">AT33/AT34</f>
        <v>0.7894736842</v>
      </c>
      <c r="AU35" s="34">
        <f t="shared" si="20"/>
        <v>0.7105263158</v>
      </c>
      <c r="AV35" s="34">
        <f t="shared" si="20"/>
        <v>0.7368421053</v>
      </c>
      <c r="AW35" s="34">
        <f t="shared" si="20"/>
        <v>0.7894736842</v>
      </c>
      <c r="AX35" s="105"/>
    </row>
    <row r="36">
      <c r="A36" s="33" t="s">
        <v>21</v>
      </c>
      <c r="B36" s="17"/>
      <c r="C36" s="17"/>
      <c r="D36" s="18"/>
      <c r="E36" s="27">
        <f t="shared" ref="E36:F36" si="21">E34-E33</f>
        <v>0</v>
      </c>
      <c r="F36" s="27">
        <f t="shared" si="21"/>
        <v>10</v>
      </c>
      <c r="G36" s="59"/>
      <c r="H36" s="79">
        <f t="shared" ref="H36:I36" si="22">H34-H33</f>
        <v>8</v>
      </c>
      <c r="I36" s="102">
        <f t="shared" si="22"/>
        <v>7</v>
      </c>
      <c r="J36" s="61"/>
      <c r="K36" s="103">
        <f t="shared" ref="K36:P36" si="23">K34-K33</f>
        <v>7</v>
      </c>
      <c r="L36" s="103">
        <f t="shared" si="23"/>
        <v>8</v>
      </c>
      <c r="M36" s="103">
        <f t="shared" si="23"/>
        <v>9</v>
      </c>
      <c r="N36" s="103">
        <f t="shared" si="23"/>
        <v>7</v>
      </c>
      <c r="O36" s="103">
        <f t="shared" si="23"/>
        <v>8</v>
      </c>
      <c r="P36" s="27">
        <f t="shared" si="23"/>
        <v>5</v>
      </c>
      <c r="Q36" s="61"/>
      <c r="R36" s="103">
        <f>R34-R33</f>
        <v>3</v>
      </c>
      <c r="S36" s="61"/>
      <c r="T36" s="15">
        <f t="shared" ref="T36:U36" si="24">T34-T33</f>
        <v>9</v>
      </c>
      <c r="U36" s="15">
        <f t="shared" si="24"/>
        <v>9</v>
      </c>
      <c r="V36" s="61"/>
      <c r="W36" s="15">
        <f t="shared" ref="W36:Z36" si="25">W34-W33</f>
        <v>17</v>
      </c>
      <c r="X36" s="15">
        <f t="shared" si="25"/>
        <v>10</v>
      </c>
      <c r="Y36" s="15">
        <f t="shared" si="25"/>
        <v>9</v>
      </c>
      <c r="Z36" s="15">
        <f t="shared" si="25"/>
        <v>12</v>
      </c>
      <c r="AA36" s="61"/>
      <c r="AB36" s="15">
        <f t="shared" ref="AB36:AC36" si="26">AB34-AB33</f>
        <v>10</v>
      </c>
      <c r="AC36" s="15">
        <f t="shared" si="26"/>
        <v>18</v>
      </c>
      <c r="AD36" s="61"/>
      <c r="AE36" s="15">
        <f t="shared" ref="AE36:AG36" si="27">AE34-AE33</f>
        <v>12</v>
      </c>
      <c r="AF36" s="15">
        <f t="shared" si="27"/>
        <v>12</v>
      </c>
      <c r="AG36" s="15">
        <f t="shared" si="27"/>
        <v>8</v>
      </c>
      <c r="AH36" s="61"/>
      <c r="AI36" s="104">
        <f t="shared" ref="AI36:AJ36" si="28">AI34-AI33</f>
        <v>10</v>
      </c>
      <c r="AJ36" s="15">
        <f t="shared" si="28"/>
        <v>11</v>
      </c>
      <c r="AK36" s="105"/>
      <c r="AL36" s="15">
        <f>AL34-AL33</f>
        <v>10</v>
      </c>
      <c r="AM36" s="61"/>
      <c r="AN36" s="15">
        <f>AN34-AN33</f>
        <v>4</v>
      </c>
      <c r="AO36" s="105"/>
      <c r="AP36" s="15">
        <f t="shared" ref="AP36:AR36" si="29">AP34-AP33</f>
        <v>8</v>
      </c>
      <c r="AQ36" s="15">
        <f t="shared" si="29"/>
        <v>13</v>
      </c>
      <c r="AR36" s="104">
        <f t="shared" si="29"/>
        <v>14</v>
      </c>
      <c r="AS36" s="105"/>
      <c r="AT36" s="15">
        <f t="shared" ref="AT36:AW36" si="30">AT34-AT33</f>
        <v>8</v>
      </c>
      <c r="AU36" s="15">
        <f t="shared" si="30"/>
        <v>11</v>
      </c>
      <c r="AV36" s="15">
        <f t="shared" si="30"/>
        <v>10</v>
      </c>
      <c r="AW36" s="15">
        <f t="shared" si="30"/>
        <v>8</v>
      </c>
      <c r="AX36" s="105"/>
    </row>
    <row r="37" ht="52.5" customHeight="1">
      <c r="A37" s="33" t="s">
        <v>22</v>
      </c>
      <c r="B37" s="17"/>
      <c r="C37" s="17"/>
      <c r="D37" s="18"/>
      <c r="E37" s="27" t="s">
        <v>55</v>
      </c>
      <c r="F37" s="27" t="s">
        <v>56</v>
      </c>
      <c r="G37" s="59"/>
      <c r="H37" s="79" t="s">
        <v>57</v>
      </c>
      <c r="I37" s="80" t="s">
        <v>58</v>
      </c>
      <c r="J37" s="59"/>
      <c r="K37" s="79" t="s">
        <v>59</v>
      </c>
      <c r="L37" s="79" t="s">
        <v>60</v>
      </c>
      <c r="M37" s="79" t="s">
        <v>61</v>
      </c>
      <c r="N37" s="79" t="s">
        <v>62</v>
      </c>
      <c r="O37" s="79" t="s">
        <v>63</v>
      </c>
      <c r="P37" s="27" t="s">
        <v>64</v>
      </c>
      <c r="Q37" s="59"/>
      <c r="R37" s="79" t="s">
        <v>65</v>
      </c>
      <c r="S37" s="61"/>
      <c r="T37" s="28" t="s">
        <v>66</v>
      </c>
      <c r="U37" s="28" t="s">
        <v>67</v>
      </c>
      <c r="V37" s="61"/>
      <c r="W37" s="28" t="s">
        <v>68</v>
      </c>
      <c r="X37" s="28" t="s">
        <v>69</v>
      </c>
      <c r="Y37" s="28" t="s">
        <v>70</v>
      </c>
      <c r="Z37" s="28" t="s">
        <v>71</v>
      </c>
      <c r="AA37" s="61"/>
      <c r="AB37" s="28" t="s">
        <v>72</v>
      </c>
      <c r="AC37" s="28" t="s">
        <v>73</v>
      </c>
      <c r="AD37" s="61"/>
      <c r="AE37" s="28" t="s">
        <v>74</v>
      </c>
      <c r="AF37" s="28" t="s">
        <v>75</v>
      </c>
      <c r="AG37" s="28" t="s">
        <v>76</v>
      </c>
      <c r="AH37" s="61"/>
      <c r="AI37" s="28" t="s">
        <v>77</v>
      </c>
      <c r="AJ37" s="28" t="s">
        <v>78</v>
      </c>
      <c r="AK37" s="110"/>
      <c r="AL37" s="28" t="s">
        <v>79</v>
      </c>
      <c r="AM37" s="59"/>
      <c r="AN37" s="28" t="s">
        <v>80</v>
      </c>
      <c r="AO37" s="110"/>
      <c r="AP37" s="28" t="s">
        <v>81</v>
      </c>
      <c r="AQ37" s="28" t="s">
        <v>82</v>
      </c>
      <c r="AR37" s="111" t="s">
        <v>83</v>
      </c>
      <c r="AS37" s="110"/>
      <c r="AT37" s="28" t="s">
        <v>84</v>
      </c>
      <c r="AU37" s="28" t="s">
        <v>85</v>
      </c>
      <c r="AV37" s="28" t="s">
        <v>86</v>
      </c>
      <c r="AW37" s="28" t="s">
        <v>87</v>
      </c>
      <c r="AX37" s="110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</row>
    <row r="38" ht="18.0" customHeight="1">
      <c r="A38" s="33" t="s">
        <v>24</v>
      </c>
      <c r="B38" s="17"/>
      <c r="C38" s="17"/>
      <c r="D38" s="18"/>
      <c r="E38" s="88" t="s">
        <v>25</v>
      </c>
      <c r="F38" s="88" t="s">
        <v>25</v>
      </c>
      <c r="G38" s="59"/>
      <c r="H38" s="87" t="s">
        <v>25</v>
      </c>
      <c r="I38" s="100" t="s">
        <v>25</v>
      </c>
      <c r="J38" s="59"/>
      <c r="K38" s="87" t="s">
        <v>88</v>
      </c>
      <c r="L38" s="87" t="s">
        <v>25</v>
      </c>
      <c r="M38" s="87" t="s">
        <v>25</v>
      </c>
      <c r="N38" s="87" t="s">
        <v>25</v>
      </c>
      <c r="O38" s="87" t="s">
        <v>25</v>
      </c>
      <c r="P38" s="27" t="s">
        <v>25</v>
      </c>
      <c r="Q38" s="61"/>
      <c r="R38" s="79" t="s">
        <v>25</v>
      </c>
      <c r="S38" s="61"/>
      <c r="T38" s="35" t="s">
        <v>25</v>
      </c>
      <c r="U38" s="28" t="s">
        <v>25</v>
      </c>
      <c r="V38" s="61"/>
      <c r="W38" s="28" t="s">
        <v>88</v>
      </c>
      <c r="X38" s="28" t="s">
        <v>25</v>
      </c>
      <c r="Y38" s="28" t="s">
        <v>25</v>
      </c>
      <c r="Z38" s="28" t="s">
        <v>88</v>
      </c>
      <c r="AA38" s="61"/>
      <c r="AB38" s="28" t="s">
        <v>25</v>
      </c>
      <c r="AC38" s="28" t="s">
        <v>88</v>
      </c>
      <c r="AD38" s="61"/>
      <c r="AE38" s="28" t="s">
        <v>88</v>
      </c>
      <c r="AF38" s="28" t="s">
        <v>25</v>
      </c>
      <c r="AG38" s="28" t="s">
        <v>25</v>
      </c>
      <c r="AH38" s="61"/>
      <c r="AI38" s="28" t="s">
        <v>25</v>
      </c>
      <c r="AJ38" s="28" t="s">
        <v>25</v>
      </c>
      <c r="AK38" s="105"/>
      <c r="AL38" s="28" t="s">
        <v>25</v>
      </c>
      <c r="AM38" s="61"/>
      <c r="AN38" s="28" t="s">
        <v>25</v>
      </c>
      <c r="AO38" s="105"/>
      <c r="AP38" s="28" t="s">
        <v>25</v>
      </c>
      <c r="AQ38" s="28" t="s">
        <v>25</v>
      </c>
      <c r="AR38" s="28" t="s">
        <v>25</v>
      </c>
      <c r="AS38" s="105"/>
      <c r="AT38" s="28" t="s">
        <v>25</v>
      </c>
      <c r="AU38" s="28" t="s">
        <v>25</v>
      </c>
      <c r="AV38" s="28" t="s">
        <v>25</v>
      </c>
      <c r="AW38" s="28" t="s">
        <v>25</v>
      </c>
      <c r="AX38" s="105"/>
    </row>
    <row r="39" ht="18.0" customHeight="1">
      <c r="A39" s="33" t="s">
        <v>26</v>
      </c>
      <c r="B39" s="17"/>
      <c r="C39" s="17"/>
      <c r="D39" s="18"/>
      <c r="E39" s="113"/>
      <c r="F39" s="113"/>
      <c r="G39" s="61"/>
      <c r="H39" s="114"/>
      <c r="I39" s="115"/>
      <c r="J39" s="61"/>
      <c r="K39" s="116"/>
      <c r="L39" s="116"/>
      <c r="M39" s="116"/>
      <c r="N39" s="116"/>
      <c r="O39" s="116"/>
      <c r="P39" s="101"/>
      <c r="Q39" s="61"/>
      <c r="R39" s="103"/>
      <c r="S39" s="61"/>
      <c r="T39" s="38"/>
      <c r="U39" s="15"/>
      <c r="V39" s="61"/>
      <c r="W39" s="15"/>
      <c r="X39" s="15"/>
      <c r="Y39" s="15"/>
      <c r="Z39" s="15"/>
      <c r="AA39" s="61"/>
      <c r="AB39" s="15"/>
      <c r="AC39" s="15"/>
      <c r="AD39" s="61"/>
      <c r="AE39" s="15"/>
      <c r="AF39" s="15"/>
      <c r="AG39" s="15"/>
      <c r="AH39" s="61"/>
      <c r="AI39" s="15"/>
      <c r="AJ39" s="15"/>
      <c r="AK39" s="105"/>
      <c r="AL39" s="15"/>
      <c r="AM39" s="61"/>
      <c r="AN39" s="15"/>
      <c r="AO39" s="105"/>
      <c r="AP39" s="15"/>
      <c r="AQ39" s="15"/>
      <c r="AR39" s="15"/>
      <c r="AS39" s="105"/>
      <c r="AT39" s="15"/>
      <c r="AU39" s="15"/>
      <c r="AV39" s="15"/>
      <c r="AW39" s="15"/>
      <c r="AX39" s="105"/>
    </row>
    <row r="40" ht="18.0" customHeight="1">
      <c r="A40" s="33" t="s">
        <v>27</v>
      </c>
      <c r="B40" s="17"/>
      <c r="C40" s="17"/>
      <c r="D40" s="18"/>
      <c r="E40" s="113"/>
      <c r="F40" s="113"/>
      <c r="G40" s="61"/>
      <c r="H40" s="114"/>
      <c r="I40" s="115"/>
      <c r="J40" s="61"/>
      <c r="K40" s="116"/>
      <c r="L40" s="116"/>
      <c r="M40" s="116"/>
      <c r="N40" s="116"/>
      <c r="O40" s="116"/>
      <c r="P40" s="101"/>
      <c r="Q40" s="61"/>
      <c r="R40" s="103"/>
      <c r="S40" s="61"/>
      <c r="T40" s="38"/>
      <c r="U40" s="15"/>
      <c r="V40" s="61"/>
      <c r="W40" s="15"/>
      <c r="X40" s="15"/>
      <c r="Y40" s="15"/>
      <c r="Z40" s="28" t="s">
        <v>25</v>
      </c>
      <c r="AA40" s="61"/>
      <c r="AB40" s="15"/>
      <c r="AC40" s="15"/>
      <c r="AD40" s="61"/>
      <c r="AE40" s="15"/>
      <c r="AF40" s="15"/>
      <c r="AG40" s="15"/>
      <c r="AH40" s="61"/>
      <c r="AI40" s="15"/>
      <c r="AJ40" s="15"/>
      <c r="AK40" s="105"/>
      <c r="AL40" s="15"/>
      <c r="AM40" s="61"/>
      <c r="AN40" s="15"/>
      <c r="AO40" s="105"/>
      <c r="AP40" s="15"/>
      <c r="AQ40" s="15"/>
      <c r="AR40" s="15"/>
      <c r="AS40" s="105"/>
      <c r="AT40" s="15"/>
      <c r="AU40" s="15"/>
      <c r="AV40" s="15"/>
      <c r="AW40" s="15"/>
      <c r="AX40" s="105"/>
    </row>
    <row r="41">
      <c r="A41" s="33" t="s">
        <v>28</v>
      </c>
      <c r="B41" s="17"/>
      <c r="C41" s="17"/>
      <c r="D41" s="18"/>
      <c r="E41" s="113"/>
      <c r="F41" s="113"/>
      <c r="G41" s="61"/>
      <c r="H41" s="114"/>
      <c r="I41" s="115"/>
      <c r="J41" s="61"/>
      <c r="K41" s="87" t="s">
        <v>89</v>
      </c>
      <c r="L41" s="87"/>
      <c r="M41" s="116"/>
      <c r="N41" s="116"/>
      <c r="O41" s="116"/>
      <c r="P41" s="101"/>
      <c r="Q41" s="61"/>
      <c r="R41" s="103"/>
      <c r="S41" s="61"/>
      <c r="T41" s="38"/>
      <c r="U41" s="15"/>
      <c r="V41" s="61"/>
      <c r="W41" s="28" t="s">
        <v>89</v>
      </c>
      <c r="X41" s="15"/>
      <c r="Y41" s="15"/>
      <c r="Z41" s="28" t="s">
        <v>89</v>
      </c>
      <c r="AA41" s="61"/>
      <c r="AB41" s="15"/>
      <c r="AC41" s="28" t="s">
        <v>90</v>
      </c>
      <c r="AD41" s="61"/>
      <c r="AE41" s="28" t="s">
        <v>91</v>
      </c>
      <c r="AF41" s="15"/>
      <c r="AG41" s="15"/>
      <c r="AH41" s="61"/>
      <c r="AI41" s="15"/>
      <c r="AJ41" s="15"/>
      <c r="AK41" s="105"/>
      <c r="AL41" s="15"/>
      <c r="AM41" s="61"/>
      <c r="AN41" s="15"/>
      <c r="AO41" s="105"/>
      <c r="AP41" s="15"/>
      <c r="AQ41" s="15"/>
      <c r="AR41" s="15"/>
      <c r="AS41" s="105"/>
      <c r="AT41" s="15"/>
      <c r="AU41" s="15"/>
      <c r="AV41" s="15"/>
      <c r="AW41" s="15"/>
      <c r="AX41" s="105"/>
    </row>
    <row r="42">
      <c r="A42" s="39" t="s">
        <v>92</v>
      </c>
      <c r="B42" s="17"/>
      <c r="C42" s="17"/>
      <c r="D42" s="18"/>
      <c r="E42" s="88" t="s">
        <v>30</v>
      </c>
      <c r="F42" s="117" t="s">
        <v>30</v>
      </c>
      <c r="G42" s="59"/>
      <c r="H42" s="87" t="s">
        <v>30</v>
      </c>
      <c r="I42" s="100" t="s">
        <v>30</v>
      </c>
      <c r="J42" s="59"/>
      <c r="K42" s="118" t="s">
        <v>30</v>
      </c>
      <c r="L42" s="118" t="s">
        <v>30</v>
      </c>
      <c r="M42" s="87" t="s">
        <v>30</v>
      </c>
      <c r="N42" s="87" t="s">
        <v>30</v>
      </c>
      <c r="O42" s="87" t="s">
        <v>30</v>
      </c>
      <c r="P42" s="27" t="s">
        <v>30</v>
      </c>
      <c r="Q42" s="61"/>
      <c r="R42" s="79" t="s">
        <v>30</v>
      </c>
      <c r="S42" s="61"/>
      <c r="T42" s="35" t="s">
        <v>30</v>
      </c>
      <c r="U42" s="28" t="s">
        <v>30</v>
      </c>
      <c r="V42" s="61"/>
      <c r="W42" s="119" t="s">
        <v>93</v>
      </c>
      <c r="X42" s="28" t="s">
        <v>30</v>
      </c>
      <c r="Y42" s="28" t="s">
        <v>30</v>
      </c>
      <c r="Z42" s="119" t="s">
        <v>93</v>
      </c>
      <c r="AA42" s="61"/>
      <c r="AB42" s="28" t="s">
        <v>30</v>
      </c>
      <c r="AC42" s="119" t="s">
        <v>93</v>
      </c>
      <c r="AD42" s="61"/>
      <c r="AE42" s="120" t="s">
        <v>30</v>
      </c>
      <c r="AF42" s="28" t="s">
        <v>30</v>
      </c>
      <c r="AG42" s="28" t="s">
        <v>30</v>
      </c>
      <c r="AH42" s="61"/>
      <c r="AI42" s="28" t="s">
        <v>94</v>
      </c>
      <c r="AJ42" s="28" t="s">
        <v>30</v>
      </c>
      <c r="AK42" s="105"/>
      <c r="AL42" s="28" t="s">
        <v>30</v>
      </c>
      <c r="AM42" s="61"/>
      <c r="AN42" s="28" t="s">
        <v>30</v>
      </c>
      <c r="AO42" s="105"/>
      <c r="AP42" s="28" t="s">
        <v>30</v>
      </c>
      <c r="AQ42" s="28" t="s">
        <v>30</v>
      </c>
      <c r="AR42" s="28" t="s">
        <v>30</v>
      </c>
      <c r="AS42" s="105"/>
      <c r="AT42" s="28" t="s">
        <v>30</v>
      </c>
      <c r="AU42" s="28" t="s">
        <v>30</v>
      </c>
      <c r="AV42" s="28" t="s">
        <v>30</v>
      </c>
      <c r="AW42" s="28" t="s">
        <v>30</v>
      </c>
      <c r="AX42" s="105"/>
    </row>
    <row r="43">
      <c r="A43" s="33" t="s">
        <v>31</v>
      </c>
      <c r="B43" s="17"/>
      <c r="C43" s="17"/>
      <c r="D43" s="18"/>
      <c r="E43" s="101"/>
      <c r="F43" s="101"/>
      <c r="G43" s="61"/>
      <c r="H43" s="15"/>
      <c r="I43" s="115"/>
      <c r="J43" s="61"/>
      <c r="K43" s="116"/>
      <c r="L43" s="116"/>
      <c r="M43" s="116"/>
      <c r="N43" s="116"/>
      <c r="O43" s="116"/>
      <c r="P43" s="101"/>
      <c r="Q43" s="61"/>
      <c r="R43" s="103"/>
      <c r="S43" s="61"/>
      <c r="T43" s="38"/>
      <c r="U43" s="15"/>
      <c r="V43" s="61"/>
      <c r="W43" s="15"/>
      <c r="X43" s="15"/>
      <c r="Y43" s="15"/>
      <c r="Z43" s="15"/>
      <c r="AA43" s="61"/>
      <c r="AB43" s="15"/>
      <c r="AC43" s="15"/>
      <c r="AD43" s="61"/>
      <c r="AE43" s="15"/>
      <c r="AF43" s="15"/>
      <c r="AG43" s="15"/>
      <c r="AH43" s="105"/>
      <c r="AI43" s="121"/>
      <c r="AJ43" s="15"/>
      <c r="AK43" s="105"/>
      <c r="AL43" s="15"/>
      <c r="AM43" s="61"/>
      <c r="AN43" s="15"/>
      <c r="AO43" s="105"/>
      <c r="AP43" s="15"/>
      <c r="AQ43" s="15"/>
      <c r="AR43" s="15"/>
      <c r="AS43" s="105"/>
      <c r="AT43" s="15"/>
      <c r="AU43" s="15"/>
      <c r="AV43" s="15"/>
      <c r="AW43" s="15"/>
      <c r="AX43" s="105"/>
    </row>
    <row r="44" ht="18.0" customHeight="1">
      <c r="A44" s="7"/>
      <c r="B44" s="7"/>
      <c r="C44" s="7"/>
      <c r="D44" s="7"/>
      <c r="F44" s="122" t="s">
        <v>32</v>
      </c>
      <c r="G44" s="123">
        <f>AVERAGE(E35:F35)</f>
        <v>0.8684210526</v>
      </c>
      <c r="H44" s="124"/>
      <c r="I44" s="125" t="s">
        <v>32</v>
      </c>
      <c r="J44" s="126">
        <f>AVERAGE(H35:I35)</f>
        <v>0.8026315789</v>
      </c>
      <c r="L44" s="127"/>
      <c r="M44" s="127"/>
      <c r="N44" s="127"/>
      <c r="O44" s="127"/>
      <c r="P44" s="125" t="s">
        <v>32</v>
      </c>
      <c r="Q44" s="126">
        <f>AVERAGE(K35:P35)</f>
        <v>0.8070175439</v>
      </c>
      <c r="R44" s="122" t="s">
        <v>32</v>
      </c>
      <c r="S44" s="126">
        <f>AVERAGE(R35)</f>
        <v>0.9210526316</v>
      </c>
      <c r="U44" s="122" t="s">
        <v>32</v>
      </c>
      <c r="V44" s="126">
        <f>AVERAGE(T35:U35)</f>
        <v>0.7631578947</v>
      </c>
      <c r="W44" s="1"/>
      <c r="X44" s="1"/>
      <c r="Y44" s="1"/>
      <c r="Z44" s="122" t="s">
        <v>32</v>
      </c>
      <c r="AA44" s="126">
        <f>AVERAGE(W35:Z35)</f>
        <v>0.6842105263</v>
      </c>
      <c r="AC44" s="122" t="s">
        <v>32</v>
      </c>
      <c r="AD44" s="126">
        <f>AVERAGE(AB35:AC35)</f>
        <v>0.6315789474</v>
      </c>
      <c r="AF44" s="1"/>
      <c r="AG44" s="122" t="s">
        <v>32</v>
      </c>
      <c r="AH44" s="126">
        <f>AVERAGE(AE35:AG35)</f>
        <v>0.7192982456</v>
      </c>
      <c r="AJ44" s="122" t="s">
        <v>32</v>
      </c>
      <c r="AK44" s="126">
        <f>AVERAGE(AI35:AJ35)</f>
        <v>0.7236842105</v>
      </c>
      <c r="AL44" s="122" t="s">
        <v>32</v>
      </c>
      <c r="AM44" s="126">
        <f>AVERAGE(AL35)</f>
        <v>0.7368421053</v>
      </c>
      <c r="AN44" s="122" t="s">
        <v>32</v>
      </c>
      <c r="AO44" s="126">
        <f>AVERAGE(AN35)</f>
        <v>0.8947368421</v>
      </c>
      <c r="AP44" s="1"/>
      <c r="AQ44" s="1"/>
      <c r="AR44" s="122" t="s">
        <v>32</v>
      </c>
      <c r="AS44" s="126">
        <f>AVERAGE(AP35:AR35)</f>
        <v>0.6929824561</v>
      </c>
      <c r="AT44" s="1"/>
      <c r="AU44" s="1"/>
      <c r="AV44" s="1"/>
      <c r="AW44" s="122" t="s">
        <v>32</v>
      </c>
      <c r="AX44" s="126">
        <f>AVERAGE(AT35:AW35)</f>
        <v>0.7565789474</v>
      </c>
    </row>
    <row r="45" ht="18.0" customHeight="1">
      <c r="A45" s="7"/>
      <c r="B45" s="7"/>
      <c r="C45" s="7"/>
      <c r="D45" s="7"/>
      <c r="F45" s="31" t="s">
        <v>33</v>
      </c>
      <c r="G45" s="31">
        <f>COUNTA(E2:F3)</f>
        <v>2</v>
      </c>
      <c r="H45" s="124"/>
      <c r="I45" s="31" t="s">
        <v>33</v>
      </c>
      <c r="J45" s="31">
        <f>COUNTA(H2:I3)</f>
        <v>2</v>
      </c>
      <c r="L45" s="1"/>
      <c r="M45" s="1"/>
      <c r="N45" s="1"/>
      <c r="O45" s="1"/>
      <c r="P45" s="31" t="s">
        <v>33</v>
      </c>
      <c r="Q45" s="31">
        <f>COUNTA(K2:P3)</f>
        <v>6</v>
      </c>
      <c r="R45" s="31" t="s">
        <v>33</v>
      </c>
      <c r="S45" s="31">
        <f>COUNTA(R2)</f>
        <v>1</v>
      </c>
      <c r="U45" s="31" t="s">
        <v>33</v>
      </c>
      <c r="V45" s="31">
        <f>COUNTA(T2:U3)</f>
        <v>2</v>
      </c>
      <c r="W45" s="1"/>
      <c r="X45" s="1"/>
      <c r="Y45" s="1"/>
      <c r="Z45" s="31" t="s">
        <v>33</v>
      </c>
      <c r="AA45" s="31">
        <f>COUNTA(W2:Z3)</f>
        <v>4</v>
      </c>
      <c r="AC45" s="31" t="s">
        <v>33</v>
      </c>
      <c r="AD45" s="31">
        <f>COUNTA(AB2:AC3)</f>
        <v>2</v>
      </c>
      <c r="AF45" s="1"/>
      <c r="AG45" s="31" t="s">
        <v>33</v>
      </c>
      <c r="AH45" s="128">
        <f>COUNTA(AE2:AG3)</f>
        <v>3</v>
      </c>
      <c r="AJ45" s="31" t="s">
        <v>33</v>
      </c>
      <c r="AK45" s="128">
        <f>COUNTA(AI2:AJ3)</f>
        <v>2</v>
      </c>
      <c r="AL45" s="31" t="s">
        <v>33</v>
      </c>
      <c r="AM45" s="128">
        <f>COUNTA(AL2)</f>
        <v>1</v>
      </c>
      <c r="AN45" s="31" t="s">
        <v>33</v>
      </c>
      <c r="AO45" s="128">
        <f>COUNTA(AN2)</f>
        <v>1</v>
      </c>
      <c r="AP45" s="1"/>
      <c r="AQ45" s="1"/>
      <c r="AR45" s="31" t="s">
        <v>33</v>
      </c>
      <c r="AS45" s="128">
        <f>COUNT(AP2:AR3)</f>
        <v>3</v>
      </c>
      <c r="AT45" s="1"/>
      <c r="AU45" s="1"/>
      <c r="AV45" s="1"/>
      <c r="AW45" s="31" t="s">
        <v>33</v>
      </c>
      <c r="AX45" s="128">
        <f>COUNT(AT2:AW3)</f>
        <v>4</v>
      </c>
    </row>
    <row r="46" ht="18.0" customHeight="1">
      <c r="A46" s="7"/>
      <c r="B46" s="7"/>
      <c r="C46" s="7"/>
      <c r="D46" s="7"/>
      <c r="F46" s="129" t="s">
        <v>34</v>
      </c>
      <c r="G46" s="130">
        <f>SUM(E4:F4)</f>
        <v>0.003344907407</v>
      </c>
      <c r="H46" s="131"/>
      <c r="I46" s="129" t="s">
        <v>34</v>
      </c>
      <c r="J46" s="132">
        <f>SUM(H4:I4)</f>
        <v>0.004155092593</v>
      </c>
      <c r="L46" s="1"/>
      <c r="M46" s="1"/>
      <c r="N46" s="1"/>
      <c r="O46" s="1"/>
      <c r="P46" s="129" t="s">
        <v>34</v>
      </c>
      <c r="Q46" s="132">
        <f>SUM(K4:P4)</f>
        <v>0.01013888889</v>
      </c>
      <c r="R46" s="129" t="s">
        <v>34</v>
      </c>
      <c r="S46" s="132">
        <f>SUM(R4)</f>
        <v>0.006342592593</v>
      </c>
      <c r="U46" s="129" t="s">
        <v>34</v>
      </c>
      <c r="V46" s="132">
        <f>SUM(T4:U4)</f>
        <v>0.002592592593</v>
      </c>
      <c r="W46" s="1"/>
      <c r="X46" s="1"/>
      <c r="Y46" s="1"/>
      <c r="Z46" s="129" t="s">
        <v>34</v>
      </c>
      <c r="AA46" s="130">
        <f>SUM(W4:Z4)</f>
        <v>0.005613425926</v>
      </c>
      <c r="AC46" s="129" t="s">
        <v>34</v>
      </c>
      <c r="AD46" s="130">
        <f>SUM(AB4:AC4)</f>
        <v>0.00224537037</v>
      </c>
      <c r="AF46" s="1"/>
      <c r="AG46" s="129" t="s">
        <v>34</v>
      </c>
      <c r="AH46" s="130">
        <f>SUM(AE4:AG4)</f>
        <v>0.004201388889</v>
      </c>
      <c r="AJ46" s="129" t="s">
        <v>34</v>
      </c>
      <c r="AK46" s="130">
        <f>SUM(AI4:AJ4)</f>
        <v>0.006759259259</v>
      </c>
      <c r="AL46" s="129" t="s">
        <v>34</v>
      </c>
      <c r="AM46" s="130">
        <f>SUM(AL4)</f>
        <v>0.001493055556</v>
      </c>
      <c r="AN46" s="129" t="s">
        <v>34</v>
      </c>
      <c r="AO46" s="130">
        <f>SUM(AN4)</f>
        <v>0.0007523148148</v>
      </c>
      <c r="AP46" s="1"/>
      <c r="AQ46" s="1"/>
      <c r="AR46" s="129" t="s">
        <v>34</v>
      </c>
      <c r="AS46" s="130">
        <f>SUM(AP4:AR4)</f>
        <v>0.01467592593</v>
      </c>
      <c r="AT46" s="1"/>
      <c r="AU46" s="1"/>
      <c r="AV46" s="1"/>
      <c r="AW46" s="129" t="s">
        <v>34</v>
      </c>
      <c r="AX46" s="130">
        <f>SUM(AT4:AW4)</f>
        <v>0.009224537037</v>
      </c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1"/>
      <c r="AN47" s="1"/>
      <c r="AP47" s="1"/>
      <c r="AQ47" s="1"/>
      <c r="AR47" s="1"/>
      <c r="AT47" s="1"/>
      <c r="AU47" s="1"/>
      <c r="AV47" s="1"/>
      <c r="AW47" s="1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L48" s="1"/>
      <c r="AM48" s="1"/>
      <c r="AN48" s="1"/>
      <c r="AP48" s="1"/>
      <c r="AQ48" s="1"/>
      <c r="AR48" s="1"/>
      <c r="AT48" s="1"/>
      <c r="AU48" s="1"/>
      <c r="AV48" s="1"/>
      <c r="AW48" s="1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L49" s="1"/>
      <c r="AM49" s="1"/>
      <c r="AN49" s="1"/>
      <c r="AP49" s="1"/>
      <c r="AQ49" s="1"/>
      <c r="AR49" s="1"/>
      <c r="AT49" s="1"/>
      <c r="AU49" s="1"/>
      <c r="AV49" s="1"/>
      <c r="AW49" s="1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L50" s="1"/>
      <c r="AM50" s="1"/>
      <c r="AN50" s="1"/>
      <c r="AP50" s="1"/>
      <c r="AQ50" s="1"/>
      <c r="AR50" s="1"/>
      <c r="AT50" s="1"/>
      <c r="AU50" s="1"/>
      <c r="AV50" s="1"/>
      <c r="AW50" s="1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L51" s="1"/>
      <c r="AM51" s="1"/>
      <c r="AN51" s="1"/>
      <c r="AP51" s="1"/>
      <c r="AQ51" s="1"/>
      <c r="AR51" s="1"/>
      <c r="AT51" s="1"/>
      <c r="AU51" s="1"/>
      <c r="AV51" s="1"/>
      <c r="AW51" s="1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L52" s="1"/>
      <c r="AM52" s="1"/>
      <c r="AN52" s="1"/>
      <c r="AP52" s="1"/>
      <c r="AQ52" s="1"/>
      <c r="AR52" s="1"/>
      <c r="AT52" s="1"/>
      <c r="AU52" s="1"/>
      <c r="AV52" s="1"/>
      <c r="AW52" s="1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L53" s="1"/>
      <c r="AM53" s="1"/>
      <c r="AN53" s="1"/>
      <c r="AP53" s="1"/>
      <c r="AQ53" s="1"/>
      <c r="AR53" s="1"/>
      <c r="AT53" s="1"/>
      <c r="AU53" s="1"/>
      <c r="AV53" s="1"/>
      <c r="AW53" s="1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L54" s="1"/>
      <c r="AM54" s="1"/>
      <c r="AN54" s="1"/>
      <c r="AP54" s="1"/>
      <c r="AQ54" s="1"/>
      <c r="AR54" s="1"/>
      <c r="AT54" s="1"/>
      <c r="AU54" s="1"/>
      <c r="AV54" s="1"/>
      <c r="AW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L55" s="1"/>
      <c r="AM55" s="1"/>
      <c r="AN55" s="1"/>
      <c r="AP55" s="1"/>
      <c r="AQ55" s="1"/>
      <c r="AR55" s="1"/>
      <c r="AT55" s="1"/>
      <c r="AU55" s="1"/>
      <c r="AV55" s="1"/>
      <c r="AW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L56" s="1"/>
      <c r="AM56" s="1"/>
      <c r="AN56" s="1"/>
      <c r="AP56" s="1"/>
      <c r="AQ56" s="1"/>
      <c r="AR56" s="1"/>
      <c r="AT56" s="1"/>
      <c r="AU56" s="1"/>
      <c r="AV56" s="1"/>
      <c r="AW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L57" s="1"/>
      <c r="AM57" s="1"/>
      <c r="AN57" s="1"/>
      <c r="AP57" s="1"/>
      <c r="AQ57" s="1"/>
      <c r="AR57" s="1"/>
      <c r="AT57" s="1"/>
      <c r="AU57" s="1"/>
      <c r="AV57" s="1"/>
      <c r="AW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L58" s="1"/>
      <c r="AM58" s="1"/>
      <c r="AN58" s="1"/>
      <c r="AP58" s="1"/>
      <c r="AQ58" s="1"/>
      <c r="AR58" s="1"/>
      <c r="AT58" s="1"/>
      <c r="AU58" s="1"/>
      <c r="AV58" s="1"/>
      <c r="AW58" s="1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L59" s="1"/>
      <c r="AM59" s="1"/>
      <c r="AN59" s="1"/>
      <c r="AP59" s="1"/>
      <c r="AQ59" s="1"/>
      <c r="AR59" s="1"/>
      <c r="AT59" s="1"/>
      <c r="AU59" s="1"/>
      <c r="AV59" s="1"/>
      <c r="AW59" s="1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L60" s="1"/>
      <c r="AM60" s="1"/>
      <c r="AN60" s="1"/>
      <c r="AP60" s="1"/>
      <c r="AQ60" s="1"/>
      <c r="AR60" s="1"/>
      <c r="AT60" s="1"/>
      <c r="AU60" s="1"/>
      <c r="AV60" s="1"/>
      <c r="AW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L61" s="1"/>
      <c r="AM61" s="1"/>
      <c r="AN61" s="1"/>
      <c r="AP61" s="1"/>
      <c r="AQ61" s="1"/>
      <c r="AR61" s="1"/>
      <c r="AT61" s="1"/>
      <c r="AU61" s="1"/>
      <c r="AV61" s="1"/>
      <c r="AW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L62" s="1"/>
      <c r="AM62" s="1"/>
      <c r="AN62" s="1"/>
      <c r="AP62" s="1"/>
      <c r="AQ62" s="1"/>
      <c r="AR62" s="1"/>
      <c r="AT62" s="1"/>
      <c r="AU62" s="1"/>
      <c r="AV62" s="1"/>
      <c r="AW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L63" s="1"/>
      <c r="AM63" s="1"/>
      <c r="AN63" s="1"/>
      <c r="AP63" s="1"/>
      <c r="AQ63" s="1"/>
      <c r="AR63" s="1"/>
      <c r="AT63" s="1"/>
      <c r="AU63" s="1"/>
      <c r="AV63" s="1"/>
      <c r="AW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  <c r="AM64" s="1"/>
      <c r="AN64" s="1"/>
      <c r="AP64" s="1"/>
      <c r="AQ64" s="1"/>
      <c r="AR64" s="1"/>
      <c r="AT64" s="1"/>
      <c r="AU64" s="1"/>
      <c r="AV64" s="1"/>
      <c r="AW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  <c r="AM65" s="1"/>
      <c r="AN65" s="1"/>
      <c r="AP65" s="1"/>
      <c r="AQ65" s="1"/>
      <c r="AR65" s="1"/>
      <c r="AT65" s="1"/>
      <c r="AU65" s="1"/>
      <c r="AV65" s="1"/>
      <c r="AW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  <c r="AM66" s="1"/>
      <c r="AN66" s="1"/>
      <c r="AP66" s="1"/>
      <c r="AQ66" s="1"/>
      <c r="AR66" s="1"/>
      <c r="AT66" s="1"/>
      <c r="AU66" s="1"/>
      <c r="AV66" s="1"/>
      <c r="AW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  <c r="AM67" s="1"/>
      <c r="AN67" s="1"/>
      <c r="AP67" s="1"/>
      <c r="AQ67" s="1"/>
      <c r="AR67" s="1"/>
      <c r="AT67" s="1"/>
      <c r="AU67" s="1"/>
      <c r="AV67" s="1"/>
      <c r="AW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  <c r="AM68" s="1"/>
      <c r="AN68" s="1"/>
      <c r="AP68" s="1"/>
      <c r="AQ68" s="1"/>
      <c r="AR68" s="1"/>
      <c r="AT68" s="1"/>
      <c r="AU68" s="1"/>
      <c r="AV68" s="1"/>
      <c r="AW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  <c r="AM69" s="1"/>
      <c r="AN69" s="1"/>
      <c r="AP69" s="1"/>
      <c r="AQ69" s="1"/>
      <c r="AR69" s="1"/>
      <c r="AT69" s="1"/>
      <c r="AU69" s="1"/>
      <c r="AV69" s="1"/>
      <c r="AW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  <c r="AM70" s="1"/>
      <c r="AN70" s="1"/>
      <c r="AP70" s="1"/>
      <c r="AQ70" s="1"/>
      <c r="AR70" s="1"/>
      <c r="AT70" s="1"/>
      <c r="AU70" s="1"/>
      <c r="AV70" s="1"/>
      <c r="AW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  <c r="AM71" s="1"/>
      <c r="AN71" s="1"/>
      <c r="AP71" s="1"/>
      <c r="AQ71" s="1"/>
      <c r="AR71" s="1"/>
      <c r="AT71" s="1"/>
      <c r="AU71" s="1"/>
      <c r="AV71" s="1"/>
      <c r="AW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  <c r="AM72" s="1"/>
      <c r="AN72" s="1"/>
      <c r="AP72" s="1"/>
      <c r="AQ72" s="1"/>
      <c r="AR72" s="1"/>
      <c r="AT72" s="1"/>
      <c r="AU72" s="1"/>
      <c r="AV72" s="1"/>
      <c r="AW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  <c r="AM73" s="1"/>
      <c r="AN73" s="1"/>
      <c r="AP73" s="1"/>
      <c r="AQ73" s="1"/>
      <c r="AR73" s="1"/>
      <c r="AT73" s="1"/>
      <c r="AU73" s="1"/>
      <c r="AV73" s="1"/>
      <c r="AW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  <c r="AM74" s="1"/>
      <c r="AN74" s="1"/>
      <c r="AP74" s="1"/>
      <c r="AQ74" s="1"/>
      <c r="AR74" s="1"/>
      <c r="AT74" s="1"/>
      <c r="AU74" s="1"/>
      <c r="AV74" s="1"/>
      <c r="AW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  <c r="AM75" s="1"/>
      <c r="AN75" s="1"/>
      <c r="AP75" s="1"/>
      <c r="AQ75" s="1"/>
      <c r="AR75" s="1"/>
      <c r="AT75" s="1"/>
      <c r="AU75" s="1"/>
      <c r="AV75" s="1"/>
      <c r="AW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  <c r="AM76" s="1"/>
      <c r="AN76" s="1"/>
      <c r="AP76" s="1"/>
      <c r="AQ76" s="1"/>
      <c r="AR76" s="1"/>
      <c r="AT76" s="1"/>
      <c r="AU76" s="1"/>
      <c r="AV76" s="1"/>
      <c r="AW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  <c r="AM77" s="1"/>
      <c r="AN77" s="1"/>
      <c r="AP77" s="1"/>
      <c r="AQ77" s="1"/>
      <c r="AR77" s="1"/>
      <c r="AT77" s="1"/>
      <c r="AU77" s="1"/>
      <c r="AV77" s="1"/>
      <c r="AW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  <c r="AM78" s="1"/>
      <c r="AN78" s="1"/>
      <c r="AP78" s="1"/>
      <c r="AQ78" s="1"/>
      <c r="AR78" s="1"/>
      <c r="AT78" s="1"/>
      <c r="AU78" s="1"/>
      <c r="AV78" s="1"/>
      <c r="AW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  <c r="AM79" s="1"/>
      <c r="AN79" s="1"/>
      <c r="AP79" s="1"/>
      <c r="AQ79" s="1"/>
      <c r="AR79" s="1"/>
      <c r="AT79" s="1"/>
      <c r="AU79" s="1"/>
      <c r="AV79" s="1"/>
      <c r="AW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  <c r="AM80" s="1"/>
      <c r="AN80" s="1"/>
      <c r="AP80" s="1"/>
      <c r="AQ80" s="1"/>
      <c r="AR80" s="1"/>
      <c r="AT80" s="1"/>
      <c r="AU80" s="1"/>
      <c r="AV80" s="1"/>
      <c r="AW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  <c r="AM81" s="1"/>
      <c r="AN81" s="1"/>
      <c r="AP81" s="1"/>
      <c r="AQ81" s="1"/>
      <c r="AR81" s="1"/>
      <c r="AT81" s="1"/>
      <c r="AU81" s="1"/>
      <c r="AV81" s="1"/>
      <c r="AW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  <c r="AM82" s="1"/>
      <c r="AN82" s="1"/>
      <c r="AP82" s="1"/>
      <c r="AQ82" s="1"/>
      <c r="AR82" s="1"/>
      <c r="AT82" s="1"/>
      <c r="AU82" s="1"/>
      <c r="AV82" s="1"/>
      <c r="AW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  <c r="AM83" s="1"/>
      <c r="AN83" s="1"/>
      <c r="AP83" s="1"/>
      <c r="AQ83" s="1"/>
      <c r="AR83" s="1"/>
      <c r="AT83" s="1"/>
      <c r="AU83" s="1"/>
      <c r="AV83" s="1"/>
      <c r="AW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  <c r="AM84" s="1"/>
      <c r="AN84" s="1"/>
      <c r="AP84" s="1"/>
      <c r="AQ84" s="1"/>
      <c r="AR84" s="1"/>
      <c r="AT84" s="1"/>
      <c r="AU84" s="1"/>
      <c r="AV84" s="1"/>
      <c r="AW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  <c r="AM85" s="1"/>
      <c r="AN85" s="1"/>
      <c r="AP85" s="1"/>
      <c r="AQ85" s="1"/>
      <c r="AR85" s="1"/>
      <c r="AT85" s="1"/>
      <c r="AU85" s="1"/>
      <c r="AV85" s="1"/>
      <c r="AW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  <c r="AM86" s="1"/>
      <c r="AN86" s="1"/>
      <c r="AP86" s="1"/>
      <c r="AQ86" s="1"/>
      <c r="AR86" s="1"/>
      <c r="AT86" s="1"/>
      <c r="AU86" s="1"/>
      <c r="AV86" s="1"/>
      <c r="AW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  <c r="AM87" s="1"/>
      <c r="AN87" s="1"/>
      <c r="AP87" s="1"/>
      <c r="AQ87" s="1"/>
      <c r="AR87" s="1"/>
      <c r="AT87" s="1"/>
      <c r="AU87" s="1"/>
      <c r="AV87" s="1"/>
      <c r="AW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  <c r="AM88" s="1"/>
      <c r="AN88" s="1"/>
      <c r="AP88" s="1"/>
      <c r="AQ88" s="1"/>
      <c r="AR88" s="1"/>
      <c r="AT88" s="1"/>
      <c r="AU88" s="1"/>
      <c r="AV88" s="1"/>
      <c r="AW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  <c r="AM89" s="1"/>
      <c r="AN89" s="1"/>
      <c r="AP89" s="1"/>
      <c r="AQ89" s="1"/>
      <c r="AR89" s="1"/>
      <c r="AT89" s="1"/>
      <c r="AU89" s="1"/>
      <c r="AV89" s="1"/>
      <c r="AW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  <c r="AM90" s="1"/>
      <c r="AN90" s="1"/>
      <c r="AP90" s="1"/>
      <c r="AQ90" s="1"/>
      <c r="AR90" s="1"/>
      <c r="AT90" s="1"/>
      <c r="AU90" s="1"/>
      <c r="AV90" s="1"/>
      <c r="AW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  <c r="AM91" s="1"/>
      <c r="AN91" s="1"/>
      <c r="AP91" s="1"/>
      <c r="AQ91" s="1"/>
      <c r="AR91" s="1"/>
      <c r="AT91" s="1"/>
      <c r="AU91" s="1"/>
      <c r="AV91" s="1"/>
      <c r="AW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  <c r="AM92" s="1"/>
      <c r="AN92" s="1"/>
      <c r="AP92" s="1"/>
      <c r="AQ92" s="1"/>
      <c r="AR92" s="1"/>
      <c r="AT92" s="1"/>
      <c r="AU92" s="1"/>
      <c r="AV92" s="1"/>
      <c r="AW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  <c r="AM93" s="1"/>
      <c r="AN93" s="1"/>
      <c r="AP93" s="1"/>
      <c r="AQ93" s="1"/>
      <c r="AR93" s="1"/>
      <c r="AT93" s="1"/>
      <c r="AU93" s="1"/>
      <c r="AV93" s="1"/>
      <c r="AW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  <c r="AM94" s="1"/>
      <c r="AN94" s="1"/>
      <c r="AP94" s="1"/>
      <c r="AQ94" s="1"/>
      <c r="AR94" s="1"/>
      <c r="AT94" s="1"/>
      <c r="AU94" s="1"/>
      <c r="AV94" s="1"/>
      <c r="AW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  <c r="AM95" s="1"/>
      <c r="AN95" s="1"/>
      <c r="AP95" s="1"/>
      <c r="AQ95" s="1"/>
      <c r="AR95" s="1"/>
      <c r="AT95" s="1"/>
      <c r="AU95" s="1"/>
      <c r="AV95" s="1"/>
      <c r="AW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  <c r="AM96" s="1"/>
      <c r="AN96" s="1"/>
      <c r="AP96" s="1"/>
      <c r="AQ96" s="1"/>
      <c r="AR96" s="1"/>
      <c r="AT96" s="1"/>
      <c r="AU96" s="1"/>
      <c r="AV96" s="1"/>
      <c r="AW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  <c r="AM97" s="1"/>
      <c r="AN97" s="1"/>
      <c r="AP97" s="1"/>
      <c r="AQ97" s="1"/>
      <c r="AR97" s="1"/>
      <c r="AT97" s="1"/>
      <c r="AU97" s="1"/>
      <c r="AV97" s="1"/>
      <c r="AW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  <c r="AM98" s="1"/>
      <c r="AN98" s="1"/>
      <c r="AP98" s="1"/>
      <c r="AQ98" s="1"/>
      <c r="AR98" s="1"/>
      <c r="AT98" s="1"/>
      <c r="AU98" s="1"/>
      <c r="AV98" s="1"/>
      <c r="AW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  <c r="AM99" s="1"/>
      <c r="AN99" s="1"/>
      <c r="AP99" s="1"/>
      <c r="AQ99" s="1"/>
      <c r="AR99" s="1"/>
      <c r="AT99" s="1"/>
      <c r="AU99" s="1"/>
      <c r="AV99" s="1"/>
      <c r="AW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  <c r="AM100" s="1"/>
      <c r="AN100" s="1"/>
      <c r="AP100" s="1"/>
      <c r="AQ100" s="1"/>
      <c r="AR100" s="1"/>
      <c r="AT100" s="1"/>
      <c r="AU100" s="1"/>
      <c r="AV100" s="1"/>
      <c r="AW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L101" s="1"/>
      <c r="AM101" s="1"/>
      <c r="AN101" s="1"/>
      <c r="AP101" s="1"/>
      <c r="AQ101" s="1"/>
      <c r="AR101" s="1"/>
      <c r="AT101" s="1"/>
      <c r="AU101" s="1"/>
      <c r="AV101" s="1"/>
      <c r="AW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L102" s="1"/>
      <c r="AM102" s="1"/>
      <c r="AN102" s="1"/>
      <c r="AP102" s="1"/>
      <c r="AQ102" s="1"/>
      <c r="AR102" s="1"/>
      <c r="AT102" s="1"/>
      <c r="AU102" s="1"/>
      <c r="AV102" s="1"/>
      <c r="AW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L103" s="1"/>
      <c r="AM103" s="1"/>
      <c r="AN103" s="1"/>
      <c r="AP103" s="1"/>
      <c r="AQ103" s="1"/>
      <c r="AR103" s="1"/>
      <c r="AT103" s="1"/>
      <c r="AU103" s="1"/>
      <c r="AV103" s="1"/>
      <c r="AW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L104" s="1"/>
      <c r="AM104" s="1"/>
      <c r="AN104" s="1"/>
      <c r="AP104" s="1"/>
      <c r="AQ104" s="1"/>
      <c r="AR104" s="1"/>
      <c r="AT104" s="1"/>
      <c r="AU104" s="1"/>
      <c r="AV104" s="1"/>
      <c r="AW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L105" s="1"/>
      <c r="AM105" s="1"/>
      <c r="AN105" s="1"/>
      <c r="AP105" s="1"/>
      <c r="AQ105" s="1"/>
      <c r="AR105" s="1"/>
      <c r="AT105" s="1"/>
      <c r="AU105" s="1"/>
      <c r="AV105" s="1"/>
      <c r="AW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L106" s="1"/>
      <c r="AM106" s="1"/>
      <c r="AN106" s="1"/>
      <c r="AP106" s="1"/>
      <c r="AQ106" s="1"/>
      <c r="AR106" s="1"/>
      <c r="AT106" s="1"/>
      <c r="AU106" s="1"/>
      <c r="AV106" s="1"/>
      <c r="AW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L107" s="1"/>
      <c r="AM107" s="1"/>
      <c r="AN107" s="1"/>
      <c r="AP107" s="1"/>
      <c r="AQ107" s="1"/>
      <c r="AR107" s="1"/>
      <c r="AT107" s="1"/>
      <c r="AU107" s="1"/>
      <c r="AV107" s="1"/>
      <c r="AW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L108" s="1"/>
      <c r="AM108" s="1"/>
      <c r="AN108" s="1"/>
      <c r="AP108" s="1"/>
      <c r="AQ108" s="1"/>
      <c r="AR108" s="1"/>
      <c r="AT108" s="1"/>
      <c r="AU108" s="1"/>
      <c r="AV108" s="1"/>
      <c r="AW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L109" s="1"/>
      <c r="AM109" s="1"/>
      <c r="AN109" s="1"/>
      <c r="AP109" s="1"/>
      <c r="AQ109" s="1"/>
      <c r="AR109" s="1"/>
      <c r="AT109" s="1"/>
      <c r="AU109" s="1"/>
      <c r="AV109" s="1"/>
      <c r="AW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L110" s="1"/>
      <c r="AM110" s="1"/>
      <c r="AN110" s="1"/>
      <c r="AP110" s="1"/>
      <c r="AQ110" s="1"/>
      <c r="AR110" s="1"/>
      <c r="AT110" s="1"/>
      <c r="AU110" s="1"/>
      <c r="AV110" s="1"/>
      <c r="AW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L111" s="1"/>
      <c r="AM111" s="1"/>
      <c r="AN111" s="1"/>
      <c r="AP111" s="1"/>
      <c r="AQ111" s="1"/>
      <c r="AR111" s="1"/>
      <c r="AT111" s="1"/>
      <c r="AU111" s="1"/>
      <c r="AV111" s="1"/>
      <c r="AW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L112" s="1"/>
      <c r="AM112" s="1"/>
      <c r="AN112" s="1"/>
      <c r="AP112" s="1"/>
      <c r="AQ112" s="1"/>
      <c r="AR112" s="1"/>
      <c r="AT112" s="1"/>
      <c r="AU112" s="1"/>
      <c r="AV112" s="1"/>
      <c r="AW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L113" s="1"/>
      <c r="AM113" s="1"/>
      <c r="AN113" s="1"/>
      <c r="AP113" s="1"/>
      <c r="AQ113" s="1"/>
      <c r="AR113" s="1"/>
      <c r="AT113" s="1"/>
      <c r="AU113" s="1"/>
      <c r="AV113" s="1"/>
      <c r="AW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L114" s="1"/>
      <c r="AM114" s="1"/>
      <c r="AN114" s="1"/>
      <c r="AP114" s="1"/>
      <c r="AQ114" s="1"/>
      <c r="AR114" s="1"/>
      <c r="AT114" s="1"/>
      <c r="AU114" s="1"/>
      <c r="AV114" s="1"/>
      <c r="AW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L115" s="1"/>
      <c r="AM115" s="1"/>
      <c r="AN115" s="1"/>
      <c r="AP115" s="1"/>
      <c r="AQ115" s="1"/>
      <c r="AR115" s="1"/>
      <c r="AT115" s="1"/>
      <c r="AU115" s="1"/>
      <c r="AV115" s="1"/>
      <c r="AW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L116" s="1"/>
      <c r="AM116" s="1"/>
      <c r="AN116" s="1"/>
      <c r="AP116" s="1"/>
      <c r="AQ116" s="1"/>
      <c r="AR116" s="1"/>
      <c r="AT116" s="1"/>
      <c r="AU116" s="1"/>
      <c r="AV116" s="1"/>
      <c r="AW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L117" s="1"/>
      <c r="AM117" s="1"/>
      <c r="AN117" s="1"/>
      <c r="AP117" s="1"/>
      <c r="AQ117" s="1"/>
      <c r="AR117" s="1"/>
      <c r="AT117" s="1"/>
      <c r="AU117" s="1"/>
      <c r="AV117" s="1"/>
      <c r="AW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L118" s="1"/>
      <c r="AM118" s="1"/>
      <c r="AN118" s="1"/>
      <c r="AP118" s="1"/>
      <c r="AQ118" s="1"/>
      <c r="AR118" s="1"/>
      <c r="AT118" s="1"/>
      <c r="AU118" s="1"/>
      <c r="AV118" s="1"/>
      <c r="AW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L119" s="1"/>
      <c r="AM119" s="1"/>
      <c r="AN119" s="1"/>
      <c r="AP119" s="1"/>
      <c r="AQ119" s="1"/>
      <c r="AR119" s="1"/>
      <c r="AT119" s="1"/>
      <c r="AU119" s="1"/>
      <c r="AV119" s="1"/>
      <c r="AW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L120" s="1"/>
      <c r="AM120" s="1"/>
      <c r="AN120" s="1"/>
      <c r="AP120" s="1"/>
      <c r="AQ120" s="1"/>
      <c r="AR120" s="1"/>
      <c r="AT120" s="1"/>
      <c r="AU120" s="1"/>
      <c r="AV120" s="1"/>
      <c r="AW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L121" s="1"/>
      <c r="AM121" s="1"/>
      <c r="AN121" s="1"/>
      <c r="AP121" s="1"/>
      <c r="AQ121" s="1"/>
      <c r="AR121" s="1"/>
      <c r="AT121" s="1"/>
      <c r="AU121" s="1"/>
      <c r="AV121" s="1"/>
      <c r="AW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L122" s="1"/>
      <c r="AM122" s="1"/>
      <c r="AN122" s="1"/>
      <c r="AP122" s="1"/>
      <c r="AQ122" s="1"/>
      <c r="AR122" s="1"/>
      <c r="AT122" s="1"/>
      <c r="AU122" s="1"/>
      <c r="AV122" s="1"/>
      <c r="AW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L123" s="1"/>
      <c r="AM123" s="1"/>
      <c r="AN123" s="1"/>
      <c r="AP123" s="1"/>
      <c r="AQ123" s="1"/>
      <c r="AR123" s="1"/>
      <c r="AT123" s="1"/>
      <c r="AU123" s="1"/>
      <c r="AV123" s="1"/>
      <c r="AW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L124" s="1"/>
      <c r="AM124" s="1"/>
      <c r="AN124" s="1"/>
      <c r="AP124" s="1"/>
      <c r="AQ124" s="1"/>
      <c r="AR124" s="1"/>
      <c r="AT124" s="1"/>
      <c r="AU124" s="1"/>
      <c r="AV124" s="1"/>
      <c r="AW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L125" s="1"/>
      <c r="AM125" s="1"/>
      <c r="AN125" s="1"/>
      <c r="AP125" s="1"/>
      <c r="AQ125" s="1"/>
      <c r="AR125" s="1"/>
      <c r="AT125" s="1"/>
      <c r="AU125" s="1"/>
      <c r="AV125" s="1"/>
      <c r="AW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L126" s="1"/>
      <c r="AM126" s="1"/>
      <c r="AN126" s="1"/>
      <c r="AP126" s="1"/>
      <c r="AQ126" s="1"/>
      <c r="AR126" s="1"/>
      <c r="AT126" s="1"/>
      <c r="AU126" s="1"/>
      <c r="AV126" s="1"/>
      <c r="AW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L127" s="1"/>
      <c r="AM127" s="1"/>
      <c r="AN127" s="1"/>
      <c r="AP127" s="1"/>
      <c r="AQ127" s="1"/>
      <c r="AR127" s="1"/>
      <c r="AT127" s="1"/>
      <c r="AU127" s="1"/>
      <c r="AV127" s="1"/>
      <c r="AW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L128" s="1"/>
      <c r="AM128" s="1"/>
      <c r="AN128" s="1"/>
      <c r="AP128" s="1"/>
      <c r="AQ128" s="1"/>
      <c r="AR128" s="1"/>
      <c r="AT128" s="1"/>
      <c r="AU128" s="1"/>
      <c r="AV128" s="1"/>
      <c r="AW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L129" s="1"/>
      <c r="AM129" s="1"/>
      <c r="AN129" s="1"/>
      <c r="AP129" s="1"/>
      <c r="AQ129" s="1"/>
      <c r="AR129" s="1"/>
      <c r="AT129" s="1"/>
      <c r="AU129" s="1"/>
      <c r="AV129" s="1"/>
      <c r="AW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L130" s="1"/>
      <c r="AM130" s="1"/>
      <c r="AN130" s="1"/>
      <c r="AP130" s="1"/>
      <c r="AQ130" s="1"/>
      <c r="AR130" s="1"/>
      <c r="AT130" s="1"/>
      <c r="AU130" s="1"/>
      <c r="AV130" s="1"/>
      <c r="AW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L131" s="1"/>
      <c r="AM131" s="1"/>
      <c r="AN131" s="1"/>
      <c r="AP131" s="1"/>
      <c r="AQ131" s="1"/>
      <c r="AR131" s="1"/>
      <c r="AT131" s="1"/>
      <c r="AU131" s="1"/>
      <c r="AV131" s="1"/>
      <c r="AW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L132" s="1"/>
      <c r="AM132" s="1"/>
      <c r="AN132" s="1"/>
      <c r="AP132" s="1"/>
      <c r="AQ132" s="1"/>
      <c r="AR132" s="1"/>
      <c r="AT132" s="1"/>
      <c r="AU132" s="1"/>
      <c r="AV132" s="1"/>
      <c r="AW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L133" s="1"/>
      <c r="AM133" s="1"/>
      <c r="AN133" s="1"/>
      <c r="AP133" s="1"/>
      <c r="AQ133" s="1"/>
      <c r="AR133" s="1"/>
      <c r="AT133" s="1"/>
      <c r="AU133" s="1"/>
      <c r="AV133" s="1"/>
      <c r="AW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L134" s="1"/>
      <c r="AM134" s="1"/>
      <c r="AN134" s="1"/>
      <c r="AP134" s="1"/>
      <c r="AQ134" s="1"/>
      <c r="AR134" s="1"/>
      <c r="AT134" s="1"/>
      <c r="AU134" s="1"/>
      <c r="AV134" s="1"/>
      <c r="AW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L135" s="1"/>
      <c r="AM135" s="1"/>
      <c r="AN135" s="1"/>
      <c r="AP135" s="1"/>
      <c r="AQ135" s="1"/>
      <c r="AR135" s="1"/>
      <c r="AT135" s="1"/>
      <c r="AU135" s="1"/>
      <c r="AV135" s="1"/>
      <c r="AW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L136" s="1"/>
      <c r="AM136" s="1"/>
      <c r="AN136" s="1"/>
      <c r="AP136" s="1"/>
      <c r="AQ136" s="1"/>
      <c r="AR136" s="1"/>
      <c r="AT136" s="1"/>
      <c r="AU136" s="1"/>
      <c r="AV136" s="1"/>
      <c r="AW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L137" s="1"/>
      <c r="AM137" s="1"/>
      <c r="AN137" s="1"/>
      <c r="AP137" s="1"/>
      <c r="AQ137" s="1"/>
      <c r="AR137" s="1"/>
      <c r="AT137" s="1"/>
      <c r="AU137" s="1"/>
      <c r="AV137" s="1"/>
      <c r="AW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L138" s="1"/>
      <c r="AM138" s="1"/>
      <c r="AN138" s="1"/>
      <c r="AP138" s="1"/>
      <c r="AQ138" s="1"/>
      <c r="AR138" s="1"/>
      <c r="AT138" s="1"/>
      <c r="AU138" s="1"/>
      <c r="AV138" s="1"/>
      <c r="AW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L139" s="1"/>
      <c r="AM139" s="1"/>
      <c r="AN139" s="1"/>
      <c r="AP139" s="1"/>
      <c r="AQ139" s="1"/>
      <c r="AR139" s="1"/>
      <c r="AT139" s="1"/>
      <c r="AU139" s="1"/>
      <c r="AV139" s="1"/>
      <c r="AW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L140" s="1"/>
      <c r="AM140" s="1"/>
      <c r="AN140" s="1"/>
      <c r="AP140" s="1"/>
      <c r="AQ140" s="1"/>
      <c r="AR140" s="1"/>
      <c r="AT140" s="1"/>
      <c r="AU140" s="1"/>
      <c r="AV140" s="1"/>
      <c r="AW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L141" s="1"/>
      <c r="AM141" s="1"/>
      <c r="AN141" s="1"/>
      <c r="AP141" s="1"/>
      <c r="AQ141" s="1"/>
      <c r="AR141" s="1"/>
      <c r="AT141" s="1"/>
      <c r="AU141" s="1"/>
      <c r="AV141" s="1"/>
      <c r="AW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L142" s="1"/>
      <c r="AM142" s="1"/>
      <c r="AN142" s="1"/>
      <c r="AP142" s="1"/>
      <c r="AQ142" s="1"/>
      <c r="AR142" s="1"/>
      <c r="AT142" s="1"/>
      <c r="AU142" s="1"/>
      <c r="AV142" s="1"/>
      <c r="AW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L143" s="1"/>
      <c r="AM143" s="1"/>
      <c r="AN143" s="1"/>
      <c r="AP143" s="1"/>
      <c r="AQ143" s="1"/>
      <c r="AR143" s="1"/>
      <c r="AT143" s="1"/>
      <c r="AU143" s="1"/>
      <c r="AV143" s="1"/>
      <c r="AW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L144" s="1"/>
      <c r="AM144" s="1"/>
      <c r="AN144" s="1"/>
      <c r="AP144" s="1"/>
      <c r="AQ144" s="1"/>
      <c r="AR144" s="1"/>
      <c r="AT144" s="1"/>
      <c r="AU144" s="1"/>
      <c r="AV144" s="1"/>
      <c r="AW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L145" s="1"/>
      <c r="AM145" s="1"/>
      <c r="AN145" s="1"/>
      <c r="AP145" s="1"/>
      <c r="AQ145" s="1"/>
      <c r="AR145" s="1"/>
      <c r="AT145" s="1"/>
      <c r="AU145" s="1"/>
      <c r="AV145" s="1"/>
      <c r="AW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L146" s="1"/>
      <c r="AM146" s="1"/>
      <c r="AN146" s="1"/>
      <c r="AP146" s="1"/>
      <c r="AQ146" s="1"/>
      <c r="AR146" s="1"/>
      <c r="AT146" s="1"/>
      <c r="AU146" s="1"/>
      <c r="AV146" s="1"/>
      <c r="AW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L147" s="1"/>
      <c r="AM147" s="1"/>
      <c r="AN147" s="1"/>
      <c r="AP147" s="1"/>
      <c r="AQ147" s="1"/>
      <c r="AR147" s="1"/>
      <c r="AT147" s="1"/>
      <c r="AU147" s="1"/>
      <c r="AV147" s="1"/>
      <c r="AW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L148" s="1"/>
      <c r="AM148" s="1"/>
      <c r="AN148" s="1"/>
      <c r="AP148" s="1"/>
      <c r="AQ148" s="1"/>
      <c r="AR148" s="1"/>
      <c r="AT148" s="1"/>
      <c r="AU148" s="1"/>
      <c r="AV148" s="1"/>
      <c r="AW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L149" s="1"/>
      <c r="AM149" s="1"/>
      <c r="AN149" s="1"/>
      <c r="AP149" s="1"/>
      <c r="AQ149" s="1"/>
      <c r="AR149" s="1"/>
      <c r="AT149" s="1"/>
      <c r="AU149" s="1"/>
      <c r="AV149" s="1"/>
      <c r="AW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L150" s="1"/>
      <c r="AM150" s="1"/>
      <c r="AN150" s="1"/>
      <c r="AP150" s="1"/>
      <c r="AQ150" s="1"/>
      <c r="AR150" s="1"/>
      <c r="AT150" s="1"/>
      <c r="AU150" s="1"/>
      <c r="AV150" s="1"/>
      <c r="AW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L151" s="1"/>
      <c r="AM151" s="1"/>
      <c r="AN151" s="1"/>
      <c r="AP151" s="1"/>
      <c r="AQ151" s="1"/>
      <c r="AR151" s="1"/>
      <c r="AT151" s="1"/>
      <c r="AU151" s="1"/>
      <c r="AV151" s="1"/>
      <c r="AW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L152" s="1"/>
      <c r="AM152" s="1"/>
      <c r="AN152" s="1"/>
      <c r="AP152" s="1"/>
      <c r="AQ152" s="1"/>
      <c r="AR152" s="1"/>
      <c r="AT152" s="1"/>
      <c r="AU152" s="1"/>
      <c r="AV152" s="1"/>
      <c r="AW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L153" s="1"/>
      <c r="AM153" s="1"/>
      <c r="AN153" s="1"/>
      <c r="AP153" s="1"/>
      <c r="AQ153" s="1"/>
      <c r="AR153" s="1"/>
      <c r="AT153" s="1"/>
      <c r="AU153" s="1"/>
      <c r="AV153" s="1"/>
      <c r="AW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L154" s="1"/>
      <c r="AM154" s="1"/>
      <c r="AN154" s="1"/>
      <c r="AP154" s="1"/>
      <c r="AQ154" s="1"/>
      <c r="AR154" s="1"/>
      <c r="AT154" s="1"/>
      <c r="AU154" s="1"/>
      <c r="AV154" s="1"/>
      <c r="AW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L155" s="1"/>
      <c r="AM155" s="1"/>
      <c r="AN155" s="1"/>
      <c r="AP155" s="1"/>
      <c r="AQ155" s="1"/>
      <c r="AR155" s="1"/>
      <c r="AT155" s="1"/>
      <c r="AU155" s="1"/>
      <c r="AV155" s="1"/>
      <c r="AW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L156" s="1"/>
      <c r="AM156" s="1"/>
      <c r="AN156" s="1"/>
      <c r="AP156" s="1"/>
      <c r="AQ156" s="1"/>
      <c r="AR156" s="1"/>
      <c r="AT156" s="1"/>
      <c r="AU156" s="1"/>
      <c r="AV156" s="1"/>
      <c r="AW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L157" s="1"/>
      <c r="AM157" s="1"/>
      <c r="AN157" s="1"/>
      <c r="AP157" s="1"/>
      <c r="AQ157" s="1"/>
      <c r="AR157" s="1"/>
      <c r="AT157" s="1"/>
      <c r="AU157" s="1"/>
      <c r="AV157" s="1"/>
      <c r="AW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L158" s="1"/>
      <c r="AM158" s="1"/>
      <c r="AN158" s="1"/>
      <c r="AP158" s="1"/>
      <c r="AQ158" s="1"/>
      <c r="AR158" s="1"/>
      <c r="AT158" s="1"/>
      <c r="AU158" s="1"/>
      <c r="AV158" s="1"/>
      <c r="AW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L159" s="1"/>
      <c r="AM159" s="1"/>
      <c r="AN159" s="1"/>
      <c r="AP159" s="1"/>
      <c r="AQ159" s="1"/>
      <c r="AR159" s="1"/>
      <c r="AT159" s="1"/>
      <c r="AU159" s="1"/>
      <c r="AV159" s="1"/>
      <c r="AW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L160" s="1"/>
      <c r="AM160" s="1"/>
      <c r="AN160" s="1"/>
      <c r="AP160" s="1"/>
      <c r="AQ160" s="1"/>
      <c r="AR160" s="1"/>
      <c r="AT160" s="1"/>
      <c r="AU160" s="1"/>
      <c r="AV160" s="1"/>
      <c r="AW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L161" s="1"/>
      <c r="AM161" s="1"/>
      <c r="AN161" s="1"/>
      <c r="AP161" s="1"/>
      <c r="AQ161" s="1"/>
      <c r="AR161" s="1"/>
      <c r="AT161" s="1"/>
      <c r="AU161" s="1"/>
      <c r="AV161" s="1"/>
      <c r="AW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L162" s="1"/>
      <c r="AM162" s="1"/>
      <c r="AN162" s="1"/>
      <c r="AP162" s="1"/>
      <c r="AQ162" s="1"/>
      <c r="AR162" s="1"/>
      <c r="AT162" s="1"/>
      <c r="AU162" s="1"/>
      <c r="AV162" s="1"/>
      <c r="AW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L163" s="1"/>
      <c r="AM163" s="1"/>
      <c r="AN163" s="1"/>
      <c r="AP163" s="1"/>
      <c r="AQ163" s="1"/>
      <c r="AR163" s="1"/>
      <c r="AT163" s="1"/>
      <c r="AU163" s="1"/>
      <c r="AV163" s="1"/>
      <c r="AW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L164" s="1"/>
      <c r="AM164" s="1"/>
      <c r="AN164" s="1"/>
      <c r="AP164" s="1"/>
      <c r="AQ164" s="1"/>
      <c r="AR164" s="1"/>
      <c r="AT164" s="1"/>
      <c r="AU164" s="1"/>
      <c r="AV164" s="1"/>
      <c r="AW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L165" s="1"/>
      <c r="AM165" s="1"/>
      <c r="AN165" s="1"/>
      <c r="AP165" s="1"/>
      <c r="AQ165" s="1"/>
      <c r="AR165" s="1"/>
      <c r="AT165" s="1"/>
      <c r="AU165" s="1"/>
      <c r="AV165" s="1"/>
      <c r="AW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L166" s="1"/>
      <c r="AM166" s="1"/>
      <c r="AN166" s="1"/>
      <c r="AP166" s="1"/>
      <c r="AQ166" s="1"/>
      <c r="AR166" s="1"/>
      <c r="AT166" s="1"/>
      <c r="AU166" s="1"/>
      <c r="AV166" s="1"/>
      <c r="AW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L167" s="1"/>
      <c r="AM167" s="1"/>
      <c r="AN167" s="1"/>
      <c r="AP167" s="1"/>
      <c r="AQ167" s="1"/>
      <c r="AR167" s="1"/>
      <c r="AT167" s="1"/>
      <c r="AU167" s="1"/>
      <c r="AV167" s="1"/>
      <c r="AW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L168" s="1"/>
      <c r="AM168" s="1"/>
      <c r="AN168" s="1"/>
      <c r="AP168" s="1"/>
      <c r="AQ168" s="1"/>
      <c r="AR168" s="1"/>
      <c r="AT168" s="1"/>
      <c r="AU168" s="1"/>
      <c r="AV168" s="1"/>
      <c r="AW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L169" s="1"/>
      <c r="AM169" s="1"/>
      <c r="AN169" s="1"/>
      <c r="AP169" s="1"/>
      <c r="AQ169" s="1"/>
      <c r="AR169" s="1"/>
      <c r="AT169" s="1"/>
      <c r="AU169" s="1"/>
      <c r="AV169" s="1"/>
      <c r="AW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L170" s="1"/>
      <c r="AM170" s="1"/>
      <c r="AN170" s="1"/>
      <c r="AP170" s="1"/>
      <c r="AQ170" s="1"/>
      <c r="AR170" s="1"/>
      <c r="AT170" s="1"/>
      <c r="AU170" s="1"/>
      <c r="AV170" s="1"/>
      <c r="AW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L171" s="1"/>
      <c r="AM171" s="1"/>
      <c r="AN171" s="1"/>
      <c r="AP171" s="1"/>
      <c r="AQ171" s="1"/>
      <c r="AR171" s="1"/>
      <c r="AT171" s="1"/>
      <c r="AU171" s="1"/>
      <c r="AV171" s="1"/>
      <c r="AW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L172" s="1"/>
      <c r="AM172" s="1"/>
      <c r="AN172" s="1"/>
      <c r="AP172" s="1"/>
      <c r="AQ172" s="1"/>
      <c r="AR172" s="1"/>
      <c r="AT172" s="1"/>
      <c r="AU172" s="1"/>
      <c r="AV172" s="1"/>
      <c r="AW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L173" s="1"/>
      <c r="AM173" s="1"/>
      <c r="AN173" s="1"/>
      <c r="AP173" s="1"/>
      <c r="AQ173" s="1"/>
      <c r="AR173" s="1"/>
      <c r="AT173" s="1"/>
      <c r="AU173" s="1"/>
      <c r="AV173" s="1"/>
      <c r="AW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L174" s="1"/>
      <c r="AM174" s="1"/>
      <c r="AN174" s="1"/>
      <c r="AP174" s="1"/>
      <c r="AQ174" s="1"/>
      <c r="AR174" s="1"/>
      <c r="AT174" s="1"/>
      <c r="AU174" s="1"/>
      <c r="AV174" s="1"/>
      <c r="AW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L175" s="1"/>
      <c r="AM175" s="1"/>
      <c r="AN175" s="1"/>
      <c r="AP175" s="1"/>
      <c r="AQ175" s="1"/>
      <c r="AR175" s="1"/>
      <c r="AT175" s="1"/>
      <c r="AU175" s="1"/>
      <c r="AV175" s="1"/>
      <c r="AW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L176" s="1"/>
      <c r="AM176" s="1"/>
      <c r="AN176" s="1"/>
      <c r="AP176" s="1"/>
      <c r="AQ176" s="1"/>
      <c r="AR176" s="1"/>
      <c r="AT176" s="1"/>
      <c r="AU176" s="1"/>
      <c r="AV176" s="1"/>
      <c r="AW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L177" s="1"/>
      <c r="AM177" s="1"/>
      <c r="AN177" s="1"/>
      <c r="AP177" s="1"/>
      <c r="AQ177" s="1"/>
      <c r="AR177" s="1"/>
      <c r="AT177" s="1"/>
      <c r="AU177" s="1"/>
      <c r="AV177" s="1"/>
      <c r="AW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L178" s="1"/>
      <c r="AM178" s="1"/>
      <c r="AN178" s="1"/>
      <c r="AP178" s="1"/>
      <c r="AQ178" s="1"/>
      <c r="AR178" s="1"/>
      <c r="AT178" s="1"/>
      <c r="AU178" s="1"/>
      <c r="AV178" s="1"/>
      <c r="AW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L179" s="1"/>
      <c r="AM179" s="1"/>
      <c r="AN179" s="1"/>
      <c r="AP179" s="1"/>
      <c r="AQ179" s="1"/>
      <c r="AR179" s="1"/>
      <c r="AT179" s="1"/>
      <c r="AU179" s="1"/>
      <c r="AV179" s="1"/>
      <c r="AW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L180" s="1"/>
      <c r="AM180" s="1"/>
      <c r="AN180" s="1"/>
      <c r="AP180" s="1"/>
      <c r="AQ180" s="1"/>
      <c r="AR180" s="1"/>
      <c r="AT180" s="1"/>
      <c r="AU180" s="1"/>
      <c r="AV180" s="1"/>
      <c r="AW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L181" s="1"/>
      <c r="AM181" s="1"/>
      <c r="AN181" s="1"/>
      <c r="AP181" s="1"/>
      <c r="AQ181" s="1"/>
      <c r="AR181" s="1"/>
      <c r="AT181" s="1"/>
      <c r="AU181" s="1"/>
      <c r="AV181" s="1"/>
      <c r="AW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L182" s="1"/>
      <c r="AM182" s="1"/>
      <c r="AN182" s="1"/>
      <c r="AP182" s="1"/>
      <c r="AQ182" s="1"/>
      <c r="AR182" s="1"/>
      <c r="AT182" s="1"/>
      <c r="AU182" s="1"/>
      <c r="AV182" s="1"/>
      <c r="AW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L183" s="1"/>
      <c r="AM183" s="1"/>
      <c r="AN183" s="1"/>
      <c r="AP183" s="1"/>
      <c r="AQ183" s="1"/>
      <c r="AR183" s="1"/>
      <c r="AT183" s="1"/>
      <c r="AU183" s="1"/>
      <c r="AV183" s="1"/>
      <c r="AW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L184" s="1"/>
      <c r="AM184" s="1"/>
      <c r="AN184" s="1"/>
      <c r="AP184" s="1"/>
      <c r="AQ184" s="1"/>
      <c r="AR184" s="1"/>
      <c r="AT184" s="1"/>
      <c r="AU184" s="1"/>
      <c r="AV184" s="1"/>
      <c r="AW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L185" s="1"/>
      <c r="AM185" s="1"/>
      <c r="AN185" s="1"/>
      <c r="AP185" s="1"/>
      <c r="AQ185" s="1"/>
      <c r="AR185" s="1"/>
      <c r="AT185" s="1"/>
      <c r="AU185" s="1"/>
      <c r="AV185" s="1"/>
      <c r="AW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L186" s="1"/>
      <c r="AM186" s="1"/>
      <c r="AN186" s="1"/>
      <c r="AP186" s="1"/>
      <c r="AQ186" s="1"/>
      <c r="AR186" s="1"/>
      <c r="AT186" s="1"/>
      <c r="AU186" s="1"/>
      <c r="AV186" s="1"/>
      <c r="AW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L187" s="1"/>
      <c r="AM187" s="1"/>
      <c r="AN187" s="1"/>
      <c r="AP187" s="1"/>
      <c r="AQ187" s="1"/>
      <c r="AR187" s="1"/>
      <c r="AT187" s="1"/>
      <c r="AU187" s="1"/>
      <c r="AV187" s="1"/>
      <c r="AW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L188" s="1"/>
      <c r="AM188" s="1"/>
      <c r="AN188" s="1"/>
      <c r="AP188" s="1"/>
      <c r="AQ188" s="1"/>
      <c r="AR188" s="1"/>
      <c r="AT188" s="1"/>
      <c r="AU188" s="1"/>
      <c r="AV188" s="1"/>
      <c r="AW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L189" s="1"/>
      <c r="AM189" s="1"/>
      <c r="AN189" s="1"/>
      <c r="AP189" s="1"/>
      <c r="AQ189" s="1"/>
      <c r="AR189" s="1"/>
      <c r="AT189" s="1"/>
      <c r="AU189" s="1"/>
      <c r="AV189" s="1"/>
      <c r="AW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L190" s="1"/>
      <c r="AM190" s="1"/>
      <c r="AN190" s="1"/>
      <c r="AP190" s="1"/>
      <c r="AQ190" s="1"/>
      <c r="AR190" s="1"/>
      <c r="AT190" s="1"/>
      <c r="AU190" s="1"/>
      <c r="AV190" s="1"/>
      <c r="AW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L191" s="1"/>
      <c r="AM191" s="1"/>
      <c r="AN191" s="1"/>
      <c r="AP191" s="1"/>
      <c r="AQ191" s="1"/>
      <c r="AR191" s="1"/>
      <c r="AT191" s="1"/>
      <c r="AU191" s="1"/>
      <c r="AV191" s="1"/>
      <c r="AW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L192" s="1"/>
      <c r="AM192" s="1"/>
      <c r="AN192" s="1"/>
      <c r="AP192" s="1"/>
      <c r="AQ192" s="1"/>
      <c r="AR192" s="1"/>
      <c r="AT192" s="1"/>
      <c r="AU192" s="1"/>
      <c r="AV192" s="1"/>
      <c r="AW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L193" s="1"/>
      <c r="AM193" s="1"/>
      <c r="AN193" s="1"/>
      <c r="AP193" s="1"/>
      <c r="AQ193" s="1"/>
      <c r="AR193" s="1"/>
      <c r="AT193" s="1"/>
      <c r="AU193" s="1"/>
      <c r="AV193" s="1"/>
      <c r="AW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L194" s="1"/>
      <c r="AM194" s="1"/>
      <c r="AN194" s="1"/>
      <c r="AP194" s="1"/>
      <c r="AQ194" s="1"/>
      <c r="AR194" s="1"/>
      <c r="AT194" s="1"/>
      <c r="AU194" s="1"/>
      <c r="AV194" s="1"/>
      <c r="AW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L195" s="1"/>
      <c r="AM195" s="1"/>
      <c r="AN195" s="1"/>
      <c r="AP195" s="1"/>
      <c r="AQ195" s="1"/>
      <c r="AR195" s="1"/>
      <c r="AT195" s="1"/>
      <c r="AU195" s="1"/>
      <c r="AV195" s="1"/>
      <c r="AW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L196" s="1"/>
      <c r="AM196" s="1"/>
      <c r="AN196" s="1"/>
      <c r="AP196" s="1"/>
      <c r="AQ196" s="1"/>
      <c r="AR196" s="1"/>
      <c r="AT196" s="1"/>
      <c r="AU196" s="1"/>
      <c r="AV196" s="1"/>
      <c r="AW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L197" s="1"/>
      <c r="AM197" s="1"/>
      <c r="AN197" s="1"/>
      <c r="AP197" s="1"/>
      <c r="AQ197" s="1"/>
      <c r="AR197" s="1"/>
      <c r="AT197" s="1"/>
      <c r="AU197" s="1"/>
      <c r="AV197" s="1"/>
      <c r="AW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L198" s="1"/>
      <c r="AM198" s="1"/>
      <c r="AN198" s="1"/>
      <c r="AP198" s="1"/>
      <c r="AQ198" s="1"/>
      <c r="AR198" s="1"/>
      <c r="AT198" s="1"/>
      <c r="AU198" s="1"/>
      <c r="AV198" s="1"/>
      <c r="AW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L199" s="1"/>
      <c r="AM199" s="1"/>
      <c r="AN199" s="1"/>
      <c r="AP199" s="1"/>
      <c r="AQ199" s="1"/>
      <c r="AR199" s="1"/>
      <c r="AT199" s="1"/>
      <c r="AU199" s="1"/>
      <c r="AV199" s="1"/>
      <c r="AW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L200" s="1"/>
      <c r="AM200" s="1"/>
      <c r="AN200" s="1"/>
      <c r="AP200" s="1"/>
      <c r="AQ200" s="1"/>
      <c r="AR200" s="1"/>
      <c r="AT200" s="1"/>
      <c r="AU200" s="1"/>
      <c r="AV200" s="1"/>
      <c r="AW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L201" s="1"/>
      <c r="AM201" s="1"/>
      <c r="AN201" s="1"/>
      <c r="AP201" s="1"/>
      <c r="AQ201" s="1"/>
      <c r="AR201" s="1"/>
      <c r="AT201" s="1"/>
      <c r="AU201" s="1"/>
      <c r="AV201" s="1"/>
      <c r="AW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L202" s="1"/>
      <c r="AM202" s="1"/>
      <c r="AN202" s="1"/>
      <c r="AP202" s="1"/>
      <c r="AQ202" s="1"/>
      <c r="AR202" s="1"/>
      <c r="AT202" s="1"/>
      <c r="AU202" s="1"/>
      <c r="AV202" s="1"/>
      <c r="AW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L203" s="1"/>
      <c r="AM203" s="1"/>
      <c r="AN203" s="1"/>
      <c r="AP203" s="1"/>
      <c r="AQ203" s="1"/>
      <c r="AR203" s="1"/>
      <c r="AT203" s="1"/>
      <c r="AU203" s="1"/>
      <c r="AV203" s="1"/>
      <c r="AW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L204" s="1"/>
      <c r="AM204" s="1"/>
      <c r="AN204" s="1"/>
      <c r="AP204" s="1"/>
      <c r="AQ204" s="1"/>
      <c r="AR204" s="1"/>
      <c r="AT204" s="1"/>
      <c r="AU204" s="1"/>
      <c r="AV204" s="1"/>
      <c r="AW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L205" s="1"/>
      <c r="AM205" s="1"/>
      <c r="AN205" s="1"/>
      <c r="AP205" s="1"/>
      <c r="AQ205" s="1"/>
      <c r="AR205" s="1"/>
      <c r="AT205" s="1"/>
      <c r="AU205" s="1"/>
      <c r="AV205" s="1"/>
      <c r="AW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L206" s="1"/>
      <c r="AM206" s="1"/>
      <c r="AN206" s="1"/>
      <c r="AP206" s="1"/>
      <c r="AQ206" s="1"/>
      <c r="AR206" s="1"/>
      <c r="AT206" s="1"/>
      <c r="AU206" s="1"/>
      <c r="AV206" s="1"/>
      <c r="AW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L207" s="1"/>
      <c r="AM207" s="1"/>
      <c r="AN207" s="1"/>
      <c r="AP207" s="1"/>
      <c r="AQ207" s="1"/>
      <c r="AR207" s="1"/>
      <c r="AT207" s="1"/>
      <c r="AU207" s="1"/>
      <c r="AV207" s="1"/>
      <c r="AW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L208" s="1"/>
      <c r="AM208" s="1"/>
      <c r="AN208" s="1"/>
      <c r="AP208" s="1"/>
      <c r="AQ208" s="1"/>
      <c r="AR208" s="1"/>
      <c r="AT208" s="1"/>
      <c r="AU208" s="1"/>
      <c r="AV208" s="1"/>
      <c r="AW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L209" s="1"/>
      <c r="AM209" s="1"/>
      <c r="AN209" s="1"/>
      <c r="AP209" s="1"/>
      <c r="AQ209" s="1"/>
      <c r="AR209" s="1"/>
      <c r="AT209" s="1"/>
      <c r="AU209" s="1"/>
      <c r="AV209" s="1"/>
      <c r="AW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L210" s="1"/>
      <c r="AM210" s="1"/>
      <c r="AN210" s="1"/>
      <c r="AP210" s="1"/>
      <c r="AQ210" s="1"/>
      <c r="AR210" s="1"/>
      <c r="AT210" s="1"/>
      <c r="AU210" s="1"/>
      <c r="AV210" s="1"/>
      <c r="AW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L211" s="1"/>
      <c r="AM211" s="1"/>
      <c r="AN211" s="1"/>
      <c r="AP211" s="1"/>
      <c r="AQ211" s="1"/>
      <c r="AR211" s="1"/>
      <c r="AT211" s="1"/>
      <c r="AU211" s="1"/>
      <c r="AV211" s="1"/>
      <c r="AW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L212" s="1"/>
      <c r="AM212" s="1"/>
      <c r="AN212" s="1"/>
      <c r="AP212" s="1"/>
      <c r="AQ212" s="1"/>
      <c r="AR212" s="1"/>
      <c r="AT212" s="1"/>
      <c r="AU212" s="1"/>
      <c r="AV212" s="1"/>
      <c r="AW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L213" s="1"/>
      <c r="AM213" s="1"/>
      <c r="AN213" s="1"/>
      <c r="AP213" s="1"/>
      <c r="AQ213" s="1"/>
      <c r="AR213" s="1"/>
      <c r="AT213" s="1"/>
      <c r="AU213" s="1"/>
      <c r="AV213" s="1"/>
      <c r="AW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L214" s="1"/>
      <c r="AM214" s="1"/>
      <c r="AN214" s="1"/>
      <c r="AP214" s="1"/>
      <c r="AQ214" s="1"/>
      <c r="AR214" s="1"/>
      <c r="AT214" s="1"/>
      <c r="AU214" s="1"/>
      <c r="AV214" s="1"/>
      <c r="AW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L215" s="1"/>
      <c r="AM215" s="1"/>
      <c r="AN215" s="1"/>
      <c r="AP215" s="1"/>
      <c r="AQ215" s="1"/>
      <c r="AR215" s="1"/>
      <c r="AT215" s="1"/>
      <c r="AU215" s="1"/>
      <c r="AV215" s="1"/>
      <c r="AW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L216" s="1"/>
      <c r="AM216" s="1"/>
      <c r="AN216" s="1"/>
      <c r="AP216" s="1"/>
      <c r="AQ216" s="1"/>
      <c r="AR216" s="1"/>
      <c r="AT216" s="1"/>
      <c r="AU216" s="1"/>
      <c r="AV216" s="1"/>
      <c r="AW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L217" s="1"/>
      <c r="AM217" s="1"/>
      <c r="AN217" s="1"/>
      <c r="AP217" s="1"/>
      <c r="AQ217" s="1"/>
      <c r="AR217" s="1"/>
      <c r="AT217" s="1"/>
      <c r="AU217" s="1"/>
      <c r="AV217" s="1"/>
      <c r="AW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L218" s="1"/>
      <c r="AM218" s="1"/>
      <c r="AN218" s="1"/>
      <c r="AP218" s="1"/>
      <c r="AQ218" s="1"/>
      <c r="AR218" s="1"/>
      <c r="AT218" s="1"/>
      <c r="AU218" s="1"/>
      <c r="AV218" s="1"/>
      <c r="AW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L219" s="1"/>
      <c r="AM219" s="1"/>
      <c r="AN219" s="1"/>
      <c r="AP219" s="1"/>
      <c r="AQ219" s="1"/>
      <c r="AR219" s="1"/>
      <c r="AT219" s="1"/>
      <c r="AU219" s="1"/>
      <c r="AV219" s="1"/>
      <c r="AW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L220" s="1"/>
      <c r="AM220" s="1"/>
      <c r="AN220" s="1"/>
      <c r="AP220" s="1"/>
      <c r="AQ220" s="1"/>
      <c r="AR220" s="1"/>
      <c r="AT220" s="1"/>
      <c r="AU220" s="1"/>
      <c r="AV220" s="1"/>
      <c r="AW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L221" s="1"/>
      <c r="AM221" s="1"/>
      <c r="AN221" s="1"/>
      <c r="AP221" s="1"/>
      <c r="AQ221" s="1"/>
      <c r="AR221" s="1"/>
      <c r="AT221" s="1"/>
      <c r="AU221" s="1"/>
      <c r="AV221" s="1"/>
      <c r="AW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L222" s="1"/>
      <c r="AM222" s="1"/>
      <c r="AN222" s="1"/>
      <c r="AP222" s="1"/>
      <c r="AQ222" s="1"/>
      <c r="AR222" s="1"/>
      <c r="AT222" s="1"/>
      <c r="AU222" s="1"/>
      <c r="AV222" s="1"/>
      <c r="AW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L223" s="1"/>
      <c r="AM223" s="1"/>
      <c r="AN223" s="1"/>
      <c r="AP223" s="1"/>
      <c r="AQ223" s="1"/>
      <c r="AR223" s="1"/>
      <c r="AT223" s="1"/>
      <c r="AU223" s="1"/>
      <c r="AV223" s="1"/>
      <c r="AW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L224" s="1"/>
      <c r="AM224" s="1"/>
      <c r="AN224" s="1"/>
      <c r="AP224" s="1"/>
      <c r="AQ224" s="1"/>
      <c r="AR224" s="1"/>
      <c r="AT224" s="1"/>
      <c r="AU224" s="1"/>
      <c r="AV224" s="1"/>
      <c r="AW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L225" s="1"/>
      <c r="AM225" s="1"/>
      <c r="AN225" s="1"/>
      <c r="AP225" s="1"/>
      <c r="AQ225" s="1"/>
      <c r="AR225" s="1"/>
      <c r="AT225" s="1"/>
      <c r="AU225" s="1"/>
      <c r="AV225" s="1"/>
      <c r="AW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L226" s="1"/>
      <c r="AM226" s="1"/>
      <c r="AN226" s="1"/>
      <c r="AP226" s="1"/>
      <c r="AQ226" s="1"/>
      <c r="AR226" s="1"/>
      <c r="AT226" s="1"/>
      <c r="AU226" s="1"/>
      <c r="AV226" s="1"/>
      <c r="AW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L227" s="1"/>
      <c r="AM227" s="1"/>
      <c r="AN227" s="1"/>
      <c r="AP227" s="1"/>
      <c r="AQ227" s="1"/>
      <c r="AR227" s="1"/>
      <c r="AT227" s="1"/>
      <c r="AU227" s="1"/>
      <c r="AV227" s="1"/>
      <c r="AW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L228" s="1"/>
      <c r="AM228" s="1"/>
      <c r="AN228" s="1"/>
      <c r="AP228" s="1"/>
      <c r="AQ228" s="1"/>
      <c r="AR228" s="1"/>
      <c r="AT228" s="1"/>
      <c r="AU228" s="1"/>
      <c r="AV228" s="1"/>
      <c r="AW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L229" s="1"/>
      <c r="AM229" s="1"/>
      <c r="AN229" s="1"/>
      <c r="AP229" s="1"/>
      <c r="AQ229" s="1"/>
      <c r="AR229" s="1"/>
      <c r="AT229" s="1"/>
      <c r="AU229" s="1"/>
      <c r="AV229" s="1"/>
      <c r="AW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L230" s="1"/>
      <c r="AM230" s="1"/>
      <c r="AN230" s="1"/>
      <c r="AP230" s="1"/>
      <c r="AQ230" s="1"/>
      <c r="AR230" s="1"/>
      <c r="AT230" s="1"/>
      <c r="AU230" s="1"/>
      <c r="AV230" s="1"/>
      <c r="AW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L231" s="1"/>
      <c r="AM231" s="1"/>
      <c r="AN231" s="1"/>
      <c r="AP231" s="1"/>
      <c r="AQ231" s="1"/>
      <c r="AR231" s="1"/>
      <c r="AT231" s="1"/>
      <c r="AU231" s="1"/>
      <c r="AV231" s="1"/>
      <c r="AW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L232" s="1"/>
      <c r="AM232" s="1"/>
      <c r="AN232" s="1"/>
      <c r="AP232" s="1"/>
      <c r="AQ232" s="1"/>
      <c r="AR232" s="1"/>
      <c r="AT232" s="1"/>
      <c r="AU232" s="1"/>
      <c r="AV232" s="1"/>
      <c r="AW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L233" s="1"/>
      <c r="AM233" s="1"/>
      <c r="AN233" s="1"/>
      <c r="AP233" s="1"/>
      <c r="AQ233" s="1"/>
      <c r="AR233" s="1"/>
      <c r="AT233" s="1"/>
      <c r="AU233" s="1"/>
      <c r="AV233" s="1"/>
      <c r="AW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L234" s="1"/>
      <c r="AM234" s="1"/>
      <c r="AN234" s="1"/>
      <c r="AP234" s="1"/>
      <c r="AQ234" s="1"/>
      <c r="AR234" s="1"/>
      <c r="AT234" s="1"/>
      <c r="AU234" s="1"/>
      <c r="AV234" s="1"/>
      <c r="AW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L235" s="1"/>
      <c r="AM235" s="1"/>
      <c r="AN235" s="1"/>
      <c r="AP235" s="1"/>
      <c r="AQ235" s="1"/>
      <c r="AR235" s="1"/>
      <c r="AT235" s="1"/>
      <c r="AU235" s="1"/>
      <c r="AV235" s="1"/>
      <c r="AW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L236" s="1"/>
      <c r="AM236" s="1"/>
      <c r="AN236" s="1"/>
      <c r="AP236" s="1"/>
      <c r="AQ236" s="1"/>
      <c r="AR236" s="1"/>
      <c r="AT236" s="1"/>
      <c r="AU236" s="1"/>
      <c r="AV236" s="1"/>
      <c r="AW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L237" s="1"/>
      <c r="AM237" s="1"/>
      <c r="AN237" s="1"/>
      <c r="AP237" s="1"/>
      <c r="AQ237" s="1"/>
      <c r="AR237" s="1"/>
      <c r="AT237" s="1"/>
      <c r="AU237" s="1"/>
      <c r="AV237" s="1"/>
      <c r="AW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L238" s="1"/>
      <c r="AM238" s="1"/>
      <c r="AN238" s="1"/>
      <c r="AP238" s="1"/>
      <c r="AQ238" s="1"/>
      <c r="AR238" s="1"/>
      <c r="AT238" s="1"/>
      <c r="AU238" s="1"/>
      <c r="AV238" s="1"/>
      <c r="AW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L239" s="1"/>
      <c r="AM239" s="1"/>
      <c r="AN239" s="1"/>
      <c r="AP239" s="1"/>
      <c r="AQ239" s="1"/>
      <c r="AR239" s="1"/>
      <c r="AT239" s="1"/>
      <c r="AU239" s="1"/>
      <c r="AV239" s="1"/>
      <c r="AW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L240" s="1"/>
      <c r="AM240" s="1"/>
      <c r="AN240" s="1"/>
      <c r="AP240" s="1"/>
      <c r="AQ240" s="1"/>
      <c r="AR240" s="1"/>
      <c r="AT240" s="1"/>
      <c r="AU240" s="1"/>
      <c r="AV240" s="1"/>
      <c r="AW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L241" s="1"/>
      <c r="AM241" s="1"/>
      <c r="AN241" s="1"/>
      <c r="AP241" s="1"/>
      <c r="AQ241" s="1"/>
      <c r="AR241" s="1"/>
      <c r="AT241" s="1"/>
      <c r="AU241" s="1"/>
      <c r="AV241" s="1"/>
      <c r="AW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L242" s="1"/>
      <c r="AM242" s="1"/>
      <c r="AN242" s="1"/>
      <c r="AP242" s="1"/>
      <c r="AQ242" s="1"/>
      <c r="AR242" s="1"/>
      <c r="AT242" s="1"/>
      <c r="AU242" s="1"/>
      <c r="AV242" s="1"/>
      <c r="AW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L243" s="1"/>
      <c r="AM243" s="1"/>
      <c r="AN243" s="1"/>
      <c r="AP243" s="1"/>
      <c r="AQ243" s="1"/>
      <c r="AR243" s="1"/>
      <c r="AT243" s="1"/>
      <c r="AU243" s="1"/>
      <c r="AV243" s="1"/>
      <c r="AW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L244" s="1"/>
      <c r="AM244" s="1"/>
      <c r="AN244" s="1"/>
      <c r="AP244" s="1"/>
      <c r="AQ244" s="1"/>
      <c r="AR244" s="1"/>
      <c r="AT244" s="1"/>
      <c r="AU244" s="1"/>
      <c r="AV244" s="1"/>
      <c r="AW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L245" s="1"/>
      <c r="AM245" s="1"/>
      <c r="AN245" s="1"/>
      <c r="AP245" s="1"/>
      <c r="AQ245" s="1"/>
      <c r="AR245" s="1"/>
      <c r="AT245" s="1"/>
      <c r="AU245" s="1"/>
      <c r="AV245" s="1"/>
      <c r="AW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L246" s="1"/>
      <c r="AM246" s="1"/>
      <c r="AN246" s="1"/>
      <c r="AP246" s="1"/>
      <c r="AQ246" s="1"/>
      <c r="AR246" s="1"/>
      <c r="AT246" s="1"/>
      <c r="AU246" s="1"/>
      <c r="AV246" s="1"/>
      <c r="AW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L247" s="1"/>
      <c r="AM247" s="1"/>
      <c r="AN247" s="1"/>
      <c r="AP247" s="1"/>
      <c r="AQ247" s="1"/>
      <c r="AR247" s="1"/>
      <c r="AT247" s="1"/>
      <c r="AU247" s="1"/>
      <c r="AV247" s="1"/>
      <c r="AW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L248" s="1"/>
      <c r="AM248" s="1"/>
      <c r="AN248" s="1"/>
      <c r="AP248" s="1"/>
      <c r="AQ248" s="1"/>
      <c r="AR248" s="1"/>
      <c r="AT248" s="1"/>
      <c r="AU248" s="1"/>
      <c r="AV248" s="1"/>
      <c r="AW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L249" s="1"/>
      <c r="AM249" s="1"/>
      <c r="AN249" s="1"/>
      <c r="AP249" s="1"/>
      <c r="AQ249" s="1"/>
      <c r="AR249" s="1"/>
      <c r="AT249" s="1"/>
      <c r="AU249" s="1"/>
      <c r="AV249" s="1"/>
      <c r="AW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L250" s="1"/>
      <c r="AM250" s="1"/>
      <c r="AN250" s="1"/>
      <c r="AP250" s="1"/>
      <c r="AQ250" s="1"/>
      <c r="AR250" s="1"/>
      <c r="AT250" s="1"/>
      <c r="AU250" s="1"/>
      <c r="AV250" s="1"/>
      <c r="AW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L251" s="1"/>
      <c r="AM251" s="1"/>
      <c r="AN251" s="1"/>
      <c r="AP251" s="1"/>
      <c r="AQ251" s="1"/>
      <c r="AR251" s="1"/>
      <c r="AT251" s="1"/>
      <c r="AU251" s="1"/>
      <c r="AV251" s="1"/>
      <c r="AW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L252" s="1"/>
      <c r="AM252" s="1"/>
      <c r="AN252" s="1"/>
      <c r="AP252" s="1"/>
      <c r="AQ252" s="1"/>
      <c r="AR252" s="1"/>
      <c r="AT252" s="1"/>
      <c r="AU252" s="1"/>
      <c r="AV252" s="1"/>
      <c r="AW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L253" s="1"/>
      <c r="AM253" s="1"/>
      <c r="AN253" s="1"/>
      <c r="AP253" s="1"/>
      <c r="AQ253" s="1"/>
      <c r="AR253" s="1"/>
      <c r="AT253" s="1"/>
      <c r="AU253" s="1"/>
      <c r="AV253" s="1"/>
      <c r="AW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L254" s="1"/>
      <c r="AM254" s="1"/>
      <c r="AN254" s="1"/>
      <c r="AP254" s="1"/>
      <c r="AQ254" s="1"/>
      <c r="AR254" s="1"/>
      <c r="AT254" s="1"/>
      <c r="AU254" s="1"/>
      <c r="AV254" s="1"/>
      <c r="AW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L255" s="1"/>
      <c r="AM255" s="1"/>
      <c r="AN255" s="1"/>
      <c r="AP255" s="1"/>
      <c r="AQ255" s="1"/>
      <c r="AR255" s="1"/>
      <c r="AT255" s="1"/>
      <c r="AU255" s="1"/>
      <c r="AV255" s="1"/>
      <c r="AW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L256" s="1"/>
      <c r="AM256" s="1"/>
      <c r="AN256" s="1"/>
      <c r="AP256" s="1"/>
      <c r="AQ256" s="1"/>
      <c r="AR256" s="1"/>
      <c r="AT256" s="1"/>
      <c r="AU256" s="1"/>
      <c r="AV256" s="1"/>
      <c r="AW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L257" s="1"/>
      <c r="AM257" s="1"/>
      <c r="AN257" s="1"/>
      <c r="AP257" s="1"/>
      <c r="AQ257" s="1"/>
      <c r="AR257" s="1"/>
      <c r="AT257" s="1"/>
      <c r="AU257" s="1"/>
      <c r="AV257" s="1"/>
      <c r="AW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L258" s="1"/>
      <c r="AM258" s="1"/>
      <c r="AN258" s="1"/>
      <c r="AP258" s="1"/>
      <c r="AQ258" s="1"/>
      <c r="AR258" s="1"/>
      <c r="AT258" s="1"/>
      <c r="AU258" s="1"/>
      <c r="AV258" s="1"/>
      <c r="AW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L259" s="1"/>
      <c r="AM259" s="1"/>
      <c r="AN259" s="1"/>
      <c r="AP259" s="1"/>
      <c r="AQ259" s="1"/>
      <c r="AR259" s="1"/>
      <c r="AT259" s="1"/>
      <c r="AU259" s="1"/>
      <c r="AV259" s="1"/>
      <c r="AW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L260" s="1"/>
      <c r="AM260" s="1"/>
      <c r="AN260" s="1"/>
      <c r="AP260" s="1"/>
      <c r="AQ260" s="1"/>
      <c r="AR260" s="1"/>
      <c r="AT260" s="1"/>
      <c r="AU260" s="1"/>
      <c r="AV260" s="1"/>
      <c r="AW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L261" s="1"/>
      <c r="AM261" s="1"/>
      <c r="AN261" s="1"/>
      <c r="AP261" s="1"/>
      <c r="AQ261" s="1"/>
      <c r="AR261" s="1"/>
      <c r="AT261" s="1"/>
      <c r="AU261" s="1"/>
      <c r="AV261" s="1"/>
      <c r="AW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L262" s="1"/>
      <c r="AM262" s="1"/>
      <c r="AN262" s="1"/>
      <c r="AP262" s="1"/>
      <c r="AQ262" s="1"/>
      <c r="AR262" s="1"/>
      <c r="AT262" s="1"/>
      <c r="AU262" s="1"/>
      <c r="AV262" s="1"/>
      <c r="AW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L263" s="1"/>
      <c r="AM263" s="1"/>
      <c r="AN263" s="1"/>
      <c r="AP263" s="1"/>
      <c r="AQ263" s="1"/>
      <c r="AR263" s="1"/>
      <c r="AT263" s="1"/>
      <c r="AU263" s="1"/>
      <c r="AV263" s="1"/>
      <c r="AW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L264" s="1"/>
      <c r="AM264" s="1"/>
      <c r="AN264" s="1"/>
      <c r="AP264" s="1"/>
      <c r="AQ264" s="1"/>
      <c r="AR264" s="1"/>
      <c r="AT264" s="1"/>
      <c r="AU264" s="1"/>
      <c r="AV264" s="1"/>
      <c r="AW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L265" s="1"/>
      <c r="AM265" s="1"/>
      <c r="AN265" s="1"/>
      <c r="AP265" s="1"/>
      <c r="AQ265" s="1"/>
      <c r="AR265" s="1"/>
      <c r="AT265" s="1"/>
      <c r="AU265" s="1"/>
      <c r="AV265" s="1"/>
      <c r="AW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L266" s="1"/>
      <c r="AM266" s="1"/>
      <c r="AN266" s="1"/>
      <c r="AP266" s="1"/>
      <c r="AQ266" s="1"/>
      <c r="AR266" s="1"/>
      <c r="AT266" s="1"/>
      <c r="AU266" s="1"/>
      <c r="AV266" s="1"/>
      <c r="AW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L267" s="1"/>
      <c r="AM267" s="1"/>
      <c r="AN267" s="1"/>
      <c r="AP267" s="1"/>
      <c r="AQ267" s="1"/>
      <c r="AR267" s="1"/>
      <c r="AT267" s="1"/>
      <c r="AU267" s="1"/>
      <c r="AV267" s="1"/>
      <c r="AW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L268" s="1"/>
      <c r="AM268" s="1"/>
      <c r="AN268" s="1"/>
      <c r="AP268" s="1"/>
      <c r="AQ268" s="1"/>
      <c r="AR268" s="1"/>
      <c r="AT268" s="1"/>
      <c r="AU268" s="1"/>
      <c r="AV268" s="1"/>
      <c r="AW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L269" s="1"/>
      <c r="AM269" s="1"/>
      <c r="AN269" s="1"/>
      <c r="AP269" s="1"/>
      <c r="AQ269" s="1"/>
      <c r="AR269" s="1"/>
      <c r="AT269" s="1"/>
      <c r="AU269" s="1"/>
      <c r="AV269" s="1"/>
      <c r="AW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L270" s="1"/>
      <c r="AM270" s="1"/>
      <c r="AN270" s="1"/>
      <c r="AP270" s="1"/>
      <c r="AQ270" s="1"/>
      <c r="AR270" s="1"/>
      <c r="AT270" s="1"/>
      <c r="AU270" s="1"/>
      <c r="AV270" s="1"/>
      <c r="AW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L271" s="1"/>
      <c r="AM271" s="1"/>
      <c r="AN271" s="1"/>
      <c r="AP271" s="1"/>
      <c r="AQ271" s="1"/>
      <c r="AR271" s="1"/>
      <c r="AT271" s="1"/>
      <c r="AU271" s="1"/>
      <c r="AV271" s="1"/>
      <c r="AW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L272" s="1"/>
      <c r="AM272" s="1"/>
      <c r="AN272" s="1"/>
      <c r="AP272" s="1"/>
      <c r="AQ272" s="1"/>
      <c r="AR272" s="1"/>
      <c r="AT272" s="1"/>
      <c r="AU272" s="1"/>
      <c r="AV272" s="1"/>
      <c r="AW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L273" s="1"/>
      <c r="AM273" s="1"/>
      <c r="AN273" s="1"/>
      <c r="AP273" s="1"/>
      <c r="AQ273" s="1"/>
      <c r="AR273" s="1"/>
      <c r="AT273" s="1"/>
      <c r="AU273" s="1"/>
      <c r="AV273" s="1"/>
      <c r="AW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L274" s="1"/>
      <c r="AM274" s="1"/>
      <c r="AN274" s="1"/>
      <c r="AP274" s="1"/>
      <c r="AQ274" s="1"/>
      <c r="AR274" s="1"/>
      <c r="AT274" s="1"/>
      <c r="AU274" s="1"/>
      <c r="AV274" s="1"/>
      <c r="AW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L275" s="1"/>
      <c r="AM275" s="1"/>
      <c r="AN275" s="1"/>
      <c r="AP275" s="1"/>
      <c r="AQ275" s="1"/>
      <c r="AR275" s="1"/>
      <c r="AT275" s="1"/>
      <c r="AU275" s="1"/>
      <c r="AV275" s="1"/>
      <c r="AW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L276" s="1"/>
      <c r="AM276" s="1"/>
      <c r="AN276" s="1"/>
      <c r="AP276" s="1"/>
      <c r="AQ276" s="1"/>
      <c r="AR276" s="1"/>
      <c r="AT276" s="1"/>
      <c r="AU276" s="1"/>
      <c r="AV276" s="1"/>
      <c r="AW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L277" s="1"/>
      <c r="AM277" s="1"/>
      <c r="AN277" s="1"/>
      <c r="AP277" s="1"/>
      <c r="AQ277" s="1"/>
      <c r="AR277" s="1"/>
      <c r="AT277" s="1"/>
      <c r="AU277" s="1"/>
      <c r="AV277" s="1"/>
      <c r="AW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L278" s="1"/>
      <c r="AM278" s="1"/>
      <c r="AN278" s="1"/>
      <c r="AP278" s="1"/>
      <c r="AQ278" s="1"/>
      <c r="AR278" s="1"/>
      <c r="AT278" s="1"/>
      <c r="AU278" s="1"/>
      <c r="AV278" s="1"/>
      <c r="AW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L279" s="1"/>
      <c r="AM279" s="1"/>
      <c r="AN279" s="1"/>
      <c r="AP279" s="1"/>
      <c r="AQ279" s="1"/>
      <c r="AR279" s="1"/>
      <c r="AT279" s="1"/>
      <c r="AU279" s="1"/>
      <c r="AV279" s="1"/>
      <c r="AW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L280" s="1"/>
      <c r="AM280" s="1"/>
      <c r="AN280" s="1"/>
      <c r="AP280" s="1"/>
      <c r="AQ280" s="1"/>
      <c r="AR280" s="1"/>
      <c r="AT280" s="1"/>
      <c r="AU280" s="1"/>
      <c r="AV280" s="1"/>
      <c r="AW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L281" s="1"/>
      <c r="AM281" s="1"/>
      <c r="AN281" s="1"/>
      <c r="AP281" s="1"/>
      <c r="AQ281" s="1"/>
      <c r="AR281" s="1"/>
      <c r="AT281" s="1"/>
      <c r="AU281" s="1"/>
      <c r="AV281" s="1"/>
      <c r="AW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L282" s="1"/>
      <c r="AM282" s="1"/>
      <c r="AN282" s="1"/>
      <c r="AP282" s="1"/>
      <c r="AQ282" s="1"/>
      <c r="AR282" s="1"/>
      <c r="AT282" s="1"/>
      <c r="AU282" s="1"/>
      <c r="AV282" s="1"/>
      <c r="AW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L283" s="1"/>
      <c r="AM283" s="1"/>
      <c r="AN283" s="1"/>
      <c r="AP283" s="1"/>
      <c r="AQ283" s="1"/>
      <c r="AR283" s="1"/>
      <c r="AT283" s="1"/>
      <c r="AU283" s="1"/>
      <c r="AV283" s="1"/>
      <c r="AW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L284" s="1"/>
      <c r="AM284" s="1"/>
      <c r="AN284" s="1"/>
      <c r="AP284" s="1"/>
      <c r="AQ284" s="1"/>
      <c r="AR284" s="1"/>
      <c r="AT284" s="1"/>
      <c r="AU284" s="1"/>
      <c r="AV284" s="1"/>
      <c r="AW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L285" s="1"/>
      <c r="AM285" s="1"/>
      <c r="AN285" s="1"/>
      <c r="AP285" s="1"/>
      <c r="AQ285" s="1"/>
      <c r="AR285" s="1"/>
      <c r="AT285" s="1"/>
      <c r="AU285" s="1"/>
      <c r="AV285" s="1"/>
      <c r="AW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L286" s="1"/>
      <c r="AM286" s="1"/>
      <c r="AN286" s="1"/>
      <c r="AP286" s="1"/>
      <c r="AQ286" s="1"/>
      <c r="AR286" s="1"/>
      <c r="AT286" s="1"/>
      <c r="AU286" s="1"/>
      <c r="AV286" s="1"/>
      <c r="AW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L287" s="1"/>
      <c r="AM287" s="1"/>
      <c r="AN287" s="1"/>
      <c r="AP287" s="1"/>
      <c r="AQ287" s="1"/>
      <c r="AR287" s="1"/>
      <c r="AT287" s="1"/>
      <c r="AU287" s="1"/>
      <c r="AV287" s="1"/>
      <c r="AW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L288" s="1"/>
      <c r="AM288" s="1"/>
      <c r="AN288" s="1"/>
      <c r="AP288" s="1"/>
      <c r="AQ288" s="1"/>
      <c r="AR288" s="1"/>
      <c r="AT288" s="1"/>
      <c r="AU288" s="1"/>
      <c r="AV288" s="1"/>
      <c r="AW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L289" s="1"/>
      <c r="AM289" s="1"/>
      <c r="AN289" s="1"/>
      <c r="AP289" s="1"/>
      <c r="AQ289" s="1"/>
      <c r="AR289" s="1"/>
      <c r="AT289" s="1"/>
      <c r="AU289" s="1"/>
      <c r="AV289" s="1"/>
      <c r="AW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L290" s="1"/>
      <c r="AM290" s="1"/>
      <c r="AN290" s="1"/>
      <c r="AP290" s="1"/>
      <c r="AQ290" s="1"/>
      <c r="AR290" s="1"/>
      <c r="AT290" s="1"/>
      <c r="AU290" s="1"/>
      <c r="AV290" s="1"/>
      <c r="AW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L291" s="1"/>
      <c r="AM291" s="1"/>
      <c r="AN291" s="1"/>
      <c r="AP291" s="1"/>
      <c r="AQ291" s="1"/>
      <c r="AR291" s="1"/>
      <c r="AT291" s="1"/>
      <c r="AU291" s="1"/>
      <c r="AV291" s="1"/>
      <c r="AW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L292" s="1"/>
      <c r="AM292" s="1"/>
      <c r="AN292" s="1"/>
      <c r="AP292" s="1"/>
      <c r="AQ292" s="1"/>
      <c r="AR292" s="1"/>
      <c r="AT292" s="1"/>
      <c r="AU292" s="1"/>
      <c r="AV292" s="1"/>
      <c r="AW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L293" s="1"/>
      <c r="AM293" s="1"/>
      <c r="AN293" s="1"/>
      <c r="AP293" s="1"/>
      <c r="AQ293" s="1"/>
      <c r="AR293" s="1"/>
      <c r="AT293" s="1"/>
      <c r="AU293" s="1"/>
      <c r="AV293" s="1"/>
      <c r="AW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L294" s="1"/>
      <c r="AM294" s="1"/>
      <c r="AN294" s="1"/>
      <c r="AP294" s="1"/>
      <c r="AQ294" s="1"/>
      <c r="AR294" s="1"/>
      <c r="AT294" s="1"/>
      <c r="AU294" s="1"/>
      <c r="AV294" s="1"/>
      <c r="AW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L295" s="1"/>
      <c r="AM295" s="1"/>
      <c r="AN295" s="1"/>
      <c r="AP295" s="1"/>
      <c r="AQ295" s="1"/>
      <c r="AR295" s="1"/>
      <c r="AT295" s="1"/>
      <c r="AU295" s="1"/>
      <c r="AV295" s="1"/>
      <c r="AW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L296" s="1"/>
      <c r="AM296" s="1"/>
      <c r="AN296" s="1"/>
      <c r="AP296" s="1"/>
      <c r="AQ296" s="1"/>
      <c r="AR296" s="1"/>
      <c r="AT296" s="1"/>
      <c r="AU296" s="1"/>
      <c r="AV296" s="1"/>
      <c r="AW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L297" s="1"/>
      <c r="AM297" s="1"/>
      <c r="AN297" s="1"/>
      <c r="AP297" s="1"/>
      <c r="AQ297" s="1"/>
      <c r="AR297" s="1"/>
      <c r="AT297" s="1"/>
      <c r="AU297" s="1"/>
      <c r="AV297" s="1"/>
      <c r="AW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L298" s="1"/>
      <c r="AM298" s="1"/>
      <c r="AN298" s="1"/>
      <c r="AP298" s="1"/>
      <c r="AQ298" s="1"/>
      <c r="AR298" s="1"/>
      <c r="AT298" s="1"/>
      <c r="AU298" s="1"/>
      <c r="AV298" s="1"/>
      <c r="AW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L299" s="1"/>
      <c r="AM299" s="1"/>
      <c r="AN299" s="1"/>
      <c r="AP299" s="1"/>
      <c r="AQ299" s="1"/>
      <c r="AR299" s="1"/>
      <c r="AT299" s="1"/>
      <c r="AU299" s="1"/>
      <c r="AV299" s="1"/>
      <c r="AW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L300" s="1"/>
      <c r="AM300" s="1"/>
      <c r="AN300" s="1"/>
      <c r="AP300" s="1"/>
      <c r="AQ300" s="1"/>
      <c r="AR300" s="1"/>
      <c r="AT300" s="1"/>
      <c r="AU300" s="1"/>
      <c r="AV300" s="1"/>
      <c r="AW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L301" s="1"/>
      <c r="AM301" s="1"/>
      <c r="AN301" s="1"/>
      <c r="AP301" s="1"/>
      <c r="AQ301" s="1"/>
      <c r="AR301" s="1"/>
      <c r="AT301" s="1"/>
      <c r="AU301" s="1"/>
      <c r="AV301" s="1"/>
      <c r="AW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L302" s="1"/>
      <c r="AM302" s="1"/>
      <c r="AN302" s="1"/>
      <c r="AP302" s="1"/>
      <c r="AQ302" s="1"/>
      <c r="AR302" s="1"/>
      <c r="AT302" s="1"/>
      <c r="AU302" s="1"/>
      <c r="AV302" s="1"/>
      <c r="AW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L303" s="1"/>
      <c r="AM303" s="1"/>
      <c r="AN303" s="1"/>
      <c r="AP303" s="1"/>
      <c r="AQ303" s="1"/>
      <c r="AR303" s="1"/>
      <c r="AT303" s="1"/>
      <c r="AU303" s="1"/>
      <c r="AV303" s="1"/>
      <c r="AW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L304" s="1"/>
      <c r="AM304" s="1"/>
      <c r="AN304" s="1"/>
      <c r="AP304" s="1"/>
      <c r="AQ304" s="1"/>
      <c r="AR304" s="1"/>
      <c r="AT304" s="1"/>
      <c r="AU304" s="1"/>
      <c r="AV304" s="1"/>
      <c r="AW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L305" s="1"/>
      <c r="AM305" s="1"/>
      <c r="AN305" s="1"/>
      <c r="AP305" s="1"/>
      <c r="AQ305" s="1"/>
      <c r="AR305" s="1"/>
      <c r="AT305" s="1"/>
      <c r="AU305" s="1"/>
      <c r="AV305" s="1"/>
      <c r="AW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L306" s="1"/>
      <c r="AM306" s="1"/>
      <c r="AN306" s="1"/>
      <c r="AP306" s="1"/>
      <c r="AQ306" s="1"/>
      <c r="AR306" s="1"/>
      <c r="AT306" s="1"/>
      <c r="AU306" s="1"/>
      <c r="AV306" s="1"/>
      <c r="AW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L307" s="1"/>
      <c r="AM307" s="1"/>
      <c r="AN307" s="1"/>
      <c r="AP307" s="1"/>
      <c r="AQ307" s="1"/>
      <c r="AR307" s="1"/>
      <c r="AT307" s="1"/>
      <c r="AU307" s="1"/>
      <c r="AV307" s="1"/>
      <c r="AW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L308" s="1"/>
      <c r="AM308" s="1"/>
      <c r="AN308" s="1"/>
      <c r="AP308" s="1"/>
      <c r="AQ308" s="1"/>
      <c r="AR308" s="1"/>
      <c r="AT308" s="1"/>
      <c r="AU308" s="1"/>
      <c r="AV308" s="1"/>
      <c r="AW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L309" s="1"/>
      <c r="AM309" s="1"/>
      <c r="AN309" s="1"/>
      <c r="AP309" s="1"/>
      <c r="AQ309" s="1"/>
      <c r="AR309" s="1"/>
      <c r="AT309" s="1"/>
      <c r="AU309" s="1"/>
      <c r="AV309" s="1"/>
      <c r="AW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L310" s="1"/>
      <c r="AM310" s="1"/>
      <c r="AN310" s="1"/>
      <c r="AP310" s="1"/>
      <c r="AQ310" s="1"/>
      <c r="AR310" s="1"/>
      <c r="AT310" s="1"/>
      <c r="AU310" s="1"/>
      <c r="AV310" s="1"/>
      <c r="AW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L311" s="1"/>
      <c r="AM311" s="1"/>
      <c r="AN311" s="1"/>
      <c r="AP311" s="1"/>
      <c r="AQ311" s="1"/>
      <c r="AR311" s="1"/>
      <c r="AT311" s="1"/>
      <c r="AU311" s="1"/>
      <c r="AV311" s="1"/>
      <c r="AW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L312" s="1"/>
      <c r="AM312" s="1"/>
      <c r="AN312" s="1"/>
      <c r="AP312" s="1"/>
      <c r="AQ312" s="1"/>
      <c r="AR312" s="1"/>
      <c r="AT312" s="1"/>
      <c r="AU312" s="1"/>
      <c r="AV312" s="1"/>
      <c r="AW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L313" s="1"/>
      <c r="AM313" s="1"/>
      <c r="AN313" s="1"/>
      <c r="AP313" s="1"/>
      <c r="AQ313" s="1"/>
      <c r="AR313" s="1"/>
      <c r="AT313" s="1"/>
      <c r="AU313" s="1"/>
      <c r="AV313" s="1"/>
      <c r="AW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L314" s="1"/>
      <c r="AM314" s="1"/>
      <c r="AN314" s="1"/>
      <c r="AP314" s="1"/>
      <c r="AQ314" s="1"/>
      <c r="AR314" s="1"/>
      <c r="AT314" s="1"/>
      <c r="AU314" s="1"/>
      <c r="AV314" s="1"/>
      <c r="AW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L315" s="1"/>
      <c r="AM315" s="1"/>
      <c r="AN315" s="1"/>
      <c r="AP315" s="1"/>
      <c r="AQ315" s="1"/>
      <c r="AR315" s="1"/>
      <c r="AT315" s="1"/>
      <c r="AU315" s="1"/>
      <c r="AV315" s="1"/>
      <c r="AW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L316" s="1"/>
      <c r="AM316" s="1"/>
      <c r="AN316" s="1"/>
      <c r="AP316" s="1"/>
      <c r="AQ316" s="1"/>
      <c r="AR316" s="1"/>
      <c r="AT316" s="1"/>
      <c r="AU316" s="1"/>
      <c r="AV316" s="1"/>
      <c r="AW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L317" s="1"/>
      <c r="AM317" s="1"/>
      <c r="AN317" s="1"/>
      <c r="AP317" s="1"/>
      <c r="AQ317" s="1"/>
      <c r="AR317" s="1"/>
      <c r="AT317" s="1"/>
      <c r="AU317" s="1"/>
      <c r="AV317" s="1"/>
      <c r="AW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L318" s="1"/>
      <c r="AM318" s="1"/>
      <c r="AN318" s="1"/>
      <c r="AP318" s="1"/>
      <c r="AQ318" s="1"/>
      <c r="AR318" s="1"/>
      <c r="AT318" s="1"/>
      <c r="AU318" s="1"/>
      <c r="AV318" s="1"/>
      <c r="AW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L319" s="1"/>
      <c r="AM319" s="1"/>
      <c r="AN319" s="1"/>
      <c r="AP319" s="1"/>
      <c r="AQ319" s="1"/>
      <c r="AR319" s="1"/>
      <c r="AT319" s="1"/>
      <c r="AU319" s="1"/>
      <c r="AV319" s="1"/>
      <c r="AW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L320" s="1"/>
      <c r="AM320" s="1"/>
      <c r="AN320" s="1"/>
      <c r="AP320" s="1"/>
      <c r="AQ320" s="1"/>
      <c r="AR320" s="1"/>
      <c r="AT320" s="1"/>
      <c r="AU320" s="1"/>
      <c r="AV320" s="1"/>
      <c r="AW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L321" s="1"/>
      <c r="AM321" s="1"/>
      <c r="AN321" s="1"/>
      <c r="AP321" s="1"/>
      <c r="AQ321" s="1"/>
      <c r="AR321" s="1"/>
      <c r="AT321" s="1"/>
      <c r="AU321" s="1"/>
      <c r="AV321" s="1"/>
      <c r="AW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L322" s="1"/>
      <c r="AM322" s="1"/>
      <c r="AN322" s="1"/>
      <c r="AP322" s="1"/>
      <c r="AQ322" s="1"/>
      <c r="AR322" s="1"/>
      <c r="AT322" s="1"/>
      <c r="AU322" s="1"/>
      <c r="AV322" s="1"/>
      <c r="AW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L323" s="1"/>
      <c r="AM323" s="1"/>
      <c r="AN323" s="1"/>
      <c r="AP323" s="1"/>
      <c r="AQ323" s="1"/>
      <c r="AR323" s="1"/>
      <c r="AT323" s="1"/>
      <c r="AU323" s="1"/>
      <c r="AV323" s="1"/>
      <c r="AW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L324" s="1"/>
      <c r="AM324" s="1"/>
      <c r="AN324" s="1"/>
      <c r="AP324" s="1"/>
      <c r="AQ324" s="1"/>
      <c r="AR324" s="1"/>
      <c r="AT324" s="1"/>
      <c r="AU324" s="1"/>
      <c r="AV324" s="1"/>
      <c r="AW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L325" s="1"/>
      <c r="AM325" s="1"/>
      <c r="AN325" s="1"/>
      <c r="AP325" s="1"/>
      <c r="AQ325" s="1"/>
      <c r="AR325" s="1"/>
      <c r="AT325" s="1"/>
      <c r="AU325" s="1"/>
      <c r="AV325" s="1"/>
      <c r="AW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L326" s="1"/>
      <c r="AM326" s="1"/>
      <c r="AN326" s="1"/>
      <c r="AP326" s="1"/>
      <c r="AQ326" s="1"/>
      <c r="AR326" s="1"/>
      <c r="AT326" s="1"/>
      <c r="AU326" s="1"/>
      <c r="AV326" s="1"/>
      <c r="AW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L327" s="1"/>
      <c r="AM327" s="1"/>
      <c r="AN327" s="1"/>
      <c r="AP327" s="1"/>
      <c r="AQ327" s="1"/>
      <c r="AR327" s="1"/>
      <c r="AT327" s="1"/>
      <c r="AU327" s="1"/>
      <c r="AV327" s="1"/>
      <c r="AW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L328" s="1"/>
      <c r="AM328" s="1"/>
      <c r="AN328" s="1"/>
      <c r="AP328" s="1"/>
      <c r="AQ328" s="1"/>
      <c r="AR328" s="1"/>
      <c r="AT328" s="1"/>
      <c r="AU328" s="1"/>
      <c r="AV328" s="1"/>
      <c r="AW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L329" s="1"/>
      <c r="AM329" s="1"/>
      <c r="AN329" s="1"/>
      <c r="AP329" s="1"/>
      <c r="AQ329" s="1"/>
      <c r="AR329" s="1"/>
      <c r="AT329" s="1"/>
      <c r="AU329" s="1"/>
      <c r="AV329" s="1"/>
      <c r="AW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L330" s="1"/>
      <c r="AM330" s="1"/>
      <c r="AN330" s="1"/>
      <c r="AP330" s="1"/>
      <c r="AQ330" s="1"/>
      <c r="AR330" s="1"/>
      <c r="AT330" s="1"/>
      <c r="AU330" s="1"/>
      <c r="AV330" s="1"/>
      <c r="AW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L331" s="1"/>
      <c r="AM331" s="1"/>
      <c r="AN331" s="1"/>
      <c r="AP331" s="1"/>
      <c r="AQ331" s="1"/>
      <c r="AR331" s="1"/>
      <c r="AT331" s="1"/>
      <c r="AU331" s="1"/>
      <c r="AV331" s="1"/>
      <c r="AW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L332" s="1"/>
      <c r="AM332" s="1"/>
      <c r="AN332" s="1"/>
      <c r="AP332" s="1"/>
      <c r="AQ332" s="1"/>
      <c r="AR332" s="1"/>
      <c r="AT332" s="1"/>
      <c r="AU332" s="1"/>
      <c r="AV332" s="1"/>
      <c r="AW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L333" s="1"/>
      <c r="AM333" s="1"/>
      <c r="AN333" s="1"/>
      <c r="AP333" s="1"/>
      <c r="AQ333" s="1"/>
      <c r="AR333" s="1"/>
      <c r="AT333" s="1"/>
      <c r="AU333" s="1"/>
      <c r="AV333" s="1"/>
      <c r="AW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L334" s="1"/>
      <c r="AM334" s="1"/>
      <c r="AN334" s="1"/>
      <c r="AP334" s="1"/>
      <c r="AQ334" s="1"/>
      <c r="AR334" s="1"/>
      <c r="AT334" s="1"/>
      <c r="AU334" s="1"/>
      <c r="AV334" s="1"/>
      <c r="AW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L335" s="1"/>
      <c r="AM335" s="1"/>
      <c r="AN335" s="1"/>
      <c r="AP335" s="1"/>
      <c r="AQ335" s="1"/>
      <c r="AR335" s="1"/>
      <c r="AT335" s="1"/>
      <c r="AU335" s="1"/>
      <c r="AV335" s="1"/>
      <c r="AW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L336" s="1"/>
      <c r="AM336" s="1"/>
      <c r="AN336" s="1"/>
      <c r="AP336" s="1"/>
      <c r="AQ336" s="1"/>
      <c r="AR336" s="1"/>
      <c r="AT336" s="1"/>
      <c r="AU336" s="1"/>
      <c r="AV336" s="1"/>
      <c r="AW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L337" s="1"/>
      <c r="AM337" s="1"/>
      <c r="AN337" s="1"/>
      <c r="AP337" s="1"/>
      <c r="AQ337" s="1"/>
      <c r="AR337" s="1"/>
      <c r="AT337" s="1"/>
      <c r="AU337" s="1"/>
      <c r="AV337" s="1"/>
      <c r="AW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L338" s="1"/>
      <c r="AM338" s="1"/>
      <c r="AN338" s="1"/>
      <c r="AP338" s="1"/>
      <c r="AQ338" s="1"/>
      <c r="AR338" s="1"/>
      <c r="AT338" s="1"/>
      <c r="AU338" s="1"/>
      <c r="AV338" s="1"/>
      <c r="AW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L339" s="1"/>
      <c r="AM339" s="1"/>
      <c r="AN339" s="1"/>
      <c r="AP339" s="1"/>
      <c r="AQ339" s="1"/>
      <c r="AR339" s="1"/>
      <c r="AT339" s="1"/>
      <c r="AU339" s="1"/>
      <c r="AV339" s="1"/>
      <c r="AW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L340" s="1"/>
      <c r="AM340" s="1"/>
      <c r="AN340" s="1"/>
      <c r="AP340" s="1"/>
      <c r="AQ340" s="1"/>
      <c r="AR340" s="1"/>
      <c r="AT340" s="1"/>
      <c r="AU340" s="1"/>
      <c r="AV340" s="1"/>
      <c r="AW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L341" s="1"/>
      <c r="AM341" s="1"/>
      <c r="AN341" s="1"/>
      <c r="AP341" s="1"/>
      <c r="AQ341" s="1"/>
      <c r="AR341" s="1"/>
      <c r="AT341" s="1"/>
      <c r="AU341" s="1"/>
      <c r="AV341" s="1"/>
      <c r="AW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L342" s="1"/>
      <c r="AM342" s="1"/>
      <c r="AN342" s="1"/>
      <c r="AP342" s="1"/>
      <c r="AQ342" s="1"/>
      <c r="AR342" s="1"/>
      <c r="AT342" s="1"/>
      <c r="AU342" s="1"/>
      <c r="AV342" s="1"/>
      <c r="AW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L343" s="1"/>
      <c r="AM343" s="1"/>
      <c r="AN343" s="1"/>
      <c r="AP343" s="1"/>
      <c r="AQ343" s="1"/>
      <c r="AR343" s="1"/>
      <c r="AT343" s="1"/>
      <c r="AU343" s="1"/>
      <c r="AV343" s="1"/>
      <c r="AW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L344" s="1"/>
      <c r="AM344" s="1"/>
      <c r="AN344" s="1"/>
      <c r="AP344" s="1"/>
      <c r="AQ344" s="1"/>
      <c r="AR344" s="1"/>
      <c r="AT344" s="1"/>
      <c r="AU344" s="1"/>
      <c r="AV344" s="1"/>
      <c r="AW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L345" s="1"/>
      <c r="AM345" s="1"/>
      <c r="AN345" s="1"/>
      <c r="AP345" s="1"/>
      <c r="AQ345" s="1"/>
      <c r="AR345" s="1"/>
      <c r="AT345" s="1"/>
      <c r="AU345" s="1"/>
      <c r="AV345" s="1"/>
      <c r="AW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L346" s="1"/>
      <c r="AM346" s="1"/>
      <c r="AN346" s="1"/>
      <c r="AP346" s="1"/>
      <c r="AQ346" s="1"/>
      <c r="AR346" s="1"/>
      <c r="AT346" s="1"/>
      <c r="AU346" s="1"/>
      <c r="AV346" s="1"/>
      <c r="AW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L347" s="1"/>
      <c r="AM347" s="1"/>
      <c r="AN347" s="1"/>
      <c r="AP347" s="1"/>
      <c r="AQ347" s="1"/>
      <c r="AR347" s="1"/>
      <c r="AT347" s="1"/>
      <c r="AU347" s="1"/>
      <c r="AV347" s="1"/>
      <c r="AW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L348" s="1"/>
      <c r="AM348" s="1"/>
      <c r="AN348" s="1"/>
      <c r="AP348" s="1"/>
      <c r="AQ348" s="1"/>
      <c r="AR348" s="1"/>
      <c r="AT348" s="1"/>
      <c r="AU348" s="1"/>
      <c r="AV348" s="1"/>
      <c r="AW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L349" s="1"/>
      <c r="AM349" s="1"/>
      <c r="AN349" s="1"/>
      <c r="AP349" s="1"/>
      <c r="AQ349" s="1"/>
      <c r="AR349" s="1"/>
      <c r="AT349" s="1"/>
      <c r="AU349" s="1"/>
      <c r="AV349" s="1"/>
      <c r="AW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L350" s="1"/>
      <c r="AM350" s="1"/>
      <c r="AN350" s="1"/>
      <c r="AP350" s="1"/>
      <c r="AQ350" s="1"/>
      <c r="AR350" s="1"/>
      <c r="AT350" s="1"/>
      <c r="AU350" s="1"/>
      <c r="AV350" s="1"/>
      <c r="AW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L351" s="1"/>
      <c r="AM351" s="1"/>
      <c r="AN351" s="1"/>
      <c r="AP351" s="1"/>
      <c r="AQ351" s="1"/>
      <c r="AR351" s="1"/>
      <c r="AT351" s="1"/>
      <c r="AU351" s="1"/>
      <c r="AV351" s="1"/>
      <c r="AW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L352" s="1"/>
      <c r="AM352" s="1"/>
      <c r="AN352" s="1"/>
      <c r="AP352" s="1"/>
      <c r="AQ352" s="1"/>
      <c r="AR352" s="1"/>
      <c r="AT352" s="1"/>
      <c r="AU352" s="1"/>
      <c r="AV352" s="1"/>
      <c r="AW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L353" s="1"/>
      <c r="AM353" s="1"/>
      <c r="AN353" s="1"/>
      <c r="AP353" s="1"/>
      <c r="AQ353" s="1"/>
      <c r="AR353" s="1"/>
      <c r="AT353" s="1"/>
      <c r="AU353" s="1"/>
      <c r="AV353" s="1"/>
      <c r="AW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L354" s="1"/>
      <c r="AM354" s="1"/>
      <c r="AN354" s="1"/>
      <c r="AP354" s="1"/>
      <c r="AQ354" s="1"/>
      <c r="AR354" s="1"/>
      <c r="AT354" s="1"/>
      <c r="AU354" s="1"/>
      <c r="AV354" s="1"/>
      <c r="AW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L355" s="1"/>
      <c r="AM355" s="1"/>
      <c r="AN355" s="1"/>
      <c r="AP355" s="1"/>
      <c r="AQ355" s="1"/>
      <c r="AR355" s="1"/>
      <c r="AT355" s="1"/>
      <c r="AU355" s="1"/>
      <c r="AV355" s="1"/>
      <c r="AW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L356" s="1"/>
      <c r="AM356" s="1"/>
      <c r="AN356" s="1"/>
      <c r="AP356" s="1"/>
      <c r="AQ356" s="1"/>
      <c r="AR356" s="1"/>
      <c r="AT356" s="1"/>
      <c r="AU356" s="1"/>
      <c r="AV356" s="1"/>
      <c r="AW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L357" s="1"/>
      <c r="AM357" s="1"/>
      <c r="AN357" s="1"/>
      <c r="AP357" s="1"/>
      <c r="AQ357" s="1"/>
      <c r="AR357" s="1"/>
      <c r="AT357" s="1"/>
      <c r="AU357" s="1"/>
      <c r="AV357" s="1"/>
      <c r="AW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L358" s="1"/>
      <c r="AM358" s="1"/>
      <c r="AN358" s="1"/>
      <c r="AP358" s="1"/>
      <c r="AQ358" s="1"/>
      <c r="AR358" s="1"/>
      <c r="AT358" s="1"/>
      <c r="AU358" s="1"/>
      <c r="AV358" s="1"/>
      <c r="AW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L359" s="1"/>
      <c r="AM359" s="1"/>
      <c r="AN359" s="1"/>
      <c r="AP359" s="1"/>
      <c r="AQ359" s="1"/>
      <c r="AR359" s="1"/>
      <c r="AT359" s="1"/>
      <c r="AU359" s="1"/>
      <c r="AV359" s="1"/>
      <c r="AW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L360" s="1"/>
      <c r="AM360" s="1"/>
      <c r="AN360" s="1"/>
      <c r="AP360" s="1"/>
      <c r="AQ360" s="1"/>
      <c r="AR360" s="1"/>
      <c r="AT360" s="1"/>
      <c r="AU360" s="1"/>
      <c r="AV360" s="1"/>
      <c r="AW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L361" s="1"/>
      <c r="AM361" s="1"/>
      <c r="AN361" s="1"/>
      <c r="AP361" s="1"/>
      <c r="AQ361" s="1"/>
      <c r="AR361" s="1"/>
      <c r="AT361" s="1"/>
      <c r="AU361" s="1"/>
      <c r="AV361" s="1"/>
      <c r="AW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L362" s="1"/>
      <c r="AM362" s="1"/>
      <c r="AN362" s="1"/>
      <c r="AP362" s="1"/>
      <c r="AQ362" s="1"/>
      <c r="AR362" s="1"/>
      <c r="AT362" s="1"/>
      <c r="AU362" s="1"/>
      <c r="AV362" s="1"/>
      <c r="AW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L363" s="1"/>
      <c r="AM363" s="1"/>
      <c r="AN363" s="1"/>
      <c r="AP363" s="1"/>
      <c r="AQ363" s="1"/>
      <c r="AR363" s="1"/>
      <c r="AT363" s="1"/>
      <c r="AU363" s="1"/>
      <c r="AV363" s="1"/>
      <c r="AW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L364" s="1"/>
      <c r="AM364" s="1"/>
      <c r="AN364" s="1"/>
      <c r="AP364" s="1"/>
      <c r="AQ364" s="1"/>
      <c r="AR364" s="1"/>
      <c r="AT364" s="1"/>
      <c r="AU364" s="1"/>
      <c r="AV364" s="1"/>
      <c r="AW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L365" s="1"/>
      <c r="AM365" s="1"/>
      <c r="AN365" s="1"/>
      <c r="AP365" s="1"/>
      <c r="AQ365" s="1"/>
      <c r="AR365" s="1"/>
      <c r="AT365" s="1"/>
      <c r="AU365" s="1"/>
      <c r="AV365" s="1"/>
      <c r="AW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L366" s="1"/>
      <c r="AM366" s="1"/>
      <c r="AN366" s="1"/>
      <c r="AP366" s="1"/>
      <c r="AQ366" s="1"/>
      <c r="AR366" s="1"/>
      <c r="AT366" s="1"/>
      <c r="AU366" s="1"/>
      <c r="AV366" s="1"/>
      <c r="AW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L367" s="1"/>
      <c r="AM367" s="1"/>
      <c r="AN367" s="1"/>
      <c r="AP367" s="1"/>
      <c r="AQ367" s="1"/>
      <c r="AR367" s="1"/>
      <c r="AT367" s="1"/>
      <c r="AU367" s="1"/>
      <c r="AV367" s="1"/>
      <c r="AW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L368" s="1"/>
      <c r="AM368" s="1"/>
      <c r="AN368" s="1"/>
      <c r="AP368" s="1"/>
      <c r="AQ368" s="1"/>
      <c r="AR368" s="1"/>
      <c r="AT368" s="1"/>
      <c r="AU368" s="1"/>
      <c r="AV368" s="1"/>
      <c r="AW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L369" s="1"/>
      <c r="AM369" s="1"/>
      <c r="AN369" s="1"/>
      <c r="AP369" s="1"/>
      <c r="AQ369" s="1"/>
      <c r="AR369" s="1"/>
      <c r="AT369" s="1"/>
      <c r="AU369" s="1"/>
      <c r="AV369" s="1"/>
      <c r="AW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L370" s="1"/>
      <c r="AM370" s="1"/>
      <c r="AN370" s="1"/>
      <c r="AP370" s="1"/>
      <c r="AQ370" s="1"/>
      <c r="AR370" s="1"/>
      <c r="AT370" s="1"/>
      <c r="AU370" s="1"/>
      <c r="AV370" s="1"/>
      <c r="AW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L371" s="1"/>
      <c r="AM371" s="1"/>
      <c r="AN371" s="1"/>
      <c r="AP371" s="1"/>
      <c r="AQ371" s="1"/>
      <c r="AR371" s="1"/>
      <c r="AT371" s="1"/>
      <c r="AU371" s="1"/>
      <c r="AV371" s="1"/>
      <c r="AW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L372" s="1"/>
      <c r="AM372" s="1"/>
      <c r="AN372" s="1"/>
      <c r="AP372" s="1"/>
      <c r="AQ372" s="1"/>
      <c r="AR372" s="1"/>
      <c r="AT372" s="1"/>
      <c r="AU372" s="1"/>
      <c r="AV372" s="1"/>
      <c r="AW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L373" s="1"/>
      <c r="AM373" s="1"/>
      <c r="AN373" s="1"/>
      <c r="AP373" s="1"/>
      <c r="AQ373" s="1"/>
      <c r="AR373" s="1"/>
      <c r="AT373" s="1"/>
      <c r="AU373" s="1"/>
      <c r="AV373" s="1"/>
      <c r="AW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L374" s="1"/>
      <c r="AM374" s="1"/>
      <c r="AN374" s="1"/>
      <c r="AP374" s="1"/>
      <c r="AQ374" s="1"/>
      <c r="AR374" s="1"/>
      <c r="AT374" s="1"/>
      <c r="AU374" s="1"/>
      <c r="AV374" s="1"/>
      <c r="AW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L375" s="1"/>
      <c r="AM375" s="1"/>
      <c r="AN375" s="1"/>
      <c r="AP375" s="1"/>
      <c r="AQ375" s="1"/>
      <c r="AR375" s="1"/>
      <c r="AT375" s="1"/>
      <c r="AU375" s="1"/>
      <c r="AV375" s="1"/>
      <c r="AW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L376" s="1"/>
      <c r="AM376" s="1"/>
      <c r="AN376" s="1"/>
      <c r="AP376" s="1"/>
      <c r="AQ376" s="1"/>
      <c r="AR376" s="1"/>
      <c r="AT376" s="1"/>
      <c r="AU376" s="1"/>
      <c r="AV376" s="1"/>
      <c r="AW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L377" s="1"/>
      <c r="AM377" s="1"/>
      <c r="AN377" s="1"/>
      <c r="AP377" s="1"/>
      <c r="AQ377" s="1"/>
      <c r="AR377" s="1"/>
      <c r="AT377" s="1"/>
      <c r="AU377" s="1"/>
      <c r="AV377" s="1"/>
      <c r="AW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L378" s="1"/>
      <c r="AM378" s="1"/>
      <c r="AN378" s="1"/>
      <c r="AP378" s="1"/>
      <c r="AQ378" s="1"/>
      <c r="AR378" s="1"/>
      <c r="AT378" s="1"/>
      <c r="AU378" s="1"/>
      <c r="AV378" s="1"/>
      <c r="AW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L379" s="1"/>
      <c r="AM379" s="1"/>
      <c r="AN379" s="1"/>
      <c r="AP379" s="1"/>
      <c r="AQ379" s="1"/>
      <c r="AR379" s="1"/>
      <c r="AT379" s="1"/>
      <c r="AU379" s="1"/>
      <c r="AV379" s="1"/>
      <c r="AW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L380" s="1"/>
      <c r="AM380" s="1"/>
      <c r="AN380" s="1"/>
      <c r="AP380" s="1"/>
      <c r="AQ380" s="1"/>
      <c r="AR380" s="1"/>
      <c r="AT380" s="1"/>
      <c r="AU380" s="1"/>
      <c r="AV380" s="1"/>
      <c r="AW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L381" s="1"/>
      <c r="AM381" s="1"/>
      <c r="AN381" s="1"/>
      <c r="AP381" s="1"/>
      <c r="AQ381" s="1"/>
      <c r="AR381" s="1"/>
      <c r="AT381" s="1"/>
      <c r="AU381" s="1"/>
      <c r="AV381" s="1"/>
      <c r="AW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L382" s="1"/>
      <c r="AM382" s="1"/>
      <c r="AN382" s="1"/>
      <c r="AP382" s="1"/>
      <c r="AQ382" s="1"/>
      <c r="AR382" s="1"/>
      <c r="AT382" s="1"/>
      <c r="AU382" s="1"/>
      <c r="AV382" s="1"/>
      <c r="AW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L383" s="1"/>
      <c r="AM383" s="1"/>
      <c r="AN383" s="1"/>
      <c r="AP383" s="1"/>
      <c r="AQ383" s="1"/>
      <c r="AR383" s="1"/>
      <c r="AT383" s="1"/>
      <c r="AU383" s="1"/>
      <c r="AV383" s="1"/>
      <c r="AW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L384" s="1"/>
      <c r="AM384" s="1"/>
      <c r="AN384" s="1"/>
      <c r="AP384" s="1"/>
      <c r="AQ384" s="1"/>
      <c r="AR384" s="1"/>
      <c r="AT384" s="1"/>
      <c r="AU384" s="1"/>
      <c r="AV384" s="1"/>
      <c r="AW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L385" s="1"/>
      <c r="AM385" s="1"/>
      <c r="AN385" s="1"/>
      <c r="AP385" s="1"/>
      <c r="AQ385" s="1"/>
      <c r="AR385" s="1"/>
      <c r="AT385" s="1"/>
      <c r="AU385" s="1"/>
      <c r="AV385" s="1"/>
      <c r="AW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L386" s="1"/>
      <c r="AM386" s="1"/>
      <c r="AN386" s="1"/>
      <c r="AP386" s="1"/>
      <c r="AQ386" s="1"/>
      <c r="AR386" s="1"/>
      <c r="AT386" s="1"/>
      <c r="AU386" s="1"/>
      <c r="AV386" s="1"/>
      <c r="AW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L387" s="1"/>
      <c r="AM387" s="1"/>
      <c r="AN387" s="1"/>
      <c r="AP387" s="1"/>
      <c r="AQ387" s="1"/>
      <c r="AR387" s="1"/>
      <c r="AT387" s="1"/>
      <c r="AU387" s="1"/>
      <c r="AV387" s="1"/>
      <c r="AW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L388" s="1"/>
      <c r="AM388" s="1"/>
      <c r="AN388" s="1"/>
      <c r="AP388" s="1"/>
      <c r="AQ388" s="1"/>
      <c r="AR388" s="1"/>
      <c r="AT388" s="1"/>
      <c r="AU388" s="1"/>
      <c r="AV388" s="1"/>
      <c r="AW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L389" s="1"/>
      <c r="AM389" s="1"/>
      <c r="AN389" s="1"/>
      <c r="AP389" s="1"/>
      <c r="AQ389" s="1"/>
      <c r="AR389" s="1"/>
      <c r="AT389" s="1"/>
      <c r="AU389" s="1"/>
      <c r="AV389" s="1"/>
      <c r="AW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L390" s="1"/>
      <c r="AM390" s="1"/>
      <c r="AN390" s="1"/>
      <c r="AP390" s="1"/>
      <c r="AQ390" s="1"/>
      <c r="AR390" s="1"/>
      <c r="AT390" s="1"/>
      <c r="AU390" s="1"/>
      <c r="AV390" s="1"/>
      <c r="AW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L391" s="1"/>
      <c r="AM391" s="1"/>
      <c r="AN391" s="1"/>
      <c r="AP391" s="1"/>
      <c r="AQ391" s="1"/>
      <c r="AR391" s="1"/>
      <c r="AT391" s="1"/>
      <c r="AU391" s="1"/>
      <c r="AV391" s="1"/>
      <c r="AW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L392" s="1"/>
      <c r="AM392" s="1"/>
      <c r="AN392" s="1"/>
      <c r="AP392" s="1"/>
      <c r="AQ392" s="1"/>
      <c r="AR392" s="1"/>
      <c r="AT392" s="1"/>
      <c r="AU392" s="1"/>
      <c r="AV392" s="1"/>
      <c r="AW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L393" s="1"/>
      <c r="AM393" s="1"/>
      <c r="AN393" s="1"/>
      <c r="AP393" s="1"/>
      <c r="AQ393" s="1"/>
      <c r="AR393" s="1"/>
      <c r="AT393" s="1"/>
      <c r="AU393" s="1"/>
      <c r="AV393" s="1"/>
      <c r="AW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L394" s="1"/>
      <c r="AM394" s="1"/>
      <c r="AN394" s="1"/>
      <c r="AP394" s="1"/>
      <c r="AQ394" s="1"/>
      <c r="AR394" s="1"/>
      <c r="AT394" s="1"/>
      <c r="AU394" s="1"/>
      <c r="AV394" s="1"/>
      <c r="AW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L395" s="1"/>
      <c r="AM395" s="1"/>
      <c r="AN395" s="1"/>
      <c r="AP395" s="1"/>
      <c r="AQ395" s="1"/>
      <c r="AR395" s="1"/>
      <c r="AT395" s="1"/>
      <c r="AU395" s="1"/>
      <c r="AV395" s="1"/>
      <c r="AW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L396" s="1"/>
      <c r="AM396" s="1"/>
      <c r="AN396" s="1"/>
      <c r="AP396" s="1"/>
      <c r="AQ396" s="1"/>
      <c r="AR396" s="1"/>
      <c r="AT396" s="1"/>
      <c r="AU396" s="1"/>
      <c r="AV396" s="1"/>
      <c r="AW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L397" s="1"/>
      <c r="AM397" s="1"/>
      <c r="AN397" s="1"/>
      <c r="AP397" s="1"/>
      <c r="AQ397" s="1"/>
      <c r="AR397" s="1"/>
      <c r="AT397" s="1"/>
      <c r="AU397" s="1"/>
      <c r="AV397" s="1"/>
      <c r="AW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L398" s="1"/>
      <c r="AM398" s="1"/>
      <c r="AN398" s="1"/>
      <c r="AP398" s="1"/>
      <c r="AQ398" s="1"/>
      <c r="AR398" s="1"/>
      <c r="AT398" s="1"/>
      <c r="AU398" s="1"/>
      <c r="AV398" s="1"/>
      <c r="AW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L399" s="1"/>
      <c r="AM399" s="1"/>
      <c r="AN399" s="1"/>
      <c r="AP399" s="1"/>
      <c r="AQ399" s="1"/>
      <c r="AR399" s="1"/>
      <c r="AT399" s="1"/>
      <c r="AU399" s="1"/>
      <c r="AV399" s="1"/>
      <c r="AW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L400" s="1"/>
      <c r="AM400" s="1"/>
      <c r="AN400" s="1"/>
      <c r="AP400" s="1"/>
      <c r="AQ400" s="1"/>
      <c r="AR400" s="1"/>
      <c r="AT400" s="1"/>
      <c r="AU400" s="1"/>
      <c r="AV400" s="1"/>
      <c r="AW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L401" s="1"/>
      <c r="AM401" s="1"/>
      <c r="AN401" s="1"/>
      <c r="AP401" s="1"/>
      <c r="AQ401" s="1"/>
      <c r="AR401" s="1"/>
      <c r="AT401" s="1"/>
      <c r="AU401" s="1"/>
      <c r="AV401" s="1"/>
      <c r="AW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L402" s="1"/>
      <c r="AM402" s="1"/>
      <c r="AN402" s="1"/>
      <c r="AP402" s="1"/>
      <c r="AQ402" s="1"/>
      <c r="AR402" s="1"/>
      <c r="AT402" s="1"/>
      <c r="AU402" s="1"/>
      <c r="AV402" s="1"/>
      <c r="AW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L403" s="1"/>
      <c r="AM403" s="1"/>
      <c r="AN403" s="1"/>
      <c r="AP403" s="1"/>
      <c r="AQ403" s="1"/>
      <c r="AR403" s="1"/>
      <c r="AT403" s="1"/>
      <c r="AU403" s="1"/>
      <c r="AV403" s="1"/>
      <c r="AW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L404" s="1"/>
      <c r="AM404" s="1"/>
      <c r="AN404" s="1"/>
      <c r="AP404" s="1"/>
      <c r="AQ404" s="1"/>
      <c r="AR404" s="1"/>
      <c r="AT404" s="1"/>
      <c r="AU404" s="1"/>
      <c r="AV404" s="1"/>
      <c r="AW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L405" s="1"/>
      <c r="AM405" s="1"/>
      <c r="AN405" s="1"/>
      <c r="AP405" s="1"/>
      <c r="AQ405" s="1"/>
      <c r="AR405" s="1"/>
      <c r="AT405" s="1"/>
      <c r="AU405" s="1"/>
      <c r="AV405" s="1"/>
      <c r="AW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L406" s="1"/>
      <c r="AM406" s="1"/>
      <c r="AN406" s="1"/>
      <c r="AP406" s="1"/>
      <c r="AQ406" s="1"/>
      <c r="AR406" s="1"/>
      <c r="AT406" s="1"/>
      <c r="AU406" s="1"/>
      <c r="AV406" s="1"/>
      <c r="AW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L407" s="1"/>
      <c r="AM407" s="1"/>
      <c r="AN407" s="1"/>
      <c r="AP407" s="1"/>
      <c r="AQ407" s="1"/>
      <c r="AR407" s="1"/>
      <c r="AT407" s="1"/>
      <c r="AU407" s="1"/>
      <c r="AV407" s="1"/>
      <c r="AW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L408" s="1"/>
      <c r="AM408" s="1"/>
      <c r="AN408" s="1"/>
      <c r="AP408" s="1"/>
      <c r="AQ408" s="1"/>
      <c r="AR408" s="1"/>
      <c r="AT408" s="1"/>
      <c r="AU408" s="1"/>
      <c r="AV408" s="1"/>
      <c r="AW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L409" s="1"/>
      <c r="AM409" s="1"/>
      <c r="AN409" s="1"/>
      <c r="AP409" s="1"/>
      <c r="AQ409" s="1"/>
      <c r="AR409" s="1"/>
      <c r="AT409" s="1"/>
      <c r="AU409" s="1"/>
      <c r="AV409" s="1"/>
      <c r="AW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L410" s="1"/>
      <c r="AM410" s="1"/>
      <c r="AN410" s="1"/>
      <c r="AP410" s="1"/>
      <c r="AQ410" s="1"/>
      <c r="AR410" s="1"/>
      <c r="AT410" s="1"/>
      <c r="AU410" s="1"/>
      <c r="AV410" s="1"/>
      <c r="AW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L411" s="1"/>
      <c r="AM411" s="1"/>
      <c r="AN411" s="1"/>
      <c r="AP411" s="1"/>
      <c r="AQ411" s="1"/>
      <c r="AR411" s="1"/>
      <c r="AT411" s="1"/>
      <c r="AU411" s="1"/>
      <c r="AV411" s="1"/>
      <c r="AW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L412" s="1"/>
      <c r="AM412" s="1"/>
      <c r="AN412" s="1"/>
      <c r="AP412" s="1"/>
      <c r="AQ412" s="1"/>
      <c r="AR412" s="1"/>
      <c r="AT412" s="1"/>
      <c r="AU412" s="1"/>
      <c r="AV412" s="1"/>
      <c r="AW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L413" s="1"/>
      <c r="AM413" s="1"/>
      <c r="AN413" s="1"/>
      <c r="AP413" s="1"/>
      <c r="AQ413" s="1"/>
      <c r="AR413" s="1"/>
      <c r="AT413" s="1"/>
      <c r="AU413" s="1"/>
      <c r="AV413" s="1"/>
      <c r="AW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L414" s="1"/>
      <c r="AM414" s="1"/>
      <c r="AN414" s="1"/>
      <c r="AP414" s="1"/>
      <c r="AQ414" s="1"/>
      <c r="AR414" s="1"/>
      <c r="AT414" s="1"/>
      <c r="AU414" s="1"/>
      <c r="AV414" s="1"/>
      <c r="AW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L415" s="1"/>
      <c r="AM415" s="1"/>
      <c r="AN415" s="1"/>
      <c r="AP415" s="1"/>
      <c r="AQ415" s="1"/>
      <c r="AR415" s="1"/>
      <c r="AT415" s="1"/>
      <c r="AU415" s="1"/>
      <c r="AV415" s="1"/>
      <c r="AW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L416" s="1"/>
      <c r="AM416" s="1"/>
      <c r="AN416" s="1"/>
      <c r="AP416" s="1"/>
      <c r="AQ416" s="1"/>
      <c r="AR416" s="1"/>
      <c r="AT416" s="1"/>
      <c r="AU416" s="1"/>
      <c r="AV416" s="1"/>
      <c r="AW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L417" s="1"/>
      <c r="AM417" s="1"/>
      <c r="AN417" s="1"/>
      <c r="AP417" s="1"/>
      <c r="AQ417" s="1"/>
      <c r="AR417" s="1"/>
      <c r="AT417" s="1"/>
      <c r="AU417" s="1"/>
      <c r="AV417" s="1"/>
      <c r="AW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L418" s="1"/>
      <c r="AM418" s="1"/>
      <c r="AN418" s="1"/>
      <c r="AP418" s="1"/>
      <c r="AQ418" s="1"/>
      <c r="AR418" s="1"/>
      <c r="AT418" s="1"/>
      <c r="AU418" s="1"/>
      <c r="AV418" s="1"/>
      <c r="AW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L419" s="1"/>
      <c r="AM419" s="1"/>
      <c r="AN419" s="1"/>
      <c r="AP419" s="1"/>
      <c r="AQ419" s="1"/>
      <c r="AR419" s="1"/>
      <c r="AT419" s="1"/>
      <c r="AU419" s="1"/>
      <c r="AV419" s="1"/>
      <c r="AW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L420" s="1"/>
      <c r="AM420" s="1"/>
      <c r="AN420" s="1"/>
      <c r="AP420" s="1"/>
      <c r="AQ420" s="1"/>
      <c r="AR420" s="1"/>
      <c r="AT420" s="1"/>
      <c r="AU420" s="1"/>
      <c r="AV420" s="1"/>
      <c r="AW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L421" s="1"/>
      <c r="AM421" s="1"/>
      <c r="AN421" s="1"/>
      <c r="AP421" s="1"/>
      <c r="AQ421" s="1"/>
      <c r="AR421" s="1"/>
      <c r="AT421" s="1"/>
      <c r="AU421" s="1"/>
      <c r="AV421" s="1"/>
      <c r="AW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L422" s="1"/>
      <c r="AM422" s="1"/>
      <c r="AN422" s="1"/>
      <c r="AP422" s="1"/>
      <c r="AQ422" s="1"/>
      <c r="AR422" s="1"/>
      <c r="AT422" s="1"/>
      <c r="AU422" s="1"/>
      <c r="AV422" s="1"/>
      <c r="AW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L423" s="1"/>
      <c r="AM423" s="1"/>
      <c r="AN423" s="1"/>
      <c r="AP423" s="1"/>
      <c r="AQ423" s="1"/>
      <c r="AR423" s="1"/>
      <c r="AT423" s="1"/>
      <c r="AU423" s="1"/>
      <c r="AV423" s="1"/>
      <c r="AW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L424" s="1"/>
      <c r="AM424" s="1"/>
      <c r="AN424" s="1"/>
      <c r="AP424" s="1"/>
      <c r="AQ424" s="1"/>
      <c r="AR424" s="1"/>
      <c r="AT424" s="1"/>
      <c r="AU424" s="1"/>
      <c r="AV424" s="1"/>
      <c r="AW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L425" s="1"/>
      <c r="AM425" s="1"/>
      <c r="AN425" s="1"/>
      <c r="AP425" s="1"/>
      <c r="AQ425" s="1"/>
      <c r="AR425" s="1"/>
      <c r="AT425" s="1"/>
      <c r="AU425" s="1"/>
      <c r="AV425" s="1"/>
      <c r="AW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L426" s="1"/>
      <c r="AM426" s="1"/>
      <c r="AN426" s="1"/>
      <c r="AP426" s="1"/>
      <c r="AQ426" s="1"/>
      <c r="AR426" s="1"/>
      <c r="AT426" s="1"/>
      <c r="AU426" s="1"/>
      <c r="AV426" s="1"/>
      <c r="AW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L427" s="1"/>
      <c r="AM427" s="1"/>
      <c r="AN427" s="1"/>
      <c r="AP427" s="1"/>
      <c r="AQ427" s="1"/>
      <c r="AR427" s="1"/>
      <c r="AT427" s="1"/>
      <c r="AU427" s="1"/>
      <c r="AV427" s="1"/>
      <c r="AW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L428" s="1"/>
      <c r="AM428" s="1"/>
      <c r="AN428" s="1"/>
      <c r="AP428" s="1"/>
      <c r="AQ428" s="1"/>
      <c r="AR428" s="1"/>
      <c r="AT428" s="1"/>
      <c r="AU428" s="1"/>
      <c r="AV428" s="1"/>
      <c r="AW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L429" s="1"/>
      <c r="AM429" s="1"/>
      <c r="AN429" s="1"/>
      <c r="AP429" s="1"/>
      <c r="AQ429" s="1"/>
      <c r="AR429" s="1"/>
      <c r="AT429" s="1"/>
      <c r="AU429" s="1"/>
      <c r="AV429" s="1"/>
      <c r="AW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L430" s="1"/>
      <c r="AM430" s="1"/>
      <c r="AN430" s="1"/>
      <c r="AP430" s="1"/>
      <c r="AQ430" s="1"/>
      <c r="AR430" s="1"/>
      <c r="AT430" s="1"/>
      <c r="AU430" s="1"/>
      <c r="AV430" s="1"/>
      <c r="AW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L431" s="1"/>
      <c r="AM431" s="1"/>
      <c r="AN431" s="1"/>
      <c r="AP431" s="1"/>
      <c r="AQ431" s="1"/>
      <c r="AR431" s="1"/>
      <c r="AT431" s="1"/>
      <c r="AU431" s="1"/>
      <c r="AV431" s="1"/>
      <c r="AW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L432" s="1"/>
      <c r="AM432" s="1"/>
      <c r="AN432" s="1"/>
      <c r="AP432" s="1"/>
      <c r="AQ432" s="1"/>
      <c r="AR432" s="1"/>
      <c r="AT432" s="1"/>
      <c r="AU432" s="1"/>
      <c r="AV432" s="1"/>
      <c r="AW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L433" s="1"/>
      <c r="AM433" s="1"/>
      <c r="AN433" s="1"/>
      <c r="AP433" s="1"/>
      <c r="AQ433" s="1"/>
      <c r="AR433" s="1"/>
      <c r="AT433" s="1"/>
      <c r="AU433" s="1"/>
      <c r="AV433" s="1"/>
      <c r="AW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L434" s="1"/>
      <c r="AM434" s="1"/>
      <c r="AN434" s="1"/>
      <c r="AP434" s="1"/>
      <c r="AQ434" s="1"/>
      <c r="AR434" s="1"/>
      <c r="AT434" s="1"/>
      <c r="AU434" s="1"/>
      <c r="AV434" s="1"/>
      <c r="AW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L435" s="1"/>
      <c r="AM435" s="1"/>
      <c r="AN435" s="1"/>
      <c r="AP435" s="1"/>
      <c r="AQ435" s="1"/>
      <c r="AR435" s="1"/>
      <c r="AT435" s="1"/>
      <c r="AU435" s="1"/>
      <c r="AV435" s="1"/>
      <c r="AW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L436" s="1"/>
      <c r="AM436" s="1"/>
      <c r="AN436" s="1"/>
      <c r="AP436" s="1"/>
      <c r="AQ436" s="1"/>
      <c r="AR436" s="1"/>
      <c r="AT436" s="1"/>
      <c r="AU436" s="1"/>
      <c r="AV436" s="1"/>
      <c r="AW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L437" s="1"/>
      <c r="AM437" s="1"/>
      <c r="AN437" s="1"/>
      <c r="AP437" s="1"/>
      <c r="AQ437" s="1"/>
      <c r="AR437" s="1"/>
      <c r="AT437" s="1"/>
      <c r="AU437" s="1"/>
      <c r="AV437" s="1"/>
      <c r="AW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L438" s="1"/>
      <c r="AM438" s="1"/>
      <c r="AN438" s="1"/>
      <c r="AP438" s="1"/>
      <c r="AQ438" s="1"/>
      <c r="AR438" s="1"/>
      <c r="AT438" s="1"/>
      <c r="AU438" s="1"/>
      <c r="AV438" s="1"/>
      <c r="AW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L439" s="1"/>
      <c r="AM439" s="1"/>
      <c r="AN439" s="1"/>
      <c r="AP439" s="1"/>
      <c r="AQ439" s="1"/>
      <c r="AR439" s="1"/>
      <c r="AT439" s="1"/>
      <c r="AU439" s="1"/>
      <c r="AV439" s="1"/>
      <c r="AW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L440" s="1"/>
      <c r="AM440" s="1"/>
      <c r="AN440" s="1"/>
      <c r="AP440" s="1"/>
      <c r="AQ440" s="1"/>
      <c r="AR440" s="1"/>
      <c r="AT440" s="1"/>
      <c r="AU440" s="1"/>
      <c r="AV440" s="1"/>
      <c r="AW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L441" s="1"/>
      <c r="AM441" s="1"/>
      <c r="AN441" s="1"/>
      <c r="AP441" s="1"/>
      <c r="AQ441" s="1"/>
      <c r="AR441" s="1"/>
      <c r="AT441" s="1"/>
      <c r="AU441" s="1"/>
      <c r="AV441" s="1"/>
      <c r="AW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L442" s="1"/>
      <c r="AM442" s="1"/>
      <c r="AN442" s="1"/>
      <c r="AP442" s="1"/>
      <c r="AQ442" s="1"/>
      <c r="AR442" s="1"/>
      <c r="AT442" s="1"/>
      <c r="AU442" s="1"/>
      <c r="AV442" s="1"/>
      <c r="AW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L443" s="1"/>
      <c r="AM443" s="1"/>
      <c r="AN443" s="1"/>
      <c r="AP443" s="1"/>
      <c r="AQ443" s="1"/>
      <c r="AR443" s="1"/>
      <c r="AT443" s="1"/>
      <c r="AU443" s="1"/>
      <c r="AV443" s="1"/>
      <c r="AW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L444" s="1"/>
      <c r="AM444" s="1"/>
      <c r="AN444" s="1"/>
      <c r="AP444" s="1"/>
      <c r="AQ444" s="1"/>
      <c r="AR444" s="1"/>
      <c r="AT444" s="1"/>
      <c r="AU444" s="1"/>
      <c r="AV444" s="1"/>
      <c r="AW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L445" s="1"/>
      <c r="AM445" s="1"/>
      <c r="AN445" s="1"/>
      <c r="AP445" s="1"/>
      <c r="AQ445" s="1"/>
      <c r="AR445" s="1"/>
      <c r="AT445" s="1"/>
      <c r="AU445" s="1"/>
      <c r="AV445" s="1"/>
      <c r="AW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L446" s="1"/>
      <c r="AM446" s="1"/>
      <c r="AN446" s="1"/>
      <c r="AP446" s="1"/>
      <c r="AQ446" s="1"/>
      <c r="AR446" s="1"/>
      <c r="AT446" s="1"/>
      <c r="AU446" s="1"/>
      <c r="AV446" s="1"/>
      <c r="AW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L447" s="1"/>
      <c r="AM447" s="1"/>
      <c r="AN447" s="1"/>
      <c r="AP447" s="1"/>
      <c r="AQ447" s="1"/>
      <c r="AR447" s="1"/>
      <c r="AT447" s="1"/>
      <c r="AU447" s="1"/>
      <c r="AV447" s="1"/>
      <c r="AW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L448" s="1"/>
      <c r="AM448" s="1"/>
      <c r="AN448" s="1"/>
      <c r="AP448" s="1"/>
      <c r="AQ448" s="1"/>
      <c r="AR448" s="1"/>
      <c r="AT448" s="1"/>
      <c r="AU448" s="1"/>
      <c r="AV448" s="1"/>
      <c r="AW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L449" s="1"/>
      <c r="AM449" s="1"/>
      <c r="AN449" s="1"/>
      <c r="AP449" s="1"/>
      <c r="AQ449" s="1"/>
      <c r="AR449" s="1"/>
      <c r="AT449" s="1"/>
      <c r="AU449" s="1"/>
      <c r="AV449" s="1"/>
      <c r="AW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L450" s="1"/>
      <c r="AM450" s="1"/>
      <c r="AN450" s="1"/>
      <c r="AP450" s="1"/>
      <c r="AQ450" s="1"/>
      <c r="AR450" s="1"/>
      <c r="AT450" s="1"/>
      <c r="AU450" s="1"/>
      <c r="AV450" s="1"/>
      <c r="AW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L451" s="1"/>
      <c r="AM451" s="1"/>
      <c r="AN451" s="1"/>
      <c r="AP451" s="1"/>
      <c r="AQ451" s="1"/>
      <c r="AR451" s="1"/>
      <c r="AT451" s="1"/>
      <c r="AU451" s="1"/>
      <c r="AV451" s="1"/>
      <c r="AW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L452" s="1"/>
      <c r="AM452" s="1"/>
      <c r="AN452" s="1"/>
      <c r="AP452" s="1"/>
      <c r="AQ452" s="1"/>
      <c r="AR452" s="1"/>
      <c r="AT452" s="1"/>
      <c r="AU452" s="1"/>
      <c r="AV452" s="1"/>
      <c r="AW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L453" s="1"/>
      <c r="AM453" s="1"/>
      <c r="AN453" s="1"/>
      <c r="AP453" s="1"/>
      <c r="AQ453" s="1"/>
      <c r="AR453" s="1"/>
      <c r="AT453" s="1"/>
      <c r="AU453" s="1"/>
      <c r="AV453" s="1"/>
      <c r="AW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L454" s="1"/>
      <c r="AM454" s="1"/>
      <c r="AN454" s="1"/>
      <c r="AP454" s="1"/>
      <c r="AQ454" s="1"/>
      <c r="AR454" s="1"/>
      <c r="AT454" s="1"/>
      <c r="AU454" s="1"/>
      <c r="AV454" s="1"/>
      <c r="AW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L455" s="1"/>
      <c r="AM455" s="1"/>
      <c r="AN455" s="1"/>
      <c r="AP455" s="1"/>
      <c r="AQ455" s="1"/>
      <c r="AR455" s="1"/>
      <c r="AT455" s="1"/>
      <c r="AU455" s="1"/>
      <c r="AV455" s="1"/>
      <c r="AW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L456" s="1"/>
      <c r="AM456" s="1"/>
      <c r="AN456" s="1"/>
      <c r="AP456" s="1"/>
      <c r="AQ456" s="1"/>
      <c r="AR456" s="1"/>
      <c r="AT456" s="1"/>
      <c r="AU456" s="1"/>
      <c r="AV456" s="1"/>
      <c r="AW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L457" s="1"/>
      <c r="AM457" s="1"/>
      <c r="AN457" s="1"/>
      <c r="AP457" s="1"/>
      <c r="AQ457" s="1"/>
      <c r="AR457" s="1"/>
      <c r="AT457" s="1"/>
      <c r="AU457" s="1"/>
      <c r="AV457" s="1"/>
      <c r="AW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L458" s="1"/>
      <c r="AM458" s="1"/>
      <c r="AN458" s="1"/>
      <c r="AP458" s="1"/>
      <c r="AQ458" s="1"/>
      <c r="AR458" s="1"/>
      <c r="AT458" s="1"/>
      <c r="AU458" s="1"/>
      <c r="AV458" s="1"/>
      <c r="AW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L459" s="1"/>
      <c r="AM459" s="1"/>
      <c r="AN459" s="1"/>
      <c r="AP459" s="1"/>
      <c r="AQ459" s="1"/>
      <c r="AR459" s="1"/>
      <c r="AT459" s="1"/>
      <c r="AU459" s="1"/>
      <c r="AV459" s="1"/>
      <c r="AW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L460" s="1"/>
      <c r="AM460" s="1"/>
      <c r="AN460" s="1"/>
      <c r="AP460" s="1"/>
      <c r="AQ460" s="1"/>
      <c r="AR460" s="1"/>
      <c r="AT460" s="1"/>
      <c r="AU460" s="1"/>
      <c r="AV460" s="1"/>
      <c r="AW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L461" s="1"/>
      <c r="AM461" s="1"/>
      <c r="AN461" s="1"/>
      <c r="AP461" s="1"/>
      <c r="AQ461" s="1"/>
      <c r="AR461" s="1"/>
      <c r="AT461" s="1"/>
      <c r="AU461" s="1"/>
      <c r="AV461" s="1"/>
      <c r="AW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L462" s="1"/>
      <c r="AM462" s="1"/>
      <c r="AN462" s="1"/>
      <c r="AP462" s="1"/>
      <c r="AQ462" s="1"/>
      <c r="AR462" s="1"/>
      <c r="AT462" s="1"/>
      <c r="AU462" s="1"/>
      <c r="AV462" s="1"/>
      <c r="AW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L463" s="1"/>
      <c r="AM463" s="1"/>
      <c r="AN463" s="1"/>
      <c r="AP463" s="1"/>
      <c r="AQ463" s="1"/>
      <c r="AR463" s="1"/>
      <c r="AT463" s="1"/>
      <c r="AU463" s="1"/>
      <c r="AV463" s="1"/>
      <c r="AW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L464" s="1"/>
      <c r="AM464" s="1"/>
      <c r="AN464" s="1"/>
      <c r="AP464" s="1"/>
      <c r="AQ464" s="1"/>
      <c r="AR464" s="1"/>
      <c r="AT464" s="1"/>
      <c r="AU464" s="1"/>
      <c r="AV464" s="1"/>
      <c r="AW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L465" s="1"/>
      <c r="AM465" s="1"/>
      <c r="AN465" s="1"/>
      <c r="AP465" s="1"/>
      <c r="AQ465" s="1"/>
      <c r="AR465" s="1"/>
      <c r="AT465" s="1"/>
      <c r="AU465" s="1"/>
      <c r="AV465" s="1"/>
      <c r="AW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L466" s="1"/>
      <c r="AM466" s="1"/>
      <c r="AN466" s="1"/>
      <c r="AP466" s="1"/>
      <c r="AQ466" s="1"/>
      <c r="AR466" s="1"/>
      <c r="AT466" s="1"/>
      <c r="AU466" s="1"/>
      <c r="AV466" s="1"/>
      <c r="AW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L467" s="1"/>
      <c r="AM467" s="1"/>
      <c r="AN467" s="1"/>
      <c r="AP467" s="1"/>
      <c r="AQ467" s="1"/>
      <c r="AR467" s="1"/>
      <c r="AT467" s="1"/>
      <c r="AU467" s="1"/>
      <c r="AV467" s="1"/>
      <c r="AW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L468" s="1"/>
      <c r="AM468" s="1"/>
      <c r="AN468" s="1"/>
      <c r="AP468" s="1"/>
      <c r="AQ468" s="1"/>
      <c r="AR468" s="1"/>
      <c r="AT468" s="1"/>
      <c r="AU468" s="1"/>
      <c r="AV468" s="1"/>
      <c r="AW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L469" s="1"/>
      <c r="AM469" s="1"/>
      <c r="AN469" s="1"/>
      <c r="AP469" s="1"/>
      <c r="AQ469" s="1"/>
      <c r="AR469" s="1"/>
      <c r="AT469" s="1"/>
      <c r="AU469" s="1"/>
      <c r="AV469" s="1"/>
      <c r="AW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L470" s="1"/>
      <c r="AM470" s="1"/>
      <c r="AN470" s="1"/>
      <c r="AP470" s="1"/>
      <c r="AQ470" s="1"/>
      <c r="AR470" s="1"/>
      <c r="AT470" s="1"/>
      <c r="AU470" s="1"/>
      <c r="AV470" s="1"/>
      <c r="AW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L471" s="1"/>
      <c r="AM471" s="1"/>
      <c r="AN471" s="1"/>
      <c r="AP471" s="1"/>
      <c r="AQ471" s="1"/>
      <c r="AR471" s="1"/>
      <c r="AT471" s="1"/>
      <c r="AU471" s="1"/>
      <c r="AV471" s="1"/>
      <c r="AW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L472" s="1"/>
      <c r="AM472" s="1"/>
      <c r="AN472" s="1"/>
      <c r="AP472" s="1"/>
      <c r="AQ472" s="1"/>
      <c r="AR472" s="1"/>
      <c r="AT472" s="1"/>
      <c r="AU472" s="1"/>
      <c r="AV472" s="1"/>
      <c r="AW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L473" s="1"/>
      <c r="AM473" s="1"/>
      <c r="AN473" s="1"/>
      <c r="AP473" s="1"/>
      <c r="AQ473" s="1"/>
      <c r="AR473" s="1"/>
      <c r="AT473" s="1"/>
      <c r="AU473" s="1"/>
      <c r="AV473" s="1"/>
      <c r="AW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L474" s="1"/>
      <c r="AM474" s="1"/>
      <c r="AN474" s="1"/>
      <c r="AP474" s="1"/>
      <c r="AQ474" s="1"/>
      <c r="AR474" s="1"/>
      <c r="AT474" s="1"/>
      <c r="AU474" s="1"/>
      <c r="AV474" s="1"/>
      <c r="AW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L475" s="1"/>
      <c r="AM475" s="1"/>
      <c r="AN475" s="1"/>
      <c r="AP475" s="1"/>
      <c r="AQ475" s="1"/>
      <c r="AR475" s="1"/>
      <c r="AT475" s="1"/>
      <c r="AU475" s="1"/>
      <c r="AV475" s="1"/>
      <c r="AW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L476" s="1"/>
      <c r="AM476" s="1"/>
      <c r="AN476" s="1"/>
      <c r="AP476" s="1"/>
      <c r="AQ476" s="1"/>
      <c r="AR476" s="1"/>
      <c r="AT476" s="1"/>
      <c r="AU476" s="1"/>
      <c r="AV476" s="1"/>
      <c r="AW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L477" s="1"/>
      <c r="AM477" s="1"/>
      <c r="AN477" s="1"/>
      <c r="AP477" s="1"/>
      <c r="AQ477" s="1"/>
      <c r="AR477" s="1"/>
      <c r="AT477" s="1"/>
      <c r="AU477" s="1"/>
      <c r="AV477" s="1"/>
      <c r="AW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L478" s="1"/>
      <c r="AM478" s="1"/>
      <c r="AN478" s="1"/>
      <c r="AP478" s="1"/>
      <c r="AQ478" s="1"/>
      <c r="AR478" s="1"/>
      <c r="AT478" s="1"/>
      <c r="AU478" s="1"/>
      <c r="AV478" s="1"/>
      <c r="AW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L479" s="1"/>
      <c r="AM479" s="1"/>
      <c r="AN479" s="1"/>
      <c r="AP479" s="1"/>
      <c r="AQ479" s="1"/>
      <c r="AR479" s="1"/>
      <c r="AT479" s="1"/>
      <c r="AU479" s="1"/>
      <c r="AV479" s="1"/>
      <c r="AW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L480" s="1"/>
      <c r="AM480" s="1"/>
      <c r="AN480" s="1"/>
      <c r="AP480" s="1"/>
      <c r="AQ480" s="1"/>
      <c r="AR480" s="1"/>
      <c r="AT480" s="1"/>
      <c r="AU480" s="1"/>
      <c r="AV480" s="1"/>
      <c r="AW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L481" s="1"/>
      <c r="AM481" s="1"/>
      <c r="AN481" s="1"/>
      <c r="AP481" s="1"/>
      <c r="AQ481" s="1"/>
      <c r="AR481" s="1"/>
      <c r="AT481" s="1"/>
      <c r="AU481" s="1"/>
      <c r="AV481" s="1"/>
      <c r="AW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L482" s="1"/>
      <c r="AM482" s="1"/>
      <c r="AN482" s="1"/>
      <c r="AP482" s="1"/>
      <c r="AQ482" s="1"/>
      <c r="AR482" s="1"/>
      <c r="AT482" s="1"/>
      <c r="AU482" s="1"/>
      <c r="AV482" s="1"/>
      <c r="AW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L483" s="1"/>
      <c r="AM483" s="1"/>
      <c r="AN483" s="1"/>
      <c r="AP483" s="1"/>
      <c r="AQ483" s="1"/>
      <c r="AR483" s="1"/>
      <c r="AT483" s="1"/>
      <c r="AU483" s="1"/>
      <c r="AV483" s="1"/>
      <c r="AW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L484" s="1"/>
      <c r="AM484" s="1"/>
      <c r="AN484" s="1"/>
      <c r="AP484" s="1"/>
      <c r="AQ484" s="1"/>
      <c r="AR484" s="1"/>
      <c r="AT484" s="1"/>
      <c r="AU484" s="1"/>
      <c r="AV484" s="1"/>
      <c r="AW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L485" s="1"/>
      <c r="AM485" s="1"/>
      <c r="AN485" s="1"/>
      <c r="AP485" s="1"/>
      <c r="AQ485" s="1"/>
      <c r="AR485" s="1"/>
      <c r="AT485" s="1"/>
      <c r="AU485" s="1"/>
      <c r="AV485" s="1"/>
      <c r="AW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L486" s="1"/>
      <c r="AM486" s="1"/>
      <c r="AN486" s="1"/>
      <c r="AP486" s="1"/>
      <c r="AQ486" s="1"/>
      <c r="AR486" s="1"/>
      <c r="AT486" s="1"/>
      <c r="AU486" s="1"/>
      <c r="AV486" s="1"/>
      <c r="AW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L487" s="1"/>
      <c r="AM487" s="1"/>
      <c r="AN487" s="1"/>
      <c r="AP487" s="1"/>
      <c r="AQ487" s="1"/>
      <c r="AR487" s="1"/>
      <c r="AT487" s="1"/>
      <c r="AU487" s="1"/>
      <c r="AV487" s="1"/>
      <c r="AW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L488" s="1"/>
      <c r="AM488" s="1"/>
      <c r="AN488" s="1"/>
      <c r="AP488" s="1"/>
      <c r="AQ488" s="1"/>
      <c r="AR488" s="1"/>
      <c r="AT488" s="1"/>
      <c r="AU488" s="1"/>
      <c r="AV488" s="1"/>
      <c r="AW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L489" s="1"/>
      <c r="AM489" s="1"/>
      <c r="AN489" s="1"/>
      <c r="AP489" s="1"/>
      <c r="AQ489" s="1"/>
      <c r="AR489" s="1"/>
      <c r="AT489" s="1"/>
      <c r="AU489" s="1"/>
      <c r="AV489" s="1"/>
      <c r="AW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L490" s="1"/>
      <c r="AM490" s="1"/>
      <c r="AN490" s="1"/>
      <c r="AP490" s="1"/>
      <c r="AQ490" s="1"/>
      <c r="AR490" s="1"/>
      <c r="AT490" s="1"/>
      <c r="AU490" s="1"/>
      <c r="AV490" s="1"/>
      <c r="AW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L491" s="1"/>
      <c r="AM491" s="1"/>
      <c r="AN491" s="1"/>
      <c r="AP491" s="1"/>
      <c r="AQ491" s="1"/>
      <c r="AR491" s="1"/>
      <c r="AT491" s="1"/>
      <c r="AU491" s="1"/>
      <c r="AV491" s="1"/>
      <c r="AW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L492" s="1"/>
      <c r="AM492" s="1"/>
      <c r="AN492" s="1"/>
      <c r="AP492" s="1"/>
      <c r="AQ492" s="1"/>
      <c r="AR492" s="1"/>
      <c r="AT492" s="1"/>
      <c r="AU492" s="1"/>
      <c r="AV492" s="1"/>
      <c r="AW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L493" s="1"/>
      <c r="AM493" s="1"/>
      <c r="AN493" s="1"/>
      <c r="AP493" s="1"/>
      <c r="AQ493" s="1"/>
      <c r="AR493" s="1"/>
      <c r="AT493" s="1"/>
      <c r="AU493" s="1"/>
      <c r="AV493" s="1"/>
      <c r="AW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L494" s="1"/>
      <c r="AM494" s="1"/>
      <c r="AN494" s="1"/>
      <c r="AP494" s="1"/>
      <c r="AQ494" s="1"/>
      <c r="AR494" s="1"/>
      <c r="AT494" s="1"/>
      <c r="AU494" s="1"/>
      <c r="AV494" s="1"/>
      <c r="AW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L495" s="1"/>
      <c r="AM495" s="1"/>
      <c r="AN495" s="1"/>
      <c r="AP495" s="1"/>
      <c r="AQ495" s="1"/>
      <c r="AR495" s="1"/>
      <c r="AT495" s="1"/>
      <c r="AU495" s="1"/>
      <c r="AV495" s="1"/>
      <c r="AW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L496" s="1"/>
      <c r="AM496" s="1"/>
      <c r="AN496" s="1"/>
      <c r="AP496" s="1"/>
      <c r="AQ496" s="1"/>
      <c r="AR496" s="1"/>
      <c r="AT496" s="1"/>
      <c r="AU496" s="1"/>
      <c r="AV496" s="1"/>
      <c r="AW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L497" s="1"/>
      <c r="AM497" s="1"/>
      <c r="AN497" s="1"/>
      <c r="AP497" s="1"/>
      <c r="AQ497" s="1"/>
      <c r="AR497" s="1"/>
      <c r="AT497" s="1"/>
      <c r="AU497" s="1"/>
      <c r="AV497" s="1"/>
      <c r="AW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L498" s="1"/>
      <c r="AM498" s="1"/>
      <c r="AN498" s="1"/>
      <c r="AP498" s="1"/>
      <c r="AQ498" s="1"/>
      <c r="AR498" s="1"/>
      <c r="AT498" s="1"/>
      <c r="AU498" s="1"/>
      <c r="AV498" s="1"/>
      <c r="AW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L499" s="1"/>
      <c r="AM499" s="1"/>
      <c r="AN499" s="1"/>
      <c r="AP499" s="1"/>
      <c r="AQ499" s="1"/>
      <c r="AR499" s="1"/>
      <c r="AT499" s="1"/>
      <c r="AU499" s="1"/>
      <c r="AV499" s="1"/>
      <c r="AW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L500" s="1"/>
      <c r="AM500" s="1"/>
      <c r="AN500" s="1"/>
      <c r="AP500" s="1"/>
      <c r="AQ500" s="1"/>
      <c r="AR500" s="1"/>
      <c r="AT500" s="1"/>
      <c r="AU500" s="1"/>
      <c r="AV500" s="1"/>
      <c r="AW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L501" s="1"/>
      <c r="AM501" s="1"/>
      <c r="AN501" s="1"/>
      <c r="AP501" s="1"/>
      <c r="AQ501" s="1"/>
      <c r="AR501" s="1"/>
      <c r="AT501" s="1"/>
      <c r="AU501" s="1"/>
      <c r="AV501" s="1"/>
      <c r="AW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L502" s="1"/>
      <c r="AM502" s="1"/>
      <c r="AN502" s="1"/>
      <c r="AP502" s="1"/>
      <c r="AQ502" s="1"/>
      <c r="AR502" s="1"/>
      <c r="AT502" s="1"/>
      <c r="AU502" s="1"/>
      <c r="AV502" s="1"/>
      <c r="AW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L503" s="1"/>
      <c r="AM503" s="1"/>
      <c r="AN503" s="1"/>
      <c r="AP503" s="1"/>
      <c r="AQ503" s="1"/>
      <c r="AR503" s="1"/>
      <c r="AT503" s="1"/>
      <c r="AU503" s="1"/>
      <c r="AV503" s="1"/>
      <c r="AW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L504" s="1"/>
      <c r="AM504" s="1"/>
      <c r="AN504" s="1"/>
      <c r="AP504" s="1"/>
      <c r="AQ504" s="1"/>
      <c r="AR504" s="1"/>
      <c r="AT504" s="1"/>
      <c r="AU504" s="1"/>
      <c r="AV504" s="1"/>
      <c r="AW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L505" s="1"/>
      <c r="AM505" s="1"/>
      <c r="AN505" s="1"/>
      <c r="AP505" s="1"/>
      <c r="AQ505" s="1"/>
      <c r="AR505" s="1"/>
      <c r="AT505" s="1"/>
      <c r="AU505" s="1"/>
      <c r="AV505" s="1"/>
      <c r="AW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L506" s="1"/>
      <c r="AM506" s="1"/>
      <c r="AN506" s="1"/>
      <c r="AP506" s="1"/>
      <c r="AQ506" s="1"/>
      <c r="AR506" s="1"/>
      <c r="AT506" s="1"/>
      <c r="AU506" s="1"/>
      <c r="AV506" s="1"/>
      <c r="AW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L507" s="1"/>
      <c r="AM507" s="1"/>
      <c r="AN507" s="1"/>
      <c r="AP507" s="1"/>
      <c r="AQ507" s="1"/>
      <c r="AR507" s="1"/>
      <c r="AT507" s="1"/>
      <c r="AU507" s="1"/>
      <c r="AV507" s="1"/>
      <c r="AW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L508" s="1"/>
      <c r="AM508" s="1"/>
      <c r="AN508" s="1"/>
      <c r="AP508" s="1"/>
      <c r="AQ508" s="1"/>
      <c r="AR508" s="1"/>
      <c r="AT508" s="1"/>
      <c r="AU508" s="1"/>
      <c r="AV508" s="1"/>
      <c r="AW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L509" s="1"/>
      <c r="AM509" s="1"/>
      <c r="AN509" s="1"/>
      <c r="AP509" s="1"/>
      <c r="AQ509" s="1"/>
      <c r="AR509" s="1"/>
      <c r="AT509" s="1"/>
      <c r="AU509" s="1"/>
      <c r="AV509" s="1"/>
      <c r="AW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L510" s="1"/>
      <c r="AM510" s="1"/>
      <c r="AN510" s="1"/>
      <c r="AP510" s="1"/>
      <c r="AQ510" s="1"/>
      <c r="AR510" s="1"/>
      <c r="AT510" s="1"/>
      <c r="AU510" s="1"/>
      <c r="AV510" s="1"/>
      <c r="AW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L511" s="1"/>
      <c r="AM511" s="1"/>
      <c r="AN511" s="1"/>
      <c r="AP511" s="1"/>
      <c r="AQ511" s="1"/>
      <c r="AR511" s="1"/>
      <c r="AT511" s="1"/>
      <c r="AU511" s="1"/>
      <c r="AV511" s="1"/>
      <c r="AW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L512" s="1"/>
      <c r="AM512" s="1"/>
      <c r="AN512" s="1"/>
      <c r="AP512" s="1"/>
      <c r="AQ512" s="1"/>
      <c r="AR512" s="1"/>
      <c r="AT512" s="1"/>
      <c r="AU512" s="1"/>
      <c r="AV512" s="1"/>
      <c r="AW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L513" s="1"/>
      <c r="AM513" s="1"/>
      <c r="AN513" s="1"/>
      <c r="AP513" s="1"/>
      <c r="AQ513" s="1"/>
      <c r="AR513" s="1"/>
      <c r="AT513" s="1"/>
      <c r="AU513" s="1"/>
      <c r="AV513" s="1"/>
      <c r="AW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L514" s="1"/>
      <c r="AM514" s="1"/>
      <c r="AN514" s="1"/>
      <c r="AP514" s="1"/>
      <c r="AQ514" s="1"/>
      <c r="AR514" s="1"/>
      <c r="AT514" s="1"/>
      <c r="AU514" s="1"/>
      <c r="AV514" s="1"/>
      <c r="AW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L515" s="1"/>
      <c r="AM515" s="1"/>
      <c r="AN515" s="1"/>
      <c r="AP515" s="1"/>
      <c r="AQ515" s="1"/>
      <c r="AR515" s="1"/>
      <c r="AT515" s="1"/>
      <c r="AU515" s="1"/>
      <c r="AV515" s="1"/>
      <c r="AW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L516" s="1"/>
      <c r="AM516" s="1"/>
      <c r="AN516" s="1"/>
      <c r="AP516" s="1"/>
      <c r="AQ516" s="1"/>
      <c r="AR516" s="1"/>
      <c r="AT516" s="1"/>
      <c r="AU516" s="1"/>
      <c r="AV516" s="1"/>
      <c r="AW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L517" s="1"/>
      <c r="AM517" s="1"/>
      <c r="AN517" s="1"/>
      <c r="AP517" s="1"/>
      <c r="AQ517" s="1"/>
      <c r="AR517" s="1"/>
      <c r="AT517" s="1"/>
      <c r="AU517" s="1"/>
      <c r="AV517" s="1"/>
      <c r="AW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L518" s="1"/>
      <c r="AM518" s="1"/>
      <c r="AN518" s="1"/>
      <c r="AP518" s="1"/>
      <c r="AQ518" s="1"/>
      <c r="AR518" s="1"/>
      <c r="AT518" s="1"/>
      <c r="AU518" s="1"/>
      <c r="AV518" s="1"/>
      <c r="AW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L519" s="1"/>
      <c r="AM519" s="1"/>
      <c r="AN519" s="1"/>
      <c r="AP519" s="1"/>
      <c r="AQ519" s="1"/>
      <c r="AR519" s="1"/>
      <c r="AT519" s="1"/>
      <c r="AU519" s="1"/>
      <c r="AV519" s="1"/>
      <c r="AW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L520" s="1"/>
      <c r="AM520" s="1"/>
      <c r="AN520" s="1"/>
      <c r="AP520" s="1"/>
      <c r="AQ520" s="1"/>
      <c r="AR520" s="1"/>
      <c r="AT520" s="1"/>
      <c r="AU520" s="1"/>
      <c r="AV520" s="1"/>
      <c r="AW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L521" s="1"/>
      <c r="AM521" s="1"/>
      <c r="AN521" s="1"/>
      <c r="AP521" s="1"/>
      <c r="AQ521" s="1"/>
      <c r="AR521" s="1"/>
      <c r="AT521" s="1"/>
      <c r="AU521" s="1"/>
      <c r="AV521" s="1"/>
      <c r="AW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L522" s="1"/>
      <c r="AM522" s="1"/>
      <c r="AN522" s="1"/>
      <c r="AP522" s="1"/>
      <c r="AQ522" s="1"/>
      <c r="AR522" s="1"/>
      <c r="AT522" s="1"/>
      <c r="AU522" s="1"/>
      <c r="AV522" s="1"/>
      <c r="AW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L523" s="1"/>
      <c r="AM523" s="1"/>
      <c r="AN523" s="1"/>
      <c r="AP523" s="1"/>
      <c r="AQ523" s="1"/>
      <c r="AR523" s="1"/>
      <c r="AT523" s="1"/>
      <c r="AU523" s="1"/>
      <c r="AV523" s="1"/>
      <c r="AW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L524" s="1"/>
      <c r="AM524" s="1"/>
      <c r="AN524" s="1"/>
      <c r="AP524" s="1"/>
      <c r="AQ524" s="1"/>
      <c r="AR524" s="1"/>
      <c r="AT524" s="1"/>
      <c r="AU524" s="1"/>
      <c r="AV524" s="1"/>
      <c r="AW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L525" s="1"/>
      <c r="AM525" s="1"/>
      <c r="AN525" s="1"/>
      <c r="AP525" s="1"/>
      <c r="AQ525" s="1"/>
      <c r="AR525" s="1"/>
      <c r="AT525" s="1"/>
      <c r="AU525" s="1"/>
      <c r="AV525" s="1"/>
      <c r="AW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L526" s="1"/>
      <c r="AM526" s="1"/>
      <c r="AN526" s="1"/>
      <c r="AP526" s="1"/>
      <c r="AQ526" s="1"/>
      <c r="AR526" s="1"/>
      <c r="AT526" s="1"/>
      <c r="AU526" s="1"/>
      <c r="AV526" s="1"/>
      <c r="AW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L527" s="1"/>
      <c r="AM527" s="1"/>
      <c r="AN527" s="1"/>
      <c r="AP527" s="1"/>
      <c r="AQ527" s="1"/>
      <c r="AR527" s="1"/>
      <c r="AT527" s="1"/>
      <c r="AU527" s="1"/>
      <c r="AV527" s="1"/>
      <c r="AW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L528" s="1"/>
      <c r="AM528" s="1"/>
      <c r="AN528" s="1"/>
      <c r="AP528" s="1"/>
      <c r="AQ528" s="1"/>
      <c r="AR528" s="1"/>
      <c r="AT528" s="1"/>
      <c r="AU528" s="1"/>
      <c r="AV528" s="1"/>
      <c r="AW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L529" s="1"/>
      <c r="AM529" s="1"/>
      <c r="AN529" s="1"/>
      <c r="AP529" s="1"/>
      <c r="AQ529" s="1"/>
      <c r="AR529" s="1"/>
      <c r="AT529" s="1"/>
      <c r="AU529" s="1"/>
      <c r="AV529" s="1"/>
      <c r="AW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L530" s="1"/>
      <c r="AM530" s="1"/>
      <c r="AN530" s="1"/>
      <c r="AP530" s="1"/>
      <c r="AQ530" s="1"/>
      <c r="AR530" s="1"/>
      <c r="AT530" s="1"/>
      <c r="AU530" s="1"/>
      <c r="AV530" s="1"/>
      <c r="AW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L531" s="1"/>
      <c r="AM531" s="1"/>
      <c r="AN531" s="1"/>
      <c r="AP531" s="1"/>
      <c r="AQ531" s="1"/>
      <c r="AR531" s="1"/>
      <c r="AT531" s="1"/>
      <c r="AU531" s="1"/>
      <c r="AV531" s="1"/>
      <c r="AW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L532" s="1"/>
      <c r="AM532" s="1"/>
      <c r="AN532" s="1"/>
      <c r="AP532" s="1"/>
      <c r="AQ532" s="1"/>
      <c r="AR532" s="1"/>
      <c r="AT532" s="1"/>
      <c r="AU532" s="1"/>
      <c r="AV532" s="1"/>
      <c r="AW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L533" s="1"/>
      <c r="AM533" s="1"/>
      <c r="AN533" s="1"/>
      <c r="AP533" s="1"/>
      <c r="AQ533" s="1"/>
      <c r="AR533" s="1"/>
      <c r="AT533" s="1"/>
      <c r="AU533" s="1"/>
      <c r="AV533" s="1"/>
      <c r="AW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L534" s="1"/>
      <c r="AM534" s="1"/>
      <c r="AN534" s="1"/>
      <c r="AP534" s="1"/>
      <c r="AQ534" s="1"/>
      <c r="AR534" s="1"/>
      <c r="AT534" s="1"/>
      <c r="AU534" s="1"/>
      <c r="AV534" s="1"/>
      <c r="AW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L535" s="1"/>
      <c r="AM535" s="1"/>
      <c r="AN535" s="1"/>
      <c r="AP535" s="1"/>
      <c r="AQ535" s="1"/>
      <c r="AR535" s="1"/>
      <c r="AT535" s="1"/>
      <c r="AU535" s="1"/>
      <c r="AV535" s="1"/>
      <c r="AW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L536" s="1"/>
      <c r="AM536" s="1"/>
      <c r="AN536" s="1"/>
      <c r="AP536" s="1"/>
      <c r="AQ536" s="1"/>
      <c r="AR536" s="1"/>
      <c r="AT536" s="1"/>
      <c r="AU536" s="1"/>
      <c r="AV536" s="1"/>
      <c r="AW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L537" s="1"/>
      <c r="AM537" s="1"/>
      <c r="AN537" s="1"/>
      <c r="AP537" s="1"/>
      <c r="AQ537" s="1"/>
      <c r="AR537" s="1"/>
      <c r="AT537" s="1"/>
      <c r="AU537" s="1"/>
      <c r="AV537" s="1"/>
      <c r="AW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L538" s="1"/>
      <c r="AM538" s="1"/>
      <c r="AN538" s="1"/>
      <c r="AP538" s="1"/>
      <c r="AQ538" s="1"/>
      <c r="AR538" s="1"/>
      <c r="AT538" s="1"/>
      <c r="AU538" s="1"/>
      <c r="AV538" s="1"/>
      <c r="AW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L539" s="1"/>
      <c r="AM539" s="1"/>
      <c r="AN539" s="1"/>
      <c r="AP539" s="1"/>
      <c r="AQ539" s="1"/>
      <c r="AR539" s="1"/>
      <c r="AT539" s="1"/>
      <c r="AU539" s="1"/>
      <c r="AV539" s="1"/>
      <c r="AW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L540" s="1"/>
      <c r="AM540" s="1"/>
      <c r="AN540" s="1"/>
      <c r="AP540" s="1"/>
      <c r="AQ540" s="1"/>
      <c r="AR540" s="1"/>
      <c r="AT540" s="1"/>
      <c r="AU540" s="1"/>
      <c r="AV540" s="1"/>
      <c r="AW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L541" s="1"/>
      <c r="AM541" s="1"/>
      <c r="AN541" s="1"/>
      <c r="AP541" s="1"/>
      <c r="AQ541" s="1"/>
      <c r="AR541" s="1"/>
      <c r="AT541" s="1"/>
      <c r="AU541" s="1"/>
      <c r="AV541" s="1"/>
      <c r="AW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L542" s="1"/>
      <c r="AM542" s="1"/>
      <c r="AN542" s="1"/>
      <c r="AP542" s="1"/>
      <c r="AQ542" s="1"/>
      <c r="AR542" s="1"/>
      <c r="AT542" s="1"/>
      <c r="AU542" s="1"/>
      <c r="AV542" s="1"/>
      <c r="AW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L543" s="1"/>
      <c r="AM543" s="1"/>
      <c r="AN543" s="1"/>
      <c r="AP543" s="1"/>
      <c r="AQ543" s="1"/>
      <c r="AR543" s="1"/>
      <c r="AT543" s="1"/>
      <c r="AU543" s="1"/>
      <c r="AV543" s="1"/>
      <c r="AW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L544" s="1"/>
      <c r="AM544" s="1"/>
      <c r="AN544" s="1"/>
      <c r="AP544" s="1"/>
      <c r="AQ544" s="1"/>
      <c r="AR544" s="1"/>
      <c r="AT544" s="1"/>
      <c r="AU544" s="1"/>
      <c r="AV544" s="1"/>
      <c r="AW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L545" s="1"/>
      <c r="AM545" s="1"/>
      <c r="AN545" s="1"/>
      <c r="AP545" s="1"/>
      <c r="AQ545" s="1"/>
      <c r="AR545" s="1"/>
      <c r="AT545" s="1"/>
      <c r="AU545" s="1"/>
      <c r="AV545" s="1"/>
      <c r="AW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L546" s="1"/>
      <c r="AM546" s="1"/>
      <c r="AN546" s="1"/>
      <c r="AP546" s="1"/>
      <c r="AQ546" s="1"/>
      <c r="AR546" s="1"/>
      <c r="AT546" s="1"/>
      <c r="AU546" s="1"/>
      <c r="AV546" s="1"/>
      <c r="AW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L547" s="1"/>
      <c r="AM547" s="1"/>
      <c r="AN547" s="1"/>
      <c r="AP547" s="1"/>
      <c r="AQ547" s="1"/>
      <c r="AR547" s="1"/>
      <c r="AT547" s="1"/>
      <c r="AU547" s="1"/>
      <c r="AV547" s="1"/>
      <c r="AW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L548" s="1"/>
      <c r="AM548" s="1"/>
      <c r="AN548" s="1"/>
      <c r="AP548" s="1"/>
      <c r="AQ548" s="1"/>
      <c r="AR548" s="1"/>
      <c r="AT548" s="1"/>
      <c r="AU548" s="1"/>
      <c r="AV548" s="1"/>
      <c r="AW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L549" s="1"/>
      <c r="AM549" s="1"/>
      <c r="AN549" s="1"/>
      <c r="AP549" s="1"/>
      <c r="AQ549" s="1"/>
      <c r="AR549" s="1"/>
      <c r="AT549" s="1"/>
      <c r="AU549" s="1"/>
      <c r="AV549" s="1"/>
      <c r="AW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L550" s="1"/>
      <c r="AM550" s="1"/>
      <c r="AN550" s="1"/>
      <c r="AP550" s="1"/>
      <c r="AQ550" s="1"/>
      <c r="AR550" s="1"/>
      <c r="AT550" s="1"/>
      <c r="AU550" s="1"/>
      <c r="AV550" s="1"/>
      <c r="AW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L551" s="1"/>
      <c r="AM551" s="1"/>
      <c r="AN551" s="1"/>
      <c r="AP551" s="1"/>
      <c r="AQ551" s="1"/>
      <c r="AR551" s="1"/>
      <c r="AT551" s="1"/>
      <c r="AU551" s="1"/>
      <c r="AV551" s="1"/>
      <c r="AW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L552" s="1"/>
      <c r="AM552" s="1"/>
      <c r="AN552" s="1"/>
      <c r="AP552" s="1"/>
      <c r="AQ552" s="1"/>
      <c r="AR552" s="1"/>
      <c r="AT552" s="1"/>
      <c r="AU552" s="1"/>
      <c r="AV552" s="1"/>
      <c r="AW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L553" s="1"/>
      <c r="AM553" s="1"/>
      <c r="AN553" s="1"/>
      <c r="AP553" s="1"/>
      <c r="AQ553" s="1"/>
      <c r="AR553" s="1"/>
      <c r="AT553" s="1"/>
      <c r="AU553" s="1"/>
      <c r="AV553" s="1"/>
      <c r="AW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L554" s="1"/>
      <c r="AM554" s="1"/>
      <c r="AN554" s="1"/>
      <c r="AP554" s="1"/>
      <c r="AQ554" s="1"/>
      <c r="AR554" s="1"/>
      <c r="AT554" s="1"/>
      <c r="AU554" s="1"/>
      <c r="AV554" s="1"/>
      <c r="AW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L555" s="1"/>
      <c r="AM555" s="1"/>
      <c r="AN555" s="1"/>
      <c r="AP555" s="1"/>
      <c r="AQ555" s="1"/>
      <c r="AR555" s="1"/>
      <c r="AT555" s="1"/>
      <c r="AU555" s="1"/>
      <c r="AV555" s="1"/>
      <c r="AW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L556" s="1"/>
      <c r="AM556" s="1"/>
      <c r="AN556" s="1"/>
      <c r="AP556" s="1"/>
      <c r="AQ556" s="1"/>
      <c r="AR556" s="1"/>
      <c r="AT556" s="1"/>
      <c r="AU556" s="1"/>
      <c r="AV556" s="1"/>
      <c r="AW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L557" s="1"/>
      <c r="AM557" s="1"/>
      <c r="AN557" s="1"/>
      <c r="AP557" s="1"/>
      <c r="AQ557" s="1"/>
      <c r="AR557" s="1"/>
      <c r="AT557" s="1"/>
      <c r="AU557" s="1"/>
      <c r="AV557" s="1"/>
      <c r="AW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L558" s="1"/>
      <c r="AM558" s="1"/>
      <c r="AN558" s="1"/>
      <c r="AP558" s="1"/>
      <c r="AQ558" s="1"/>
      <c r="AR558" s="1"/>
      <c r="AT558" s="1"/>
      <c r="AU558" s="1"/>
      <c r="AV558" s="1"/>
      <c r="AW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L559" s="1"/>
      <c r="AM559" s="1"/>
      <c r="AN559" s="1"/>
      <c r="AP559" s="1"/>
      <c r="AQ559" s="1"/>
      <c r="AR559" s="1"/>
      <c r="AT559" s="1"/>
      <c r="AU559" s="1"/>
      <c r="AV559" s="1"/>
      <c r="AW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L560" s="1"/>
      <c r="AM560" s="1"/>
      <c r="AN560" s="1"/>
      <c r="AP560" s="1"/>
      <c r="AQ560" s="1"/>
      <c r="AR560" s="1"/>
      <c r="AT560" s="1"/>
      <c r="AU560" s="1"/>
      <c r="AV560" s="1"/>
      <c r="AW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L561" s="1"/>
      <c r="AM561" s="1"/>
      <c r="AN561" s="1"/>
      <c r="AP561" s="1"/>
      <c r="AQ561" s="1"/>
      <c r="AR561" s="1"/>
      <c r="AT561" s="1"/>
      <c r="AU561" s="1"/>
      <c r="AV561" s="1"/>
      <c r="AW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L562" s="1"/>
      <c r="AM562" s="1"/>
      <c r="AN562" s="1"/>
      <c r="AP562" s="1"/>
      <c r="AQ562" s="1"/>
      <c r="AR562" s="1"/>
      <c r="AT562" s="1"/>
      <c r="AU562" s="1"/>
      <c r="AV562" s="1"/>
      <c r="AW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L563" s="1"/>
      <c r="AM563" s="1"/>
      <c r="AN563" s="1"/>
      <c r="AP563" s="1"/>
      <c r="AQ563" s="1"/>
      <c r="AR563" s="1"/>
      <c r="AT563" s="1"/>
      <c r="AU563" s="1"/>
      <c r="AV563" s="1"/>
      <c r="AW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L564" s="1"/>
      <c r="AM564" s="1"/>
      <c r="AN564" s="1"/>
      <c r="AP564" s="1"/>
      <c r="AQ564" s="1"/>
      <c r="AR564" s="1"/>
      <c r="AT564" s="1"/>
      <c r="AU564" s="1"/>
      <c r="AV564" s="1"/>
      <c r="AW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L565" s="1"/>
      <c r="AM565" s="1"/>
      <c r="AN565" s="1"/>
      <c r="AP565" s="1"/>
      <c r="AQ565" s="1"/>
      <c r="AR565" s="1"/>
      <c r="AT565" s="1"/>
      <c r="AU565" s="1"/>
      <c r="AV565" s="1"/>
      <c r="AW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L566" s="1"/>
      <c r="AM566" s="1"/>
      <c r="AN566" s="1"/>
      <c r="AP566" s="1"/>
      <c r="AQ566" s="1"/>
      <c r="AR566" s="1"/>
      <c r="AT566" s="1"/>
      <c r="AU566" s="1"/>
      <c r="AV566" s="1"/>
      <c r="AW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L567" s="1"/>
      <c r="AM567" s="1"/>
      <c r="AN567" s="1"/>
      <c r="AP567" s="1"/>
      <c r="AQ567" s="1"/>
      <c r="AR567" s="1"/>
      <c r="AT567" s="1"/>
      <c r="AU567" s="1"/>
      <c r="AV567" s="1"/>
      <c r="AW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L568" s="1"/>
      <c r="AM568" s="1"/>
      <c r="AN568" s="1"/>
      <c r="AP568" s="1"/>
      <c r="AQ568" s="1"/>
      <c r="AR568" s="1"/>
      <c r="AT568" s="1"/>
      <c r="AU568" s="1"/>
      <c r="AV568" s="1"/>
      <c r="AW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L569" s="1"/>
      <c r="AM569" s="1"/>
      <c r="AN569" s="1"/>
      <c r="AP569" s="1"/>
      <c r="AQ569" s="1"/>
      <c r="AR569" s="1"/>
      <c r="AT569" s="1"/>
      <c r="AU569" s="1"/>
      <c r="AV569" s="1"/>
      <c r="AW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L570" s="1"/>
      <c r="AM570" s="1"/>
      <c r="AN570" s="1"/>
      <c r="AP570" s="1"/>
      <c r="AQ570" s="1"/>
      <c r="AR570" s="1"/>
      <c r="AT570" s="1"/>
      <c r="AU570" s="1"/>
      <c r="AV570" s="1"/>
      <c r="AW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L571" s="1"/>
      <c r="AM571" s="1"/>
      <c r="AN571" s="1"/>
      <c r="AP571" s="1"/>
      <c r="AQ571" s="1"/>
      <c r="AR571" s="1"/>
      <c r="AT571" s="1"/>
      <c r="AU571" s="1"/>
      <c r="AV571" s="1"/>
      <c r="AW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L572" s="1"/>
      <c r="AM572" s="1"/>
      <c r="AN572" s="1"/>
      <c r="AP572" s="1"/>
      <c r="AQ572" s="1"/>
      <c r="AR572" s="1"/>
      <c r="AT572" s="1"/>
      <c r="AU572" s="1"/>
      <c r="AV572" s="1"/>
      <c r="AW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L573" s="1"/>
      <c r="AM573" s="1"/>
      <c r="AN573" s="1"/>
      <c r="AP573" s="1"/>
      <c r="AQ573" s="1"/>
      <c r="AR573" s="1"/>
      <c r="AT573" s="1"/>
      <c r="AU573" s="1"/>
      <c r="AV573" s="1"/>
      <c r="AW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L574" s="1"/>
      <c r="AM574" s="1"/>
      <c r="AN574" s="1"/>
      <c r="AP574" s="1"/>
      <c r="AQ574" s="1"/>
      <c r="AR574" s="1"/>
      <c r="AT574" s="1"/>
      <c r="AU574" s="1"/>
      <c r="AV574" s="1"/>
      <c r="AW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L575" s="1"/>
      <c r="AM575" s="1"/>
      <c r="AN575" s="1"/>
      <c r="AP575" s="1"/>
      <c r="AQ575" s="1"/>
      <c r="AR575" s="1"/>
      <c r="AT575" s="1"/>
      <c r="AU575" s="1"/>
      <c r="AV575" s="1"/>
      <c r="AW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L576" s="1"/>
      <c r="AM576" s="1"/>
      <c r="AN576" s="1"/>
      <c r="AP576" s="1"/>
      <c r="AQ576" s="1"/>
      <c r="AR576" s="1"/>
      <c r="AT576" s="1"/>
      <c r="AU576" s="1"/>
      <c r="AV576" s="1"/>
      <c r="AW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L577" s="1"/>
      <c r="AM577" s="1"/>
      <c r="AN577" s="1"/>
      <c r="AP577" s="1"/>
      <c r="AQ577" s="1"/>
      <c r="AR577" s="1"/>
      <c r="AT577" s="1"/>
      <c r="AU577" s="1"/>
      <c r="AV577" s="1"/>
      <c r="AW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L578" s="1"/>
      <c r="AM578" s="1"/>
      <c r="AN578" s="1"/>
      <c r="AP578" s="1"/>
      <c r="AQ578" s="1"/>
      <c r="AR578" s="1"/>
      <c r="AT578" s="1"/>
      <c r="AU578" s="1"/>
      <c r="AV578" s="1"/>
      <c r="AW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L579" s="1"/>
      <c r="AM579" s="1"/>
      <c r="AN579" s="1"/>
      <c r="AP579" s="1"/>
      <c r="AQ579" s="1"/>
      <c r="AR579" s="1"/>
      <c r="AT579" s="1"/>
      <c r="AU579" s="1"/>
      <c r="AV579" s="1"/>
      <c r="AW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L580" s="1"/>
      <c r="AM580" s="1"/>
      <c r="AN580" s="1"/>
      <c r="AP580" s="1"/>
      <c r="AQ580" s="1"/>
      <c r="AR580" s="1"/>
      <c r="AT580" s="1"/>
      <c r="AU580" s="1"/>
      <c r="AV580" s="1"/>
      <c r="AW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L581" s="1"/>
      <c r="AM581" s="1"/>
      <c r="AN581" s="1"/>
      <c r="AP581" s="1"/>
      <c r="AQ581" s="1"/>
      <c r="AR581" s="1"/>
      <c r="AT581" s="1"/>
      <c r="AU581" s="1"/>
      <c r="AV581" s="1"/>
      <c r="AW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L582" s="1"/>
      <c r="AM582" s="1"/>
      <c r="AN582" s="1"/>
      <c r="AP582" s="1"/>
      <c r="AQ582" s="1"/>
      <c r="AR582" s="1"/>
      <c r="AT582" s="1"/>
      <c r="AU582" s="1"/>
      <c r="AV582" s="1"/>
      <c r="AW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L583" s="1"/>
      <c r="AM583" s="1"/>
      <c r="AN583" s="1"/>
      <c r="AP583" s="1"/>
      <c r="AQ583" s="1"/>
      <c r="AR583" s="1"/>
      <c r="AT583" s="1"/>
      <c r="AU583" s="1"/>
      <c r="AV583" s="1"/>
      <c r="AW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L584" s="1"/>
      <c r="AM584" s="1"/>
      <c r="AN584" s="1"/>
      <c r="AP584" s="1"/>
      <c r="AQ584" s="1"/>
      <c r="AR584" s="1"/>
      <c r="AT584" s="1"/>
      <c r="AU584" s="1"/>
      <c r="AV584" s="1"/>
      <c r="AW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L585" s="1"/>
      <c r="AM585" s="1"/>
      <c r="AN585" s="1"/>
      <c r="AP585" s="1"/>
      <c r="AQ585" s="1"/>
      <c r="AR585" s="1"/>
      <c r="AT585" s="1"/>
      <c r="AU585" s="1"/>
      <c r="AV585" s="1"/>
      <c r="AW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L586" s="1"/>
      <c r="AM586" s="1"/>
      <c r="AN586" s="1"/>
      <c r="AP586" s="1"/>
      <c r="AQ586" s="1"/>
      <c r="AR586" s="1"/>
      <c r="AT586" s="1"/>
      <c r="AU586" s="1"/>
      <c r="AV586" s="1"/>
      <c r="AW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L587" s="1"/>
      <c r="AM587" s="1"/>
      <c r="AN587" s="1"/>
      <c r="AP587" s="1"/>
      <c r="AQ587" s="1"/>
      <c r="AR587" s="1"/>
      <c r="AT587" s="1"/>
      <c r="AU587" s="1"/>
      <c r="AV587" s="1"/>
      <c r="AW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L588" s="1"/>
      <c r="AM588" s="1"/>
      <c r="AN588" s="1"/>
      <c r="AP588" s="1"/>
      <c r="AQ588" s="1"/>
      <c r="AR588" s="1"/>
      <c r="AT588" s="1"/>
      <c r="AU588" s="1"/>
      <c r="AV588" s="1"/>
      <c r="AW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L589" s="1"/>
      <c r="AM589" s="1"/>
      <c r="AN589" s="1"/>
      <c r="AP589" s="1"/>
      <c r="AQ589" s="1"/>
      <c r="AR589" s="1"/>
      <c r="AT589" s="1"/>
      <c r="AU589" s="1"/>
      <c r="AV589" s="1"/>
      <c r="AW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L590" s="1"/>
      <c r="AM590" s="1"/>
      <c r="AN590" s="1"/>
      <c r="AP590" s="1"/>
      <c r="AQ590" s="1"/>
      <c r="AR590" s="1"/>
      <c r="AT590" s="1"/>
      <c r="AU590" s="1"/>
      <c r="AV590" s="1"/>
      <c r="AW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L591" s="1"/>
      <c r="AM591" s="1"/>
      <c r="AN591" s="1"/>
      <c r="AP591" s="1"/>
      <c r="AQ591" s="1"/>
      <c r="AR591" s="1"/>
      <c r="AT591" s="1"/>
      <c r="AU591" s="1"/>
      <c r="AV591" s="1"/>
      <c r="AW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L592" s="1"/>
      <c r="AM592" s="1"/>
      <c r="AN592" s="1"/>
      <c r="AP592" s="1"/>
      <c r="AQ592" s="1"/>
      <c r="AR592" s="1"/>
      <c r="AT592" s="1"/>
      <c r="AU592" s="1"/>
      <c r="AV592" s="1"/>
      <c r="AW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L593" s="1"/>
      <c r="AM593" s="1"/>
      <c r="AN593" s="1"/>
      <c r="AP593" s="1"/>
      <c r="AQ593" s="1"/>
      <c r="AR593" s="1"/>
      <c r="AT593" s="1"/>
      <c r="AU593" s="1"/>
      <c r="AV593" s="1"/>
      <c r="AW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L594" s="1"/>
      <c r="AM594" s="1"/>
      <c r="AN594" s="1"/>
      <c r="AP594" s="1"/>
      <c r="AQ594" s="1"/>
      <c r="AR594" s="1"/>
      <c r="AT594" s="1"/>
      <c r="AU594" s="1"/>
      <c r="AV594" s="1"/>
      <c r="AW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L595" s="1"/>
      <c r="AM595" s="1"/>
      <c r="AN595" s="1"/>
      <c r="AP595" s="1"/>
      <c r="AQ595" s="1"/>
      <c r="AR595" s="1"/>
      <c r="AT595" s="1"/>
      <c r="AU595" s="1"/>
      <c r="AV595" s="1"/>
      <c r="AW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L596" s="1"/>
      <c r="AM596" s="1"/>
      <c r="AN596" s="1"/>
      <c r="AP596" s="1"/>
      <c r="AQ596" s="1"/>
      <c r="AR596" s="1"/>
      <c r="AT596" s="1"/>
      <c r="AU596" s="1"/>
      <c r="AV596" s="1"/>
      <c r="AW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L597" s="1"/>
      <c r="AM597" s="1"/>
      <c r="AN597" s="1"/>
      <c r="AP597" s="1"/>
      <c r="AQ597" s="1"/>
      <c r="AR597" s="1"/>
      <c r="AT597" s="1"/>
      <c r="AU597" s="1"/>
      <c r="AV597" s="1"/>
      <c r="AW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L598" s="1"/>
      <c r="AM598" s="1"/>
      <c r="AN598" s="1"/>
      <c r="AP598" s="1"/>
      <c r="AQ598" s="1"/>
      <c r="AR598" s="1"/>
      <c r="AT598" s="1"/>
      <c r="AU598" s="1"/>
      <c r="AV598" s="1"/>
      <c r="AW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L599" s="1"/>
      <c r="AM599" s="1"/>
      <c r="AN599" s="1"/>
      <c r="AP599" s="1"/>
      <c r="AQ599" s="1"/>
      <c r="AR599" s="1"/>
      <c r="AT599" s="1"/>
      <c r="AU599" s="1"/>
      <c r="AV599" s="1"/>
      <c r="AW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L600" s="1"/>
      <c r="AM600" s="1"/>
      <c r="AN600" s="1"/>
      <c r="AP600" s="1"/>
      <c r="AQ600" s="1"/>
      <c r="AR600" s="1"/>
      <c r="AT600" s="1"/>
      <c r="AU600" s="1"/>
      <c r="AV600" s="1"/>
      <c r="AW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L601" s="1"/>
      <c r="AM601" s="1"/>
      <c r="AN601" s="1"/>
      <c r="AP601" s="1"/>
      <c r="AQ601" s="1"/>
      <c r="AR601" s="1"/>
      <c r="AT601" s="1"/>
      <c r="AU601" s="1"/>
      <c r="AV601" s="1"/>
      <c r="AW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L602" s="1"/>
      <c r="AM602" s="1"/>
      <c r="AN602" s="1"/>
      <c r="AP602" s="1"/>
      <c r="AQ602" s="1"/>
      <c r="AR602" s="1"/>
      <c r="AT602" s="1"/>
      <c r="AU602" s="1"/>
      <c r="AV602" s="1"/>
      <c r="AW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L603" s="1"/>
      <c r="AM603" s="1"/>
      <c r="AN603" s="1"/>
      <c r="AP603" s="1"/>
      <c r="AQ603" s="1"/>
      <c r="AR603" s="1"/>
      <c r="AT603" s="1"/>
      <c r="AU603" s="1"/>
      <c r="AV603" s="1"/>
      <c r="AW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L604" s="1"/>
      <c r="AM604" s="1"/>
      <c r="AN604" s="1"/>
      <c r="AP604" s="1"/>
      <c r="AQ604" s="1"/>
      <c r="AR604" s="1"/>
      <c r="AT604" s="1"/>
      <c r="AU604" s="1"/>
      <c r="AV604" s="1"/>
      <c r="AW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L605" s="1"/>
      <c r="AM605" s="1"/>
      <c r="AN605" s="1"/>
      <c r="AP605" s="1"/>
      <c r="AQ605" s="1"/>
      <c r="AR605" s="1"/>
      <c r="AT605" s="1"/>
      <c r="AU605" s="1"/>
      <c r="AV605" s="1"/>
      <c r="AW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L606" s="1"/>
      <c r="AM606" s="1"/>
      <c r="AN606" s="1"/>
      <c r="AP606" s="1"/>
      <c r="AQ606" s="1"/>
      <c r="AR606" s="1"/>
      <c r="AT606" s="1"/>
      <c r="AU606" s="1"/>
      <c r="AV606" s="1"/>
      <c r="AW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L607" s="1"/>
      <c r="AM607" s="1"/>
      <c r="AN607" s="1"/>
      <c r="AP607" s="1"/>
      <c r="AQ607" s="1"/>
      <c r="AR607" s="1"/>
      <c r="AT607" s="1"/>
      <c r="AU607" s="1"/>
      <c r="AV607" s="1"/>
      <c r="AW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L608" s="1"/>
      <c r="AM608" s="1"/>
      <c r="AN608" s="1"/>
      <c r="AP608" s="1"/>
      <c r="AQ608" s="1"/>
      <c r="AR608" s="1"/>
      <c r="AT608" s="1"/>
      <c r="AU608" s="1"/>
      <c r="AV608" s="1"/>
      <c r="AW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L609" s="1"/>
      <c r="AM609" s="1"/>
      <c r="AN609" s="1"/>
      <c r="AP609" s="1"/>
      <c r="AQ609" s="1"/>
      <c r="AR609" s="1"/>
      <c r="AT609" s="1"/>
      <c r="AU609" s="1"/>
      <c r="AV609" s="1"/>
      <c r="AW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L610" s="1"/>
      <c r="AM610" s="1"/>
      <c r="AN610" s="1"/>
      <c r="AP610" s="1"/>
      <c r="AQ610" s="1"/>
      <c r="AR610" s="1"/>
      <c r="AT610" s="1"/>
      <c r="AU610" s="1"/>
      <c r="AV610" s="1"/>
      <c r="AW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L611" s="1"/>
      <c r="AM611" s="1"/>
      <c r="AN611" s="1"/>
      <c r="AP611" s="1"/>
      <c r="AQ611" s="1"/>
      <c r="AR611" s="1"/>
      <c r="AT611" s="1"/>
      <c r="AU611" s="1"/>
      <c r="AV611" s="1"/>
      <c r="AW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L612" s="1"/>
      <c r="AM612" s="1"/>
      <c r="AN612" s="1"/>
      <c r="AP612" s="1"/>
      <c r="AQ612" s="1"/>
      <c r="AR612" s="1"/>
      <c r="AT612" s="1"/>
      <c r="AU612" s="1"/>
      <c r="AV612" s="1"/>
      <c r="AW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L613" s="1"/>
      <c r="AM613" s="1"/>
      <c r="AN613" s="1"/>
      <c r="AP613" s="1"/>
      <c r="AQ613" s="1"/>
      <c r="AR613" s="1"/>
      <c r="AT613" s="1"/>
      <c r="AU613" s="1"/>
      <c r="AV613" s="1"/>
      <c r="AW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L614" s="1"/>
      <c r="AM614" s="1"/>
      <c r="AN614" s="1"/>
      <c r="AP614" s="1"/>
      <c r="AQ614" s="1"/>
      <c r="AR614" s="1"/>
      <c r="AT614" s="1"/>
      <c r="AU614" s="1"/>
      <c r="AV614" s="1"/>
      <c r="AW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L615" s="1"/>
      <c r="AM615" s="1"/>
      <c r="AN615" s="1"/>
      <c r="AP615" s="1"/>
      <c r="AQ615" s="1"/>
      <c r="AR615" s="1"/>
      <c r="AT615" s="1"/>
      <c r="AU615" s="1"/>
      <c r="AV615" s="1"/>
      <c r="AW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L616" s="1"/>
      <c r="AM616" s="1"/>
      <c r="AN616" s="1"/>
      <c r="AP616" s="1"/>
      <c r="AQ616" s="1"/>
      <c r="AR616" s="1"/>
      <c r="AT616" s="1"/>
      <c r="AU616" s="1"/>
      <c r="AV616" s="1"/>
      <c r="AW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L617" s="1"/>
      <c r="AM617" s="1"/>
      <c r="AN617" s="1"/>
      <c r="AP617" s="1"/>
      <c r="AQ617" s="1"/>
      <c r="AR617" s="1"/>
      <c r="AT617" s="1"/>
      <c r="AU617" s="1"/>
      <c r="AV617" s="1"/>
      <c r="AW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L618" s="1"/>
      <c r="AM618" s="1"/>
      <c r="AN618" s="1"/>
      <c r="AP618" s="1"/>
      <c r="AQ618" s="1"/>
      <c r="AR618" s="1"/>
      <c r="AT618" s="1"/>
      <c r="AU618" s="1"/>
      <c r="AV618" s="1"/>
      <c r="AW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L619" s="1"/>
      <c r="AM619" s="1"/>
      <c r="AN619" s="1"/>
      <c r="AP619" s="1"/>
      <c r="AQ619" s="1"/>
      <c r="AR619" s="1"/>
      <c r="AT619" s="1"/>
      <c r="AU619" s="1"/>
      <c r="AV619" s="1"/>
      <c r="AW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L620" s="1"/>
      <c r="AM620" s="1"/>
      <c r="AN620" s="1"/>
      <c r="AP620" s="1"/>
      <c r="AQ620" s="1"/>
      <c r="AR620" s="1"/>
      <c r="AT620" s="1"/>
      <c r="AU620" s="1"/>
      <c r="AV620" s="1"/>
      <c r="AW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L621" s="1"/>
      <c r="AM621" s="1"/>
      <c r="AN621" s="1"/>
      <c r="AP621" s="1"/>
      <c r="AQ621" s="1"/>
      <c r="AR621" s="1"/>
      <c r="AT621" s="1"/>
      <c r="AU621" s="1"/>
      <c r="AV621" s="1"/>
      <c r="AW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L622" s="1"/>
      <c r="AM622" s="1"/>
      <c r="AN622" s="1"/>
      <c r="AP622" s="1"/>
      <c r="AQ622" s="1"/>
      <c r="AR622" s="1"/>
      <c r="AT622" s="1"/>
      <c r="AU622" s="1"/>
      <c r="AV622" s="1"/>
      <c r="AW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L623" s="1"/>
      <c r="AM623" s="1"/>
      <c r="AN623" s="1"/>
      <c r="AP623" s="1"/>
      <c r="AQ623" s="1"/>
      <c r="AR623" s="1"/>
      <c r="AT623" s="1"/>
      <c r="AU623" s="1"/>
      <c r="AV623" s="1"/>
      <c r="AW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L624" s="1"/>
      <c r="AM624" s="1"/>
      <c r="AN624" s="1"/>
      <c r="AP624" s="1"/>
      <c r="AQ624" s="1"/>
      <c r="AR624" s="1"/>
      <c r="AT624" s="1"/>
      <c r="AU624" s="1"/>
      <c r="AV624" s="1"/>
      <c r="AW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L625" s="1"/>
      <c r="AM625" s="1"/>
      <c r="AN625" s="1"/>
      <c r="AP625" s="1"/>
      <c r="AQ625" s="1"/>
      <c r="AR625" s="1"/>
      <c r="AT625" s="1"/>
      <c r="AU625" s="1"/>
      <c r="AV625" s="1"/>
      <c r="AW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L626" s="1"/>
      <c r="AM626" s="1"/>
      <c r="AN626" s="1"/>
      <c r="AP626" s="1"/>
      <c r="AQ626" s="1"/>
      <c r="AR626" s="1"/>
      <c r="AT626" s="1"/>
      <c r="AU626" s="1"/>
      <c r="AV626" s="1"/>
      <c r="AW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L627" s="1"/>
      <c r="AM627" s="1"/>
      <c r="AN627" s="1"/>
      <c r="AP627" s="1"/>
      <c r="AQ627" s="1"/>
      <c r="AR627" s="1"/>
      <c r="AT627" s="1"/>
      <c r="AU627" s="1"/>
      <c r="AV627" s="1"/>
      <c r="AW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L628" s="1"/>
      <c r="AM628" s="1"/>
      <c r="AN628" s="1"/>
      <c r="AP628" s="1"/>
      <c r="AQ628" s="1"/>
      <c r="AR628" s="1"/>
      <c r="AT628" s="1"/>
      <c r="AU628" s="1"/>
      <c r="AV628" s="1"/>
      <c r="AW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L629" s="1"/>
      <c r="AM629" s="1"/>
      <c r="AN629" s="1"/>
      <c r="AP629" s="1"/>
      <c r="AQ629" s="1"/>
      <c r="AR629" s="1"/>
      <c r="AT629" s="1"/>
      <c r="AU629" s="1"/>
      <c r="AV629" s="1"/>
      <c r="AW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L630" s="1"/>
      <c r="AM630" s="1"/>
      <c r="AN630" s="1"/>
      <c r="AP630" s="1"/>
      <c r="AQ630" s="1"/>
      <c r="AR630" s="1"/>
      <c r="AT630" s="1"/>
      <c r="AU630" s="1"/>
      <c r="AV630" s="1"/>
      <c r="AW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L631" s="1"/>
      <c r="AM631" s="1"/>
      <c r="AN631" s="1"/>
      <c r="AP631" s="1"/>
      <c r="AQ631" s="1"/>
      <c r="AR631" s="1"/>
      <c r="AT631" s="1"/>
      <c r="AU631" s="1"/>
      <c r="AV631" s="1"/>
      <c r="AW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L632" s="1"/>
      <c r="AM632" s="1"/>
      <c r="AN632" s="1"/>
      <c r="AP632" s="1"/>
      <c r="AQ632" s="1"/>
      <c r="AR632" s="1"/>
      <c r="AT632" s="1"/>
      <c r="AU632" s="1"/>
      <c r="AV632" s="1"/>
      <c r="AW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L633" s="1"/>
      <c r="AM633" s="1"/>
      <c r="AN633" s="1"/>
      <c r="AP633" s="1"/>
      <c r="AQ633" s="1"/>
      <c r="AR633" s="1"/>
      <c r="AT633" s="1"/>
      <c r="AU633" s="1"/>
      <c r="AV633" s="1"/>
      <c r="AW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L634" s="1"/>
      <c r="AM634" s="1"/>
      <c r="AN634" s="1"/>
      <c r="AP634" s="1"/>
      <c r="AQ634" s="1"/>
      <c r="AR634" s="1"/>
      <c r="AT634" s="1"/>
      <c r="AU634" s="1"/>
      <c r="AV634" s="1"/>
      <c r="AW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L635" s="1"/>
      <c r="AM635" s="1"/>
      <c r="AN635" s="1"/>
      <c r="AP635" s="1"/>
      <c r="AQ635" s="1"/>
      <c r="AR635" s="1"/>
      <c r="AT635" s="1"/>
      <c r="AU635" s="1"/>
      <c r="AV635" s="1"/>
      <c r="AW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L636" s="1"/>
      <c r="AM636" s="1"/>
      <c r="AN636" s="1"/>
      <c r="AP636" s="1"/>
      <c r="AQ636" s="1"/>
      <c r="AR636" s="1"/>
      <c r="AT636" s="1"/>
      <c r="AU636" s="1"/>
      <c r="AV636" s="1"/>
      <c r="AW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L637" s="1"/>
      <c r="AM637" s="1"/>
      <c r="AN637" s="1"/>
      <c r="AP637" s="1"/>
      <c r="AQ637" s="1"/>
      <c r="AR637" s="1"/>
      <c r="AT637" s="1"/>
      <c r="AU637" s="1"/>
      <c r="AV637" s="1"/>
      <c r="AW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L638" s="1"/>
      <c r="AM638" s="1"/>
      <c r="AN638" s="1"/>
      <c r="AP638" s="1"/>
      <c r="AQ638" s="1"/>
      <c r="AR638" s="1"/>
      <c r="AT638" s="1"/>
      <c r="AU638" s="1"/>
      <c r="AV638" s="1"/>
      <c r="AW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L639" s="1"/>
      <c r="AM639" s="1"/>
      <c r="AN639" s="1"/>
      <c r="AP639" s="1"/>
      <c r="AQ639" s="1"/>
      <c r="AR639" s="1"/>
      <c r="AT639" s="1"/>
      <c r="AU639" s="1"/>
      <c r="AV639" s="1"/>
      <c r="AW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L640" s="1"/>
      <c r="AM640" s="1"/>
      <c r="AN640" s="1"/>
      <c r="AP640" s="1"/>
      <c r="AQ640" s="1"/>
      <c r="AR640" s="1"/>
      <c r="AT640" s="1"/>
      <c r="AU640" s="1"/>
      <c r="AV640" s="1"/>
      <c r="AW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L641" s="1"/>
      <c r="AM641" s="1"/>
      <c r="AN641" s="1"/>
      <c r="AP641" s="1"/>
      <c r="AQ641" s="1"/>
      <c r="AR641" s="1"/>
      <c r="AT641" s="1"/>
      <c r="AU641" s="1"/>
      <c r="AV641" s="1"/>
      <c r="AW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L642" s="1"/>
      <c r="AM642" s="1"/>
      <c r="AN642" s="1"/>
      <c r="AP642" s="1"/>
      <c r="AQ642" s="1"/>
      <c r="AR642" s="1"/>
      <c r="AT642" s="1"/>
      <c r="AU642" s="1"/>
      <c r="AV642" s="1"/>
      <c r="AW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L643" s="1"/>
      <c r="AM643" s="1"/>
      <c r="AN643" s="1"/>
      <c r="AP643" s="1"/>
      <c r="AQ643" s="1"/>
      <c r="AR643" s="1"/>
      <c r="AT643" s="1"/>
      <c r="AU643" s="1"/>
      <c r="AV643" s="1"/>
      <c r="AW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L644" s="1"/>
      <c r="AM644" s="1"/>
      <c r="AN644" s="1"/>
      <c r="AP644" s="1"/>
      <c r="AQ644" s="1"/>
      <c r="AR644" s="1"/>
      <c r="AT644" s="1"/>
      <c r="AU644" s="1"/>
      <c r="AV644" s="1"/>
      <c r="AW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L645" s="1"/>
      <c r="AM645" s="1"/>
      <c r="AN645" s="1"/>
      <c r="AP645" s="1"/>
      <c r="AQ645" s="1"/>
      <c r="AR645" s="1"/>
      <c r="AT645" s="1"/>
      <c r="AU645" s="1"/>
      <c r="AV645" s="1"/>
      <c r="AW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L646" s="1"/>
      <c r="AM646" s="1"/>
      <c r="AN646" s="1"/>
      <c r="AP646" s="1"/>
      <c r="AQ646" s="1"/>
      <c r="AR646" s="1"/>
      <c r="AT646" s="1"/>
      <c r="AU646" s="1"/>
      <c r="AV646" s="1"/>
      <c r="AW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L647" s="1"/>
      <c r="AM647" s="1"/>
      <c r="AN647" s="1"/>
      <c r="AP647" s="1"/>
      <c r="AQ647" s="1"/>
      <c r="AR647" s="1"/>
      <c r="AT647" s="1"/>
      <c r="AU647" s="1"/>
      <c r="AV647" s="1"/>
      <c r="AW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L648" s="1"/>
      <c r="AM648" s="1"/>
      <c r="AN648" s="1"/>
      <c r="AP648" s="1"/>
      <c r="AQ648" s="1"/>
      <c r="AR648" s="1"/>
      <c r="AT648" s="1"/>
      <c r="AU648" s="1"/>
      <c r="AV648" s="1"/>
      <c r="AW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L649" s="1"/>
      <c r="AM649" s="1"/>
      <c r="AN649" s="1"/>
      <c r="AP649" s="1"/>
      <c r="AQ649" s="1"/>
      <c r="AR649" s="1"/>
      <c r="AT649" s="1"/>
      <c r="AU649" s="1"/>
      <c r="AV649" s="1"/>
      <c r="AW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L650" s="1"/>
      <c r="AM650" s="1"/>
      <c r="AN650" s="1"/>
      <c r="AP650" s="1"/>
      <c r="AQ650" s="1"/>
      <c r="AR650" s="1"/>
      <c r="AT650" s="1"/>
      <c r="AU650" s="1"/>
      <c r="AV650" s="1"/>
      <c r="AW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L651" s="1"/>
      <c r="AM651" s="1"/>
      <c r="AN651" s="1"/>
      <c r="AP651" s="1"/>
      <c r="AQ651" s="1"/>
      <c r="AR651" s="1"/>
      <c r="AT651" s="1"/>
      <c r="AU651" s="1"/>
      <c r="AV651" s="1"/>
      <c r="AW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L652" s="1"/>
      <c r="AM652" s="1"/>
      <c r="AN652" s="1"/>
      <c r="AP652" s="1"/>
      <c r="AQ652" s="1"/>
      <c r="AR652" s="1"/>
      <c r="AT652" s="1"/>
      <c r="AU652" s="1"/>
      <c r="AV652" s="1"/>
      <c r="AW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L653" s="1"/>
      <c r="AM653" s="1"/>
      <c r="AN653" s="1"/>
      <c r="AP653" s="1"/>
      <c r="AQ653" s="1"/>
      <c r="AR653" s="1"/>
      <c r="AT653" s="1"/>
      <c r="AU653" s="1"/>
      <c r="AV653" s="1"/>
      <c r="AW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L654" s="1"/>
      <c r="AM654" s="1"/>
      <c r="AN654" s="1"/>
      <c r="AP654" s="1"/>
      <c r="AQ654" s="1"/>
      <c r="AR654" s="1"/>
      <c r="AT654" s="1"/>
      <c r="AU654" s="1"/>
      <c r="AV654" s="1"/>
      <c r="AW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L655" s="1"/>
      <c r="AM655" s="1"/>
      <c r="AN655" s="1"/>
      <c r="AP655" s="1"/>
      <c r="AQ655" s="1"/>
      <c r="AR655" s="1"/>
      <c r="AT655" s="1"/>
      <c r="AU655" s="1"/>
      <c r="AV655" s="1"/>
      <c r="AW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L656" s="1"/>
      <c r="AM656" s="1"/>
      <c r="AN656" s="1"/>
      <c r="AP656" s="1"/>
      <c r="AQ656" s="1"/>
      <c r="AR656" s="1"/>
      <c r="AT656" s="1"/>
      <c r="AU656" s="1"/>
      <c r="AV656" s="1"/>
      <c r="AW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L657" s="1"/>
      <c r="AM657" s="1"/>
      <c r="AN657" s="1"/>
      <c r="AP657" s="1"/>
      <c r="AQ657" s="1"/>
      <c r="AR657" s="1"/>
      <c r="AT657" s="1"/>
      <c r="AU657" s="1"/>
      <c r="AV657" s="1"/>
      <c r="AW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L658" s="1"/>
      <c r="AM658" s="1"/>
      <c r="AN658" s="1"/>
      <c r="AP658" s="1"/>
      <c r="AQ658" s="1"/>
      <c r="AR658" s="1"/>
      <c r="AT658" s="1"/>
      <c r="AU658" s="1"/>
      <c r="AV658" s="1"/>
      <c r="AW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L659" s="1"/>
      <c r="AM659" s="1"/>
      <c r="AN659" s="1"/>
      <c r="AP659" s="1"/>
      <c r="AQ659" s="1"/>
      <c r="AR659" s="1"/>
      <c r="AT659" s="1"/>
      <c r="AU659" s="1"/>
      <c r="AV659" s="1"/>
      <c r="AW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L660" s="1"/>
      <c r="AM660" s="1"/>
      <c r="AN660" s="1"/>
      <c r="AP660" s="1"/>
      <c r="AQ660" s="1"/>
      <c r="AR660" s="1"/>
      <c r="AT660" s="1"/>
      <c r="AU660" s="1"/>
      <c r="AV660" s="1"/>
      <c r="AW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L661" s="1"/>
      <c r="AM661" s="1"/>
      <c r="AN661" s="1"/>
      <c r="AP661" s="1"/>
      <c r="AQ661" s="1"/>
      <c r="AR661" s="1"/>
      <c r="AT661" s="1"/>
      <c r="AU661" s="1"/>
      <c r="AV661" s="1"/>
      <c r="AW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L662" s="1"/>
      <c r="AM662" s="1"/>
      <c r="AN662" s="1"/>
      <c r="AP662" s="1"/>
      <c r="AQ662" s="1"/>
      <c r="AR662" s="1"/>
      <c r="AT662" s="1"/>
      <c r="AU662" s="1"/>
      <c r="AV662" s="1"/>
      <c r="AW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L663" s="1"/>
      <c r="AM663" s="1"/>
      <c r="AN663" s="1"/>
      <c r="AP663" s="1"/>
      <c r="AQ663" s="1"/>
      <c r="AR663" s="1"/>
      <c r="AT663" s="1"/>
      <c r="AU663" s="1"/>
      <c r="AV663" s="1"/>
      <c r="AW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L664" s="1"/>
      <c r="AM664" s="1"/>
      <c r="AN664" s="1"/>
      <c r="AP664" s="1"/>
      <c r="AQ664" s="1"/>
      <c r="AR664" s="1"/>
      <c r="AT664" s="1"/>
      <c r="AU664" s="1"/>
      <c r="AV664" s="1"/>
      <c r="AW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L665" s="1"/>
      <c r="AM665" s="1"/>
      <c r="AN665" s="1"/>
      <c r="AP665" s="1"/>
      <c r="AQ665" s="1"/>
      <c r="AR665" s="1"/>
      <c r="AT665" s="1"/>
      <c r="AU665" s="1"/>
      <c r="AV665" s="1"/>
      <c r="AW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L666" s="1"/>
      <c r="AM666" s="1"/>
      <c r="AN666" s="1"/>
      <c r="AP666" s="1"/>
      <c r="AQ666" s="1"/>
      <c r="AR666" s="1"/>
      <c r="AT666" s="1"/>
      <c r="AU666" s="1"/>
      <c r="AV666" s="1"/>
      <c r="AW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L667" s="1"/>
      <c r="AM667" s="1"/>
      <c r="AN667" s="1"/>
      <c r="AP667" s="1"/>
      <c r="AQ667" s="1"/>
      <c r="AR667" s="1"/>
      <c r="AT667" s="1"/>
      <c r="AU667" s="1"/>
      <c r="AV667" s="1"/>
      <c r="AW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L668" s="1"/>
      <c r="AM668" s="1"/>
      <c r="AN668" s="1"/>
      <c r="AP668" s="1"/>
      <c r="AQ668" s="1"/>
      <c r="AR668" s="1"/>
      <c r="AT668" s="1"/>
      <c r="AU668" s="1"/>
      <c r="AV668" s="1"/>
      <c r="AW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L669" s="1"/>
      <c r="AM669" s="1"/>
      <c r="AN669" s="1"/>
      <c r="AP669" s="1"/>
      <c r="AQ669" s="1"/>
      <c r="AR669" s="1"/>
      <c r="AT669" s="1"/>
      <c r="AU669" s="1"/>
      <c r="AV669" s="1"/>
      <c r="AW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L670" s="1"/>
      <c r="AM670" s="1"/>
      <c r="AN670" s="1"/>
      <c r="AP670" s="1"/>
      <c r="AQ670" s="1"/>
      <c r="AR670" s="1"/>
      <c r="AT670" s="1"/>
      <c r="AU670" s="1"/>
      <c r="AV670" s="1"/>
      <c r="AW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L671" s="1"/>
      <c r="AM671" s="1"/>
      <c r="AN671" s="1"/>
      <c r="AP671" s="1"/>
      <c r="AQ671" s="1"/>
      <c r="AR671" s="1"/>
      <c r="AT671" s="1"/>
      <c r="AU671" s="1"/>
      <c r="AV671" s="1"/>
      <c r="AW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L672" s="1"/>
      <c r="AM672" s="1"/>
      <c r="AN672" s="1"/>
      <c r="AP672" s="1"/>
      <c r="AQ672" s="1"/>
      <c r="AR672" s="1"/>
      <c r="AT672" s="1"/>
      <c r="AU672" s="1"/>
      <c r="AV672" s="1"/>
      <c r="AW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L673" s="1"/>
      <c r="AM673" s="1"/>
      <c r="AN673" s="1"/>
      <c r="AP673" s="1"/>
      <c r="AQ673" s="1"/>
      <c r="AR673" s="1"/>
      <c r="AT673" s="1"/>
      <c r="AU673" s="1"/>
      <c r="AV673" s="1"/>
      <c r="AW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L674" s="1"/>
      <c r="AM674" s="1"/>
      <c r="AN674" s="1"/>
      <c r="AP674" s="1"/>
      <c r="AQ674" s="1"/>
      <c r="AR674" s="1"/>
      <c r="AT674" s="1"/>
      <c r="AU674" s="1"/>
      <c r="AV674" s="1"/>
      <c r="AW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L675" s="1"/>
      <c r="AM675" s="1"/>
      <c r="AN675" s="1"/>
      <c r="AP675" s="1"/>
      <c r="AQ675" s="1"/>
      <c r="AR675" s="1"/>
      <c r="AT675" s="1"/>
      <c r="AU675" s="1"/>
      <c r="AV675" s="1"/>
      <c r="AW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L676" s="1"/>
      <c r="AM676" s="1"/>
      <c r="AN676" s="1"/>
      <c r="AP676" s="1"/>
      <c r="AQ676" s="1"/>
      <c r="AR676" s="1"/>
      <c r="AT676" s="1"/>
      <c r="AU676" s="1"/>
      <c r="AV676" s="1"/>
      <c r="AW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L677" s="1"/>
      <c r="AM677" s="1"/>
      <c r="AN677" s="1"/>
      <c r="AP677" s="1"/>
      <c r="AQ677" s="1"/>
      <c r="AR677" s="1"/>
      <c r="AT677" s="1"/>
      <c r="AU677" s="1"/>
      <c r="AV677" s="1"/>
      <c r="AW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L678" s="1"/>
      <c r="AM678" s="1"/>
      <c r="AN678" s="1"/>
      <c r="AP678" s="1"/>
      <c r="AQ678" s="1"/>
      <c r="AR678" s="1"/>
      <c r="AT678" s="1"/>
      <c r="AU678" s="1"/>
      <c r="AV678" s="1"/>
      <c r="AW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L679" s="1"/>
      <c r="AM679" s="1"/>
      <c r="AN679" s="1"/>
      <c r="AP679" s="1"/>
      <c r="AQ679" s="1"/>
      <c r="AR679" s="1"/>
      <c r="AT679" s="1"/>
      <c r="AU679" s="1"/>
      <c r="AV679" s="1"/>
      <c r="AW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L680" s="1"/>
      <c r="AM680" s="1"/>
      <c r="AN680" s="1"/>
      <c r="AP680" s="1"/>
      <c r="AQ680" s="1"/>
      <c r="AR680" s="1"/>
      <c r="AT680" s="1"/>
      <c r="AU680" s="1"/>
      <c r="AV680" s="1"/>
      <c r="AW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L681" s="1"/>
      <c r="AM681" s="1"/>
      <c r="AN681" s="1"/>
      <c r="AP681" s="1"/>
      <c r="AQ681" s="1"/>
      <c r="AR681" s="1"/>
      <c r="AT681" s="1"/>
      <c r="AU681" s="1"/>
      <c r="AV681" s="1"/>
      <c r="AW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L682" s="1"/>
      <c r="AM682" s="1"/>
      <c r="AN682" s="1"/>
      <c r="AP682" s="1"/>
      <c r="AQ682" s="1"/>
      <c r="AR682" s="1"/>
      <c r="AT682" s="1"/>
      <c r="AU682" s="1"/>
      <c r="AV682" s="1"/>
      <c r="AW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L683" s="1"/>
      <c r="AM683" s="1"/>
      <c r="AN683" s="1"/>
      <c r="AP683" s="1"/>
      <c r="AQ683" s="1"/>
      <c r="AR683" s="1"/>
      <c r="AT683" s="1"/>
      <c r="AU683" s="1"/>
      <c r="AV683" s="1"/>
      <c r="AW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L684" s="1"/>
      <c r="AM684" s="1"/>
      <c r="AN684" s="1"/>
      <c r="AP684" s="1"/>
      <c r="AQ684" s="1"/>
      <c r="AR684" s="1"/>
      <c r="AT684" s="1"/>
      <c r="AU684" s="1"/>
      <c r="AV684" s="1"/>
      <c r="AW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L685" s="1"/>
      <c r="AM685" s="1"/>
      <c r="AN685" s="1"/>
      <c r="AP685" s="1"/>
      <c r="AQ685" s="1"/>
      <c r="AR685" s="1"/>
      <c r="AT685" s="1"/>
      <c r="AU685" s="1"/>
      <c r="AV685" s="1"/>
      <c r="AW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L686" s="1"/>
      <c r="AM686" s="1"/>
      <c r="AN686" s="1"/>
      <c r="AP686" s="1"/>
      <c r="AQ686" s="1"/>
      <c r="AR686" s="1"/>
      <c r="AT686" s="1"/>
      <c r="AU686" s="1"/>
      <c r="AV686" s="1"/>
      <c r="AW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L687" s="1"/>
      <c r="AM687" s="1"/>
      <c r="AN687" s="1"/>
      <c r="AP687" s="1"/>
      <c r="AQ687" s="1"/>
      <c r="AR687" s="1"/>
      <c r="AT687" s="1"/>
      <c r="AU687" s="1"/>
      <c r="AV687" s="1"/>
      <c r="AW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L688" s="1"/>
      <c r="AM688" s="1"/>
      <c r="AN688" s="1"/>
      <c r="AP688" s="1"/>
      <c r="AQ688" s="1"/>
      <c r="AR688" s="1"/>
      <c r="AT688" s="1"/>
      <c r="AU688" s="1"/>
      <c r="AV688" s="1"/>
      <c r="AW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L689" s="1"/>
      <c r="AM689" s="1"/>
      <c r="AN689" s="1"/>
      <c r="AP689" s="1"/>
      <c r="AQ689" s="1"/>
      <c r="AR689" s="1"/>
      <c r="AT689" s="1"/>
      <c r="AU689" s="1"/>
      <c r="AV689" s="1"/>
      <c r="AW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L690" s="1"/>
      <c r="AM690" s="1"/>
      <c r="AN690" s="1"/>
      <c r="AP690" s="1"/>
      <c r="AQ690" s="1"/>
      <c r="AR690" s="1"/>
      <c r="AT690" s="1"/>
      <c r="AU690" s="1"/>
      <c r="AV690" s="1"/>
      <c r="AW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L691" s="1"/>
      <c r="AM691" s="1"/>
      <c r="AN691" s="1"/>
      <c r="AP691" s="1"/>
      <c r="AQ691" s="1"/>
      <c r="AR691" s="1"/>
      <c r="AT691" s="1"/>
      <c r="AU691" s="1"/>
      <c r="AV691" s="1"/>
      <c r="AW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L692" s="1"/>
      <c r="AM692" s="1"/>
      <c r="AN692" s="1"/>
      <c r="AP692" s="1"/>
      <c r="AQ692" s="1"/>
      <c r="AR692" s="1"/>
      <c r="AT692" s="1"/>
      <c r="AU692" s="1"/>
      <c r="AV692" s="1"/>
      <c r="AW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L693" s="1"/>
      <c r="AM693" s="1"/>
      <c r="AN693" s="1"/>
      <c r="AP693" s="1"/>
      <c r="AQ693" s="1"/>
      <c r="AR693" s="1"/>
      <c r="AT693" s="1"/>
      <c r="AU693" s="1"/>
      <c r="AV693" s="1"/>
      <c r="AW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L694" s="1"/>
      <c r="AM694" s="1"/>
      <c r="AN694" s="1"/>
      <c r="AP694" s="1"/>
      <c r="AQ694" s="1"/>
      <c r="AR694" s="1"/>
      <c r="AT694" s="1"/>
      <c r="AU694" s="1"/>
      <c r="AV694" s="1"/>
      <c r="AW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L695" s="1"/>
      <c r="AM695" s="1"/>
      <c r="AN695" s="1"/>
      <c r="AP695" s="1"/>
      <c r="AQ695" s="1"/>
      <c r="AR695" s="1"/>
      <c r="AT695" s="1"/>
      <c r="AU695" s="1"/>
      <c r="AV695" s="1"/>
      <c r="AW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L696" s="1"/>
      <c r="AM696" s="1"/>
      <c r="AN696" s="1"/>
      <c r="AP696" s="1"/>
      <c r="AQ696" s="1"/>
      <c r="AR696" s="1"/>
      <c r="AT696" s="1"/>
      <c r="AU696" s="1"/>
      <c r="AV696" s="1"/>
      <c r="AW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L697" s="1"/>
      <c r="AM697" s="1"/>
      <c r="AN697" s="1"/>
      <c r="AP697" s="1"/>
      <c r="AQ697" s="1"/>
      <c r="AR697" s="1"/>
      <c r="AT697" s="1"/>
      <c r="AU697" s="1"/>
      <c r="AV697" s="1"/>
      <c r="AW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L698" s="1"/>
      <c r="AM698" s="1"/>
      <c r="AN698" s="1"/>
      <c r="AP698" s="1"/>
      <c r="AQ698" s="1"/>
      <c r="AR698" s="1"/>
      <c r="AT698" s="1"/>
      <c r="AU698" s="1"/>
      <c r="AV698" s="1"/>
      <c r="AW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L699" s="1"/>
      <c r="AM699" s="1"/>
      <c r="AN699" s="1"/>
      <c r="AP699" s="1"/>
      <c r="AQ699" s="1"/>
      <c r="AR699" s="1"/>
      <c r="AT699" s="1"/>
      <c r="AU699" s="1"/>
      <c r="AV699" s="1"/>
      <c r="AW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L700" s="1"/>
      <c r="AM700" s="1"/>
      <c r="AN700" s="1"/>
      <c r="AP700" s="1"/>
      <c r="AQ700" s="1"/>
      <c r="AR700" s="1"/>
      <c r="AT700" s="1"/>
      <c r="AU700" s="1"/>
      <c r="AV700" s="1"/>
      <c r="AW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L701" s="1"/>
      <c r="AM701" s="1"/>
      <c r="AN701" s="1"/>
      <c r="AP701" s="1"/>
      <c r="AQ701" s="1"/>
      <c r="AR701" s="1"/>
      <c r="AT701" s="1"/>
      <c r="AU701" s="1"/>
      <c r="AV701" s="1"/>
      <c r="AW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L702" s="1"/>
      <c r="AM702" s="1"/>
      <c r="AN702" s="1"/>
      <c r="AP702" s="1"/>
      <c r="AQ702" s="1"/>
      <c r="AR702" s="1"/>
      <c r="AT702" s="1"/>
      <c r="AU702" s="1"/>
      <c r="AV702" s="1"/>
      <c r="AW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L703" s="1"/>
      <c r="AM703" s="1"/>
      <c r="AN703" s="1"/>
      <c r="AP703" s="1"/>
      <c r="AQ703" s="1"/>
      <c r="AR703" s="1"/>
      <c r="AT703" s="1"/>
      <c r="AU703" s="1"/>
      <c r="AV703" s="1"/>
      <c r="AW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L704" s="1"/>
      <c r="AM704" s="1"/>
      <c r="AN704" s="1"/>
      <c r="AP704" s="1"/>
      <c r="AQ704" s="1"/>
      <c r="AR704" s="1"/>
      <c r="AT704" s="1"/>
      <c r="AU704" s="1"/>
      <c r="AV704" s="1"/>
      <c r="AW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L705" s="1"/>
      <c r="AM705" s="1"/>
      <c r="AN705" s="1"/>
      <c r="AP705" s="1"/>
      <c r="AQ705" s="1"/>
      <c r="AR705" s="1"/>
      <c r="AT705" s="1"/>
      <c r="AU705" s="1"/>
      <c r="AV705" s="1"/>
      <c r="AW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L706" s="1"/>
      <c r="AM706" s="1"/>
      <c r="AN706" s="1"/>
      <c r="AP706" s="1"/>
      <c r="AQ706" s="1"/>
      <c r="AR706" s="1"/>
      <c r="AT706" s="1"/>
      <c r="AU706" s="1"/>
      <c r="AV706" s="1"/>
      <c r="AW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L707" s="1"/>
      <c r="AM707" s="1"/>
      <c r="AN707" s="1"/>
      <c r="AP707" s="1"/>
      <c r="AQ707" s="1"/>
      <c r="AR707" s="1"/>
      <c r="AT707" s="1"/>
      <c r="AU707" s="1"/>
      <c r="AV707" s="1"/>
      <c r="AW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L708" s="1"/>
      <c r="AM708" s="1"/>
      <c r="AN708" s="1"/>
      <c r="AP708" s="1"/>
      <c r="AQ708" s="1"/>
      <c r="AR708" s="1"/>
      <c r="AT708" s="1"/>
      <c r="AU708" s="1"/>
      <c r="AV708" s="1"/>
      <c r="AW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L709" s="1"/>
      <c r="AM709" s="1"/>
      <c r="AN709" s="1"/>
      <c r="AP709" s="1"/>
      <c r="AQ709" s="1"/>
      <c r="AR709" s="1"/>
      <c r="AT709" s="1"/>
      <c r="AU709" s="1"/>
      <c r="AV709" s="1"/>
      <c r="AW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L710" s="1"/>
      <c r="AM710" s="1"/>
      <c r="AN710" s="1"/>
      <c r="AP710" s="1"/>
      <c r="AQ710" s="1"/>
      <c r="AR710" s="1"/>
      <c r="AT710" s="1"/>
      <c r="AU710" s="1"/>
      <c r="AV710" s="1"/>
      <c r="AW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L711" s="1"/>
      <c r="AM711" s="1"/>
      <c r="AN711" s="1"/>
      <c r="AP711" s="1"/>
      <c r="AQ711" s="1"/>
      <c r="AR711" s="1"/>
      <c r="AT711" s="1"/>
      <c r="AU711" s="1"/>
      <c r="AV711" s="1"/>
      <c r="AW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L712" s="1"/>
      <c r="AM712" s="1"/>
      <c r="AN712" s="1"/>
      <c r="AP712" s="1"/>
      <c r="AQ712" s="1"/>
      <c r="AR712" s="1"/>
      <c r="AT712" s="1"/>
      <c r="AU712" s="1"/>
      <c r="AV712" s="1"/>
      <c r="AW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L713" s="1"/>
      <c r="AM713" s="1"/>
      <c r="AN713" s="1"/>
      <c r="AP713" s="1"/>
      <c r="AQ713" s="1"/>
      <c r="AR713" s="1"/>
      <c r="AT713" s="1"/>
      <c r="AU713" s="1"/>
      <c r="AV713" s="1"/>
      <c r="AW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L714" s="1"/>
      <c r="AM714" s="1"/>
      <c r="AN714" s="1"/>
      <c r="AP714" s="1"/>
      <c r="AQ714" s="1"/>
      <c r="AR714" s="1"/>
      <c r="AT714" s="1"/>
      <c r="AU714" s="1"/>
      <c r="AV714" s="1"/>
      <c r="AW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L715" s="1"/>
      <c r="AM715" s="1"/>
      <c r="AN715" s="1"/>
      <c r="AP715" s="1"/>
      <c r="AQ715" s="1"/>
      <c r="AR715" s="1"/>
      <c r="AT715" s="1"/>
      <c r="AU715" s="1"/>
      <c r="AV715" s="1"/>
      <c r="AW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L716" s="1"/>
      <c r="AM716" s="1"/>
      <c r="AN716" s="1"/>
      <c r="AP716" s="1"/>
      <c r="AQ716" s="1"/>
      <c r="AR716" s="1"/>
      <c r="AT716" s="1"/>
      <c r="AU716" s="1"/>
      <c r="AV716" s="1"/>
      <c r="AW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L717" s="1"/>
      <c r="AM717" s="1"/>
      <c r="AN717" s="1"/>
      <c r="AP717" s="1"/>
      <c r="AQ717" s="1"/>
      <c r="AR717" s="1"/>
      <c r="AT717" s="1"/>
      <c r="AU717" s="1"/>
      <c r="AV717" s="1"/>
      <c r="AW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L718" s="1"/>
      <c r="AM718" s="1"/>
      <c r="AN718" s="1"/>
      <c r="AP718" s="1"/>
      <c r="AQ718" s="1"/>
      <c r="AR718" s="1"/>
      <c r="AT718" s="1"/>
      <c r="AU718" s="1"/>
      <c r="AV718" s="1"/>
      <c r="AW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L719" s="1"/>
      <c r="AM719" s="1"/>
      <c r="AN719" s="1"/>
      <c r="AP719" s="1"/>
      <c r="AQ719" s="1"/>
      <c r="AR719" s="1"/>
      <c r="AT719" s="1"/>
      <c r="AU719" s="1"/>
      <c r="AV719" s="1"/>
      <c r="AW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L720" s="1"/>
      <c r="AM720" s="1"/>
      <c r="AN720" s="1"/>
      <c r="AP720" s="1"/>
      <c r="AQ720" s="1"/>
      <c r="AR720" s="1"/>
      <c r="AT720" s="1"/>
      <c r="AU720" s="1"/>
      <c r="AV720" s="1"/>
      <c r="AW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L721" s="1"/>
      <c r="AM721" s="1"/>
      <c r="AN721" s="1"/>
      <c r="AP721" s="1"/>
      <c r="AQ721" s="1"/>
      <c r="AR721" s="1"/>
      <c r="AT721" s="1"/>
      <c r="AU721" s="1"/>
      <c r="AV721" s="1"/>
      <c r="AW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L722" s="1"/>
      <c r="AM722" s="1"/>
      <c r="AN722" s="1"/>
      <c r="AP722" s="1"/>
      <c r="AQ722" s="1"/>
      <c r="AR722" s="1"/>
      <c r="AT722" s="1"/>
      <c r="AU722" s="1"/>
      <c r="AV722" s="1"/>
      <c r="AW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L723" s="1"/>
      <c r="AM723" s="1"/>
      <c r="AN723" s="1"/>
      <c r="AP723" s="1"/>
      <c r="AQ723" s="1"/>
      <c r="AR723" s="1"/>
      <c r="AT723" s="1"/>
      <c r="AU723" s="1"/>
      <c r="AV723" s="1"/>
      <c r="AW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L724" s="1"/>
      <c r="AM724" s="1"/>
      <c r="AN724" s="1"/>
      <c r="AP724" s="1"/>
      <c r="AQ724" s="1"/>
      <c r="AR724" s="1"/>
      <c r="AT724" s="1"/>
      <c r="AU724" s="1"/>
      <c r="AV724" s="1"/>
      <c r="AW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L725" s="1"/>
      <c r="AM725" s="1"/>
      <c r="AN725" s="1"/>
      <c r="AP725" s="1"/>
      <c r="AQ725" s="1"/>
      <c r="AR725" s="1"/>
      <c r="AT725" s="1"/>
      <c r="AU725" s="1"/>
      <c r="AV725" s="1"/>
      <c r="AW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L726" s="1"/>
      <c r="AM726" s="1"/>
      <c r="AN726" s="1"/>
      <c r="AP726" s="1"/>
      <c r="AQ726" s="1"/>
      <c r="AR726" s="1"/>
      <c r="AT726" s="1"/>
      <c r="AU726" s="1"/>
      <c r="AV726" s="1"/>
      <c r="AW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L727" s="1"/>
      <c r="AM727" s="1"/>
      <c r="AN727" s="1"/>
      <c r="AP727" s="1"/>
      <c r="AQ727" s="1"/>
      <c r="AR727" s="1"/>
      <c r="AT727" s="1"/>
      <c r="AU727" s="1"/>
      <c r="AV727" s="1"/>
      <c r="AW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L728" s="1"/>
      <c r="AM728" s="1"/>
      <c r="AN728" s="1"/>
      <c r="AP728" s="1"/>
      <c r="AQ728" s="1"/>
      <c r="AR728" s="1"/>
      <c r="AT728" s="1"/>
      <c r="AU728" s="1"/>
      <c r="AV728" s="1"/>
      <c r="AW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L729" s="1"/>
      <c r="AM729" s="1"/>
      <c r="AN729" s="1"/>
      <c r="AP729" s="1"/>
      <c r="AQ729" s="1"/>
      <c r="AR729" s="1"/>
      <c r="AT729" s="1"/>
      <c r="AU729" s="1"/>
      <c r="AV729" s="1"/>
      <c r="AW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L730" s="1"/>
      <c r="AM730" s="1"/>
      <c r="AN730" s="1"/>
      <c r="AP730" s="1"/>
      <c r="AQ730" s="1"/>
      <c r="AR730" s="1"/>
      <c r="AT730" s="1"/>
      <c r="AU730" s="1"/>
      <c r="AV730" s="1"/>
      <c r="AW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L731" s="1"/>
      <c r="AM731" s="1"/>
      <c r="AN731" s="1"/>
      <c r="AP731" s="1"/>
      <c r="AQ731" s="1"/>
      <c r="AR731" s="1"/>
      <c r="AT731" s="1"/>
      <c r="AU731" s="1"/>
      <c r="AV731" s="1"/>
      <c r="AW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L732" s="1"/>
      <c r="AM732" s="1"/>
      <c r="AN732" s="1"/>
      <c r="AP732" s="1"/>
      <c r="AQ732" s="1"/>
      <c r="AR732" s="1"/>
      <c r="AT732" s="1"/>
      <c r="AU732" s="1"/>
      <c r="AV732" s="1"/>
      <c r="AW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L733" s="1"/>
      <c r="AM733" s="1"/>
      <c r="AN733" s="1"/>
      <c r="AP733" s="1"/>
      <c r="AQ733" s="1"/>
      <c r="AR733" s="1"/>
      <c r="AT733" s="1"/>
      <c r="AU733" s="1"/>
      <c r="AV733" s="1"/>
      <c r="AW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L734" s="1"/>
      <c r="AM734" s="1"/>
      <c r="AN734" s="1"/>
      <c r="AP734" s="1"/>
      <c r="AQ734" s="1"/>
      <c r="AR734" s="1"/>
      <c r="AT734" s="1"/>
      <c r="AU734" s="1"/>
      <c r="AV734" s="1"/>
      <c r="AW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L735" s="1"/>
      <c r="AM735" s="1"/>
      <c r="AN735" s="1"/>
      <c r="AP735" s="1"/>
      <c r="AQ735" s="1"/>
      <c r="AR735" s="1"/>
      <c r="AT735" s="1"/>
      <c r="AU735" s="1"/>
      <c r="AV735" s="1"/>
      <c r="AW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L736" s="1"/>
      <c r="AM736" s="1"/>
      <c r="AN736" s="1"/>
      <c r="AP736" s="1"/>
      <c r="AQ736" s="1"/>
      <c r="AR736" s="1"/>
      <c r="AT736" s="1"/>
      <c r="AU736" s="1"/>
      <c r="AV736" s="1"/>
      <c r="AW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L737" s="1"/>
      <c r="AM737" s="1"/>
      <c r="AN737" s="1"/>
      <c r="AP737" s="1"/>
      <c r="AQ737" s="1"/>
      <c r="AR737" s="1"/>
      <c r="AT737" s="1"/>
      <c r="AU737" s="1"/>
      <c r="AV737" s="1"/>
      <c r="AW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L738" s="1"/>
      <c r="AM738" s="1"/>
      <c r="AN738" s="1"/>
      <c r="AP738" s="1"/>
      <c r="AQ738" s="1"/>
      <c r="AR738" s="1"/>
      <c r="AT738" s="1"/>
      <c r="AU738" s="1"/>
      <c r="AV738" s="1"/>
      <c r="AW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L739" s="1"/>
      <c r="AM739" s="1"/>
      <c r="AN739" s="1"/>
      <c r="AP739" s="1"/>
      <c r="AQ739" s="1"/>
      <c r="AR739" s="1"/>
      <c r="AT739" s="1"/>
      <c r="AU739" s="1"/>
      <c r="AV739" s="1"/>
      <c r="AW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L740" s="1"/>
      <c r="AM740" s="1"/>
      <c r="AN740" s="1"/>
      <c r="AP740" s="1"/>
      <c r="AQ740" s="1"/>
      <c r="AR740" s="1"/>
      <c r="AT740" s="1"/>
      <c r="AU740" s="1"/>
      <c r="AV740" s="1"/>
      <c r="AW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L741" s="1"/>
      <c r="AM741" s="1"/>
      <c r="AN741" s="1"/>
      <c r="AP741" s="1"/>
      <c r="AQ741" s="1"/>
      <c r="AR741" s="1"/>
      <c r="AT741" s="1"/>
      <c r="AU741" s="1"/>
      <c r="AV741" s="1"/>
      <c r="AW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L742" s="1"/>
      <c r="AM742" s="1"/>
      <c r="AN742" s="1"/>
      <c r="AP742" s="1"/>
      <c r="AQ742" s="1"/>
      <c r="AR742" s="1"/>
      <c r="AT742" s="1"/>
      <c r="AU742" s="1"/>
      <c r="AV742" s="1"/>
      <c r="AW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L743" s="1"/>
      <c r="AM743" s="1"/>
      <c r="AN743" s="1"/>
      <c r="AP743" s="1"/>
      <c r="AQ743" s="1"/>
      <c r="AR743" s="1"/>
      <c r="AT743" s="1"/>
      <c r="AU743" s="1"/>
      <c r="AV743" s="1"/>
      <c r="AW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L744" s="1"/>
      <c r="AM744" s="1"/>
      <c r="AN744" s="1"/>
      <c r="AP744" s="1"/>
      <c r="AQ744" s="1"/>
      <c r="AR744" s="1"/>
      <c r="AT744" s="1"/>
      <c r="AU744" s="1"/>
      <c r="AV744" s="1"/>
      <c r="AW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L745" s="1"/>
      <c r="AM745" s="1"/>
      <c r="AN745" s="1"/>
      <c r="AP745" s="1"/>
      <c r="AQ745" s="1"/>
      <c r="AR745" s="1"/>
      <c r="AT745" s="1"/>
      <c r="AU745" s="1"/>
      <c r="AV745" s="1"/>
      <c r="AW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L746" s="1"/>
      <c r="AM746" s="1"/>
      <c r="AN746" s="1"/>
      <c r="AP746" s="1"/>
      <c r="AQ746" s="1"/>
      <c r="AR746" s="1"/>
      <c r="AT746" s="1"/>
      <c r="AU746" s="1"/>
      <c r="AV746" s="1"/>
      <c r="AW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L747" s="1"/>
      <c r="AM747" s="1"/>
      <c r="AN747" s="1"/>
      <c r="AP747" s="1"/>
      <c r="AQ747" s="1"/>
      <c r="AR747" s="1"/>
      <c r="AT747" s="1"/>
      <c r="AU747" s="1"/>
      <c r="AV747" s="1"/>
      <c r="AW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L748" s="1"/>
      <c r="AM748" s="1"/>
      <c r="AN748" s="1"/>
      <c r="AP748" s="1"/>
      <c r="AQ748" s="1"/>
      <c r="AR748" s="1"/>
      <c r="AT748" s="1"/>
      <c r="AU748" s="1"/>
      <c r="AV748" s="1"/>
      <c r="AW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L749" s="1"/>
      <c r="AM749" s="1"/>
      <c r="AN749" s="1"/>
      <c r="AP749" s="1"/>
      <c r="AQ749" s="1"/>
      <c r="AR749" s="1"/>
      <c r="AT749" s="1"/>
      <c r="AU749" s="1"/>
      <c r="AV749" s="1"/>
      <c r="AW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L750" s="1"/>
      <c r="AM750" s="1"/>
      <c r="AN750" s="1"/>
      <c r="AP750" s="1"/>
      <c r="AQ750" s="1"/>
      <c r="AR750" s="1"/>
      <c r="AT750" s="1"/>
      <c r="AU750" s="1"/>
      <c r="AV750" s="1"/>
      <c r="AW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L751" s="1"/>
      <c r="AM751" s="1"/>
      <c r="AN751" s="1"/>
      <c r="AP751" s="1"/>
      <c r="AQ751" s="1"/>
      <c r="AR751" s="1"/>
      <c r="AT751" s="1"/>
      <c r="AU751" s="1"/>
      <c r="AV751" s="1"/>
      <c r="AW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L752" s="1"/>
      <c r="AM752" s="1"/>
      <c r="AN752" s="1"/>
      <c r="AP752" s="1"/>
      <c r="AQ752" s="1"/>
      <c r="AR752" s="1"/>
      <c r="AT752" s="1"/>
      <c r="AU752" s="1"/>
      <c r="AV752" s="1"/>
      <c r="AW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L753" s="1"/>
      <c r="AM753" s="1"/>
      <c r="AN753" s="1"/>
      <c r="AP753" s="1"/>
      <c r="AQ753" s="1"/>
      <c r="AR753" s="1"/>
      <c r="AT753" s="1"/>
      <c r="AU753" s="1"/>
      <c r="AV753" s="1"/>
      <c r="AW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L754" s="1"/>
      <c r="AM754" s="1"/>
      <c r="AN754" s="1"/>
      <c r="AP754" s="1"/>
      <c r="AQ754" s="1"/>
      <c r="AR754" s="1"/>
      <c r="AT754" s="1"/>
      <c r="AU754" s="1"/>
      <c r="AV754" s="1"/>
      <c r="AW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L755" s="1"/>
      <c r="AM755" s="1"/>
      <c r="AN755" s="1"/>
      <c r="AP755" s="1"/>
      <c r="AQ755" s="1"/>
      <c r="AR755" s="1"/>
      <c r="AT755" s="1"/>
      <c r="AU755" s="1"/>
      <c r="AV755" s="1"/>
      <c r="AW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L756" s="1"/>
      <c r="AM756" s="1"/>
      <c r="AN756" s="1"/>
      <c r="AP756" s="1"/>
      <c r="AQ756" s="1"/>
      <c r="AR756" s="1"/>
      <c r="AT756" s="1"/>
      <c r="AU756" s="1"/>
      <c r="AV756" s="1"/>
      <c r="AW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L757" s="1"/>
      <c r="AM757" s="1"/>
      <c r="AN757" s="1"/>
      <c r="AP757" s="1"/>
      <c r="AQ757" s="1"/>
      <c r="AR757" s="1"/>
      <c r="AT757" s="1"/>
      <c r="AU757" s="1"/>
      <c r="AV757" s="1"/>
      <c r="AW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L758" s="1"/>
      <c r="AM758" s="1"/>
      <c r="AN758" s="1"/>
      <c r="AP758" s="1"/>
      <c r="AQ758" s="1"/>
      <c r="AR758" s="1"/>
      <c r="AT758" s="1"/>
      <c r="AU758" s="1"/>
      <c r="AV758" s="1"/>
      <c r="AW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L759" s="1"/>
      <c r="AM759" s="1"/>
      <c r="AN759" s="1"/>
      <c r="AP759" s="1"/>
      <c r="AQ759" s="1"/>
      <c r="AR759" s="1"/>
      <c r="AT759" s="1"/>
      <c r="AU759" s="1"/>
      <c r="AV759" s="1"/>
      <c r="AW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L760" s="1"/>
      <c r="AM760" s="1"/>
      <c r="AN760" s="1"/>
      <c r="AP760" s="1"/>
      <c r="AQ760" s="1"/>
      <c r="AR760" s="1"/>
      <c r="AT760" s="1"/>
      <c r="AU760" s="1"/>
      <c r="AV760" s="1"/>
      <c r="AW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L761" s="1"/>
      <c r="AM761" s="1"/>
      <c r="AN761" s="1"/>
      <c r="AP761" s="1"/>
      <c r="AQ761" s="1"/>
      <c r="AR761" s="1"/>
      <c r="AT761" s="1"/>
      <c r="AU761" s="1"/>
      <c r="AV761" s="1"/>
      <c r="AW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L762" s="1"/>
      <c r="AM762" s="1"/>
      <c r="AN762" s="1"/>
      <c r="AP762" s="1"/>
      <c r="AQ762" s="1"/>
      <c r="AR762" s="1"/>
      <c r="AT762" s="1"/>
      <c r="AU762" s="1"/>
      <c r="AV762" s="1"/>
      <c r="AW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L763" s="1"/>
      <c r="AM763" s="1"/>
      <c r="AN763" s="1"/>
      <c r="AP763" s="1"/>
      <c r="AQ763" s="1"/>
      <c r="AR763" s="1"/>
      <c r="AT763" s="1"/>
      <c r="AU763" s="1"/>
      <c r="AV763" s="1"/>
      <c r="AW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L764" s="1"/>
      <c r="AM764" s="1"/>
      <c r="AN764" s="1"/>
      <c r="AP764" s="1"/>
      <c r="AQ764" s="1"/>
      <c r="AR764" s="1"/>
      <c r="AT764" s="1"/>
      <c r="AU764" s="1"/>
      <c r="AV764" s="1"/>
      <c r="AW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L765" s="1"/>
      <c r="AM765" s="1"/>
      <c r="AN765" s="1"/>
      <c r="AP765" s="1"/>
      <c r="AQ765" s="1"/>
      <c r="AR765" s="1"/>
      <c r="AT765" s="1"/>
      <c r="AU765" s="1"/>
      <c r="AV765" s="1"/>
      <c r="AW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L766" s="1"/>
      <c r="AM766" s="1"/>
      <c r="AN766" s="1"/>
      <c r="AP766" s="1"/>
      <c r="AQ766" s="1"/>
      <c r="AR766" s="1"/>
      <c r="AT766" s="1"/>
      <c r="AU766" s="1"/>
      <c r="AV766" s="1"/>
      <c r="AW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L767" s="1"/>
      <c r="AM767" s="1"/>
      <c r="AN767" s="1"/>
      <c r="AP767" s="1"/>
      <c r="AQ767" s="1"/>
      <c r="AR767" s="1"/>
      <c r="AT767" s="1"/>
      <c r="AU767" s="1"/>
      <c r="AV767" s="1"/>
      <c r="AW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L768" s="1"/>
      <c r="AM768" s="1"/>
      <c r="AN768" s="1"/>
      <c r="AP768" s="1"/>
      <c r="AQ768" s="1"/>
      <c r="AR768" s="1"/>
      <c r="AT768" s="1"/>
      <c r="AU768" s="1"/>
      <c r="AV768" s="1"/>
      <c r="AW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L769" s="1"/>
      <c r="AM769" s="1"/>
      <c r="AN769" s="1"/>
      <c r="AP769" s="1"/>
      <c r="AQ769" s="1"/>
      <c r="AR769" s="1"/>
      <c r="AT769" s="1"/>
      <c r="AU769" s="1"/>
      <c r="AV769" s="1"/>
      <c r="AW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L770" s="1"/>
      <c r="AM770" s="1"/>
      <c r="AN770" s="1"/>
      <c r="AP770" s="1"/>
      <c r="AQ770" s="1"/>
      <c r="AR770" s="1"/>
      <c r="AT770" s="1"/>
      <c r="AU770" s="1"/>
      <c r="AV770" s="1"/>
      <c r="AW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L771" s="1"/>
      <c r="AM771" s="1"/>
      <c r="AN771" s="1"/>
      <c r="AP771" s="1"/>
      <c r="AQ771" s="1"/>
      <c r="AR771" s="1"/>
      <c r="AT771" s="1"/>
      <c r="AU771" s="1"/>
      <c r="AV771" s="1"/>
      <c r="AW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L772" s="1"/>
      <c r="AM772" s="1"/>
      <c r="AN772" s="1"/>
      <c r="AP772" s="1"/>
      <c r="AQ772" s="1"/>
      <c r="AR772" s="1"/>
      <c r="AT772" s="1"/>
      <c r="AU772" s="1"/>
      <c r="AV772" s="1"/>
      <c r="AW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L773" s="1"/>
      <c r="AM773" s="1"/>
      <c r="AN773" s="1"/>
      <c r="AP773" s="1"/>
      <c r="AQ773" s="1"/>
      <c r="AR773" s="1"/>
      <c r="AT773" s="1"/>
      <c r="AU773" s="1"/>
      <c r="AV773" s="1"/>
      <c r="AW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L774" s="1"/>
      <c r="AM774" s="1"/>
      <c r="AN774" s="1"/>
      <c r="AP774" s="1"/>
      <c r="AQ774" s="1"/>
      <c r="AR774" s="1"/>
      <c r="AT774" s="1"/>
      <c r="AU774" s="1"/>
      <c r="AV774" s="1"/>
      <c r="AW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L775" s="1"/>
      <c r="AM775" s="1"/>
      <c r="AN775" s="1"/>
      <c r="AP775" s="1"/>
      <c r="AQ775" s="1"/>
      <c r="AR775" s="1"/>
      <c r="AT775" s="1"/>
      <c r="AU775" s="1"/>
      <c r="AV775" s="1"/>
      <c r="AW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L776" s="1"/>
      <c r="AM776" s="1"/>
      <c r="AN776" s="1"/>
      <c r="AP776" s="1"/>
      <c r="AQ776" s="1"/>
      <c r="AR776" s="1"/>
      <c r="AT776" s="1"/>
      <c r="AU776" s="1"/>
      <c r="AV776" s="1"/>
      <c r="AW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L777" s="1"/>
      <c r="AM777" s="1"/>
      <c r="AN777" s="1"/>
      <c r="AP777" s="1"/>
      <c r="AQ777" s="1"/>
      <c r="AR777" s="1"/>
      <c r="AT777" s="1"/>
      <c r="AU777" s="1"/>
      <c r="AV777" s="1"/>
      <c r="AW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L778" s="1"/>
      <c r="AM778" s="1"/>
      <c r="AN778" s="1"/>
      <c r="AP778" s="1"/>
      <c r="AQ778" s="1"/>
      <c r="AR778" s="1"/>
      <c r="AT778" s="1"/>
      <c r="AU778" s="1"/>
      <c r="AV778" s="1"/>
      <c r="AW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L779" s="1"/>
      <c r="AM779" s="1"/>
      <c r="AN779" s="1"/>
      <c r="AP779" s="1"/>
      <c r="AQ779" s="1"/>
      <c r="AR779" s="1"/>
      <c r="AT779" s="1"/>
      <c r="AU779" s="1"/>
      <c r="AV779" s="1"/>
      <c r="AW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L780" s="1"/>
      <c r="AM780" s="1"/>
      <c r="AN780" s="1"/>
      <c r="AP780" s="1"/>
      <c r="AQ780" s="1"/>
      <c r="AR780" s="1"/>
      <c r="AT780" s="1"/>
      <c r="AU780" s="1"/>
      <c r="AV780" s="1"/>
      <c r="AW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L781" s="1"/>
      <c r="AM781" s="1"/>
      <c r="AN781" s="1"/>
      <c r="AP781" s="1"/>
      <c r="AQ781" s="1"/>
      <c r="AR781" s="1"/>
      <c r="AT781" s="1"/>
      <c r="AU781" s="1"/>
      <c r="AV781" s="1"/>
      <c r="AW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L782" s="1"/>
      <c r="AM782" s="1"/>
      <c r="AN782" s="1"/>
      <c r="AP782" s="1"/>
      <c r="AQ782" s="1"/>
      <c r="AR782" s="1"/>
      <c r="AT782" s="1"/>
      <c r="AU782" s="1"/>
      <c r="AV782" s="1"/>
      <c r="AW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L783" s="1"/>
      <c r="AM783" s="1"/>
      <c r="AN783" s="1"/>
      <c r="AP783" s="1"/>
      <c r="AQ783" s="1"/>
      <c r="AR783" s="1"/>
      <c r="AT783" s="1"/>
      <c r="AU783" s="1"/>
      <c r="AV783" s="1"/>
      <c r="AW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L784" s="1"/>
      <c r="AM784" s="1"/>
      <c r="AN784" s="1"/>
      <c r="AP784" s="1"/>
      <c r="AQ784" s="1"/>
      <c r="AR784" s="1"/>
      <c r="AT784" s="1"/>
      <c r="AU784" s="1"/>
      <c r="AV784" s="1"/>
      <c r="AW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L785" s="1"/>
      <c r="AM785" s="1"/>
      <c r="AN785" s="1"/>
      <c r="AP785" s="1"/>
      <c r="AQ785" s="1"/>
      <c r="AR785" s="1"/>
      <c r="AT785" s="1"/>
      <c r="AU785" s="1"/>
      <c r="AV785" s="1"/>
      <c r="AW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L786" s="1"/>
      <c r="AM786" s="1"/>
      <c r="AN786" s="1"/>
      <c r="AP786" s="1"/>
      <c r="AQ786" s="1"/>
      <c r="AR786" s="1"/>
      <c r="AT786" s="1"/>
      <c r="AU786" s="1"/>
      <c r="AV786" s="1"/>
      <c r="AW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L787" s="1"/>
      <c r="AM787" s="1"/>
      <c r="AN787" s="1"/>
      <c r="AP787" s="1"/>
      <c r="AQ787" s="1"/>
      <c r="AR787" s="1"/>
      <c r="AT787" s="1"/>
      <c r="AU787" s="1"/>
      <c r="AV787" s="1"/>
      <c r="AW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L788" s="1"/>
      <c r="AM788" s="1"/>
      <c r="AN788" s="1"/>
      <c r="AP788" s="1"/>
      <c r="AQ788" s="1"/>
      <c r="AR788" s="1"/>
      <c r="AT788" s="1"/>
      <c r="AU788" s="1"/>
      <c r="AV788" s="1"/>
      <c r="AW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L789" s="1"/>
      <c r="AM789" s="1"/>
      <c r="AN789" s="1"/>
      <c r="AP789" s="1"/>
      <c r="AQ789" s="1"/>
      <c r="AR789" s="1"/>
      <c r="AT789" s="1"/>
      <c r="AU789" s="1"/>
      <c r="AV789" s="1"/>
      <c r="AW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L790" s="1"/>
      <c r="AM790" s="1"/>
      <c r="AN790" s="1"/>
      <c r="AP790" s="1"/>
      <c r="AQ790" s="1"/>
      <c r="AR790" s="1"/>
      <c r="AT790" s="1"/>
      <c r="AU790" s="1"/>
      <c r="AV790" s="1"/>
      <c r="AW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L791" s="1"/>
      <c r="AM791" s="1"/>
      <c r="AN791" s="1"/>
      <c r="AP791" s="1"/>
      <c r="AQ791" s="1"/>
      <c r="AR791" s="1"/>
      <c r="AT791" s="1"/>
      <c r="AU791" s="1"/>
      <c r="AV791" s="1"/>
      <c r="AW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L792" s="1"/>
      <c r="AM792" s="1"/>
      <c r="AN792" s="1"/>
      <c r="AP792" s="1"/>
      <c r="AQ792" s="1"/>
      <c r="AR792" s="1"/>
      <c r="AT792" s="1"/>
      <c r="AU792" s="1"/>
      <c r="AV792" s="1"/>
      <c r="AW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L793" s="1"/>
      <c r="AM793" s="1"/>
      <c r="AN793" s="1"/>
      <c r="AP793" s="1"/>
      <c r="AQ793" s="1"/>
      <c r="AR793" s="1"/>
      <c r="AT793" s="1"/>
      <c r="AU793" s="1"/>
      <c r="AV793" s="1"/>
      <c r="AW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L794" s="1"/>
      <c r="AM794" s="1"/>
      <c r="AN794" s="1"/>
      <c r="AP794" s="1"/>
      <c r="AQ794" s="1"/>
      <c r="AR794" s="1"/>
      <c r="AT794" s="1"/>
      <c r="AU794" s="1"/>
      <c r="AV794" s="1"/>
      <c r="AW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L795" s="1"/>
      <c r="AM795" s="1"/>
      <c r="AN795" s="1"/>
      <c r="AP795" s="1"/>
      <c r="AQ795" s="1"/>
      <c r="AR795" s="1"/>
      <c r="AT795" s="1"/>
      <c r="AU795" s="1"/>
      <c r="AV795" s="1"/>
      <c r="AW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L796" s="1"/>
      <c r="AM796" s="1"/>
      <c r="AN796" s="1"/>
      <c r="AP796" s="1"/>
      <c r="AQ796" s="1"/>
      <c r="AR796" s="1"/>
      <c r="AT796" s="1"/>
      <c r="AU796" s="1"/>
      <c r="AV796" s="1"/>
      <c r="AW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L797" s="1"/>
      <c r="AM797" s="1"/>
      <c r="AN797" s="1"/>
      <c r="AP797" s="1"/>
      <c r="AQ797" s="1"/>
      <c r="AR797" s="1"/>
      <c r="AT797" s="1"/>
      <c r="AU797" s="1"/>
      <c r="AV797" s="1"/>
      <c r="AW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L798" s="1"/>
      <c r="AM798" s="1"/>
      <c r="AN798" s="1"/>
      <c r="AP798" s="1"/>
      <c r="AQ798" s="1"/>
      <c r="AR798" s="1"/>
      <c r="AT798" s="1"/>
      <c r="AU798" s="1"/>
      <c r="AV798" s="1"/>
      <c r="AW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L799" s="1"/>
      <c r="AM799" s="1"/>
      <c r="AN799" s="1"/>
      <c r="AP799" s="1"/>
      <c r="AQ799" s="1"/>
      <c r="AR799" s="1"/>
      <c r="AT799" s="1"/>
      <c r="AU799" s="1"/>
      <c r="AV799" s="1"/>
      <c r="AW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L800" s="1"/>
      <c r="AM800" s="1"/>
      <c r="AN800" s="1"/>
      <c r="AP800" s="1"/>
      <c r="AQ800" s="1"/>
      <c r="AR800" s="1"/>
      <c r="AT800" s="1"/>
      <c r="AU800" s="1"/>
      <c r="AV800" s="1"/>
      <c r="AW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L801" s="1"/>
      <c r="AM801" s="1"/>
      <c r="AN801" s="1"/>
      <c r="AP801" s="1"/>
      <c r="AQ801" s="1"/>
      <c r="AR801" s="1"/>
      <c r="AT801" s="1"/>
      <c r="AU801" s="1"/>
      <c r="AV801" s="1"/>
      <c r="AW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L802" s="1"/>
      <c r="AM802" s="1"/>
      <c r="AN802" s="1"/>
      <c r="AP802" s="1"/>
      <c r="AQ802" s="1"/>
      <c r="AR802" s="1"/>
      <c r="AT802" s="1"/>
      <c r="AU802" s="1"/>
      <c r="AV802" s="1"/>
      <c r="AW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L803" s="1"/>
      <c r="AM803" s="1"/>
      <c r="AN803" s="1"/>
      <c r="AP803" s="1"/>
      <c r="AQ803" s="1"/>
      <c r="AR803" s="1"/>
      <c r="AT803" s="1"/>
      <c r="AU803" s="1"/>
      <c r="AV803" s="1"/>
      <c r="AW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L804" s="1"/>
      <c r="AM804" s="1"/>
      <c r="AN804" s="1"/>
      <c r="AP804" s="1"/>
      <c r="AQ804" s="1"/>
      <c r="AR804" s="1"/>
      <c r="AT804" s="1"/>
      <c r="AU804" s="1"/>
      <c r="AV804" s="1"/>
      <c r="AW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L805" s="1"/>
      <c r="AM805" s="1"/>
      <c r="AN805" s="1"/>
      <c r="AP805" s="1"/>
      <c r="AQ805" s="1"/>
      <c r="AR805" s="1"/>
      <c r="AT805" s="1"/>
      <c r="AU805" s="1"/>
      <c r="AV805" s="1"/>
      <c r="AW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L806" s="1"/>
      <c r="AM806" s="1"/>
      <c r="AN806" s="1"/>
      <c r="AP806" s="1"/>
      <c r="AQ806" s="1"/>
      <c r="AR806" s="1"/>
      <c r="AT806" s="1"/>
      <c r="AU806" s="1"/>
      <c r="AV806" s="1"/>
      <c r="AW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L807" s="1"/>
      <c r="AM807" s="1"/>
      <c r="AN807" s="1"/>
      <c r="AP807" s="1"/>
      <c r="AQ807" s="1"/>
      <c r="AR807" s="1"/>
      <c r="AT807" s="1"/>
      <c r="AU807" s="1"/>
      <c r="AV807" s="1"/>
      <c r="AW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L808" s="1"/>
      <c r="AM808" s="1"/>
      <c r="AN808" s="1"/>
      <c r="AP808" s="1"/>
      <c r="AQ808" s="1"/>
      <c r="AR808" s="1"/>
      <c r="AT808" s="1"/>
      <c r="AU808" s="1"/>
      <c r="AV808" s="1"/>
      <c r="AW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L809" s="1"/>
      <c r="AM809" s="1"/>
      <c r="AN809" s="1"/>
      <c r="AP809" s="1"/>
      <c r="AQ809" s="1"/>
      <c r="AR809" s="1"/>
      <c r="AT809" s="1"/>
      <c r="AU809" s="1"/>
      <c r="AV809" s="1"/>
      <c r="AW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L810" s="1"/>
      <c r="AM810" s="1"/>
      <c r="AN810" s="1"/>
      <c r="AP810" s="1"/>
      <c r="AQ810" s="1"/>
      <c r="AR810" s="1"/>
      <c r="AT810" s="1"/>
      <c r="AU810" s="1"/>
      <c r="AV810" s="1"/>
      <c r="AW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L811" s="1"/>
      <c r="AM811" s="1"/>
      <c r="AN811" s="1"/>
      <c r="AP811" s="1"/>
      <c r="AQ811" s="1"/>
      <c r="AR811" s="1"/>
      <c r="AT811" s="1"/>
      <c r="AU811" s="1"/>
      <c r="AV811" s="1"/>
      <c r="AW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L812" s="1"/>
      <c r="AM812" s="1"/>
      <c r="AN812" s="1"/>
      <c r="AP812" s="1"/>
      <c r="AQ812" s="1"/>
      <c r="AR812" s="1"/>
      <c r="AT812" s="1"/>
      <c r="AU812" s="1"/>
      <c r="AV812" s="1"/>
      <c r="AW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L813" s="1"/>
      <c r="AM813" s="1"/>
      <c r="AN813" s="1"/>
      <c r="AP813" s="1"/>
      <c r="AQ813" s="1"/>
      <c r="AR813" s="1"/>
      <c r="AT813" s="1"/>
      <c r="AU813" s="1"/>
      <c r="AV813" s="1"/>
      <c r="AW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L814" s="1"/>
      <c r="AM814" s="1"/>
      <c r="AN814" s="1"/>
      <c r="AP814" s="1"/>
      <c r="AQ814" s="1"/>
      <c r="AR814" s="1"/>
      <c r="AT814" s="1"/>
      <c r="AU814" s="1"/>
      <c r="AV814" s="1"/>
      <c r="AW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L815" s="1"/>
      <c r="AM815" s="1"/>
      <c r="AN815" s="1"/>
      <c r="AP815" s="1"/>
      <c r="AQ815" s="1"/>
      <c r="AR815" s="1"/>
      <c r="AT815" s="1"/>
      <c r="AU815" s="1"/>
      <c r="AV815" s="1"/>
      <c r="AW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L816" s="1"/>
      <c r="AM816" s="1"/>
      <c r="AN816" s="1"/>
      <c r="AP816" s="1"/>
      <c r="AQ816" s="1"/>
      <c r="AR816" s="1"/>
      <c r="AT816" s="1"/>
      <c r="AU816" s="1"/>
      <c r="AV816" s="1"/>
      <c r="AW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L817" s="1"/>
      <c r="AM817" s="1"/>
      <c r="AN817" s="1"/>
      <c r="AP817" s="1"/>
      <c r="AQ817" s="1"/>
      <c r="AR817" s="1"/>
      <c r="AT817" s="1"/>
      <c r="AU817" s="1"/>
      <c r="AV817" s="1"/>
      <c r="AW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L818" s="1"/>
      <c r="AM818" s="1"/>
      <c r="AN818" s="1"/>
      <c r="AP818" s="1"/>
      <c r="AQ818" s="1"/>
      <c r="AR818" s="1"/>
      <c r="AT818" s="1"/>
      <c r="AU818" s="1"/>
      <c r="AV818" s="1"/>
      <c r="AW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L819" s="1"/>
      <c r="AM819" s="1"/>
      <c r="AN819" s="1"/>
      <c r="AP819" s="1"/>
      <c r="AQ819" s="1"/>
      <c r="AR819" s="1"/>
      <c r="AT819" s="1"/>
      <c r="AU819" s="1"/>
      <c r="AV819" s="1"/>
      <c r="AW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L820" s="1"/>
      <c r="AM820" s="1"/>
      <c r="AN820" s="1"/>
      <c r="AP820" s="1"/>
      <c r="AQ820" s="1"/>
      <c r="AR820" s="1"/>
      <c r="AT820" s="1"/>
      <c r="AU820" s="1"/>
      <c r="AV820" s="1"/>
      <c r="AW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L821" s="1"/>
      <c r="AM821" s="1"/>
      <c r="AN821" s="1"/>
      <c r="AP821" s="1"/>
      <c r="AQ821" s="1"/>
      <c r="AR821" s="1"/>
      <c r="AT821" s="1"/>
      <c r="AU821" s="1"/>
      <c r="AV821" s="1"/>
      <c r="AW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L822" s="1"/>
      <c r="AM822" s="1"/>
      <c r="AN822" s="1"/>
      <c r="AP822" s="1"/>
      <c r="AQ822" s="1"/>
      <c r="AR822" s="1"/>
      <c r="AT822" s="1"/>
      <c r="AU822" s="1"/>
      <c r="AV822" s="1"/>
      <c r="AW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L823" s="1"/>
      <c r="AM823" s="1"/>
      <c r="AN823" s="1"/>
      <c r="AP823" s="1"/>
      <c r="AQ823" s="1"/>
      <c r="AR823" s="1"/>
      <c r="AT823" s="1"/>
      <c r="AU823" s="1"/>
      <c r="AV823" s="1"/>
      <c r="AW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L824" s="1"/>
      <c r="AM824" s="1"/>
      <c r="AN824" s="1"/>
      <c r="AP824" s="1"/>
      <c r="AQ824" s="1"/>
      <c r="AR824" s="1"/>
      <c r="AT824" s="1"/>
      <c r="AU824" s="1"/>
      <c r="AV824" s="1"/>
      <c r="AW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L825" s="1"/>
      <c r="AM825" s="1"/>
      <c r="AN825" s="1"/>
      <c r="AP825" s="1"/>
      <c r="AQ825" s="1"/>
      <c r="AR825" s="1"/>
      <c r="AT825" s="1"/>
      <c r="AU825" s="1"/>
      <c r="AV825" s="1"/>
      <c r="AW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L826" s="1"/>
      <c r="AM826" s="1"/>
      <c r="AN826" s="1"/>
      <c r="AP826" s="1"/>
      <c r="AQ826" s="1"/>
      <c r="AR826" s="1"/>
      <c r="AT826" s="1"/>
      <c r="AU826" s="1"/>
      <c r="AV826" s="1"/>
      <c r="AW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L827" s="1"/>
      <c r="AM827" s="1"/>
      <c r="AN827" s="1"/>
      <c r="AP827" s="1"/>
      <c r="AQ827" s="1"/>
      <c r="AR827" s="1"/>
      <c r="AT827" s="1"/>
      <c r="AU827" s="1"/>
      <c r="AV827" s="1"/>
      <c r="AW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L828" s="1"/>
      <c r="AM828" s="1"/>
      <c r="AN828" s="1"/>
      <c r="AP828" s="1"/>
      <c r="AQ828" s="1"/>
      <c r="AR828" s="1"/>
      <c r="AT828" s="1"/>
      <c r="AU828" s="1"/>
      <c r="AV828" s="1"/>
      <c r="AW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L829" s="1"/>
      <c r="AM829" s="1"/>
      <c r="AN829" s="1"/>
      <c r="AP829" s="1"/>
      <c r="AQ829" s="1"/>
      <c r="AR829" s="1"/>
      <c r="AT829" s="1"/>
      <c r="AU829" s="1"/>
      <c r="AV829" s="1"/>
      <c r="AW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L830" s="1"/>
      <c r="AM830" s="1"/>
      <c r="AN830" s="1"/>
      <c r="AP830" s="1"/>
      <c r="AQ830" s="1"/>
      <c r="AR830" s="1"/>
      <c r="AT830" s="1"/>
      <c r="AU830" s="1"/>
      <c r="AV830" s="1"/>
      <c r="AW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L831" s="1"/>
      <c r="AM831" s="1"/>
      <c r="AN831" s="1"/>
      <c r="AP831" s="1"/>
      <c r="AQ831" s="1"/>
      <c r="AR831" s="1"/>
      <c r="AT831" s="1"/>
      <c r="AU831" s="1"/>
      <c r="AV831" s="1"/>
      <c r="AW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L832" s="1"/>
      <c r="AM832" s="1"/>
      <c r="AN832" s="1"/>
      <c r="AP832" s="1"/>
      <c r="AQ832" s="1"/>
      <c r="AR832" s="1"/>
      <c r="AT832" s="1"/>
      <c r="AU832" s="1"/>
      <c r="AV832" s="1"/>
      <c r="AW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L833" s="1"/>
      <c r="AM833" s="1"/>
      <c r="AN833" s="1"/>
      <c r="AP833" s="1"/>
      <c r="AQ833" s="1"/>
      <c r="AR833" s="1"/>
      <c r="AT833" s="1"/>
      <c r="AU833" s="1"/>
      <c r="AV833" s="1"/>
      <c r="AW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L834" s="1"/>
      <c r="AM834" s="1"/>
      <c r="AN834" s="1"/>
      <c r="AP834" s="1"/>
      <c r="AQ834" s="1"/>
      <c r="AR834" s="1"/>
      <c r="AT834" s="1"/>
      <c r="AU834" s="1"/>
      <c r="AV834" s="1"/>
      <c r="AW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L835" s="1"/>
      <c r="AM835" s="1"/>
      <c r="AN835" s="1"/>
      <c r="AP835" s="1"/>
      <c r="AQ835" s="1"/>
      <c r="AR835" s="1"/>
      <c r="AT835" s="1"/>
      <c r="AU835" s="1"/>
      <c r="AV835" s="1"/>
      <c r="AW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L836" s="1"/>
      <c r="AM836" s="1"/>
      <c r="AN836" s="1"/>
      <c r="AP836" s="1"/>
      <c r="AQ836" s="1"/>
      <c r="AR836" s="1"/>
      <c r="AT836" s="1"/>
      <c r="AU836" s="1"/>
      <c r="AV836" s="1"/>
      <c r="AW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L837" s="1"/>
      <c r="AM837" s="1"/>
      <c r="AN837" s="1"/>
      <c r="AP837" s="1"/>
      <c r="AQ837" s="1"/>
      <c r="AR837" s="1"/>
      <c r="AT837" s="1"/>
      <c r="AU837" s="1"/>
      <c r="AV837" s="1"/>
      <c r="AW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L838" s="1"/>
      <c r="AM838" s="1"/>
      <c r="AN838" s="1"/>
      <c r="AP838" s="1"/>
      <c r="AQ838" s="1"/>
      <c r="AR838" s="1"/>
      <c r="AT838" s="1"/>
      <c r="AU838" s="1"/>
      <c r="AV838" s="1"/>
      <c r="AW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L839" s="1"/>
      <c r="AM839" s="1"/>
      <c r="AN839" s="1"/>
      <c r="AP839" s="1"/>
      <c r="AQ839" s="1"/>
      <c r="AR839" s="1"/>
      <c r="AT839" s="1"/>
      <c r="AU839" s="1"/>
      <c r="AV839" s="1"/>
      <c r="AW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L840" s="1"/>
      <c r="AM840" s="1"/>
      <c r="AN840" s="1"/>
      <c r="AP840" s="1"/>
      <c r="AQ840" s="1"/>
      <c r="AR840" s="1"/>
      <c r="AT840" s="1"/>
      <c r="AU840" s="1"/>
      <c r="AV840" s="1"/>
      <c r="AW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L841" s="1"/>
      <c r="AM841" s="1"/>
      <c r="AN841" s="1"/>
      <c r="AP841" s="1"/>
      <c r="AQ841" s="1"/>
      <c r="AR841" s="1"/>
      <c r="AT841" s="1"/>
      <c r="AU841" s="1"/>
      <c r="AV841" s="1"/>
      <c r="AW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L842" s="1"/>
      <c r="AM842" s="1"/>
      <c r="AN842" s="1"/>
      <c r="AP842" s="1"/>
      <c r="AQ842" s="1"/>
      <c r="AR842" s="1"/>
      <c r="AT842" s="1"/>
      <c r="AU842" s="1"/>
      <c r="AV842" s="1"/>
      <c r="AW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L843" s="1"/>
      <c r="AM843" s="1"/>
      <c r="AN843" s="1"/>
      <c r="AP843" s="1"/>
      <c r="AQ843" s="1"/>
      <c r="AR843" s="1"/>
      <c r="AT843" s="1"/>
      <c r="AU843" s="1"/>
      <c r="AV843" s="1"/>
      <c r="AW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L844" s="1"/>
      <c r="AM844" s="1"/>
      <c r="AN844" s="1"/>
      <c r="AP844" s="1"/>
      <c r="AQ844" s="1"/>
      <c r="AR844" s="1"/>
      <c r="AT844" s="1"/>
      <c r="AU844" s="1"/>
      <c r="AV844" s="1"/>
      <c r="AW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L845" s="1"/>
      <c r="AM845" s="1"/>
      <c r="AN845" s="1"/>
      <c r="AP845" s="1"/>
      <c r="AQ845" s="1"/>
      <c r="AR845" s="1"/>
      <c r="AT845" s="1"/>
      <c r="AU845" s="1"/>
      <c r="AV845" s="1"/>
      <c r="AW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L846" s="1"/>
      <c r="AM846" s="1"/>
      <c r="AN846" s="1"/>
      <c r="AP846" s="1"/>
      <c r="AQ846" s="1"/>
      <c r="AR846" s="1"/>
      <c r="AT846" s="1"/>
      <c r="AU846" s="1"/>
      <c r="AV846" s="1"/>
      <c r="AW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L847" s="1"/>
      <c r="AM847" s="1"/>
      <c r="AN847" s="1"/>
      <c r="AP847" s="1"/>
      <c r="AQ847" s="1"/>
      <c r="AR847" s="1"/>
      <c r="AT847" s="1"/>
      <c r="AU847" s="1"/>
      <c r="AV847" s="1"/>
      <c r="AW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L848" s="1"/>
      <c r="AM848" s="1"/>
      <c r="AN848" s="1"/>
      <c r="AP848" s="1"/>
      <c r="AQ848" s="1"/>
      <c r="AR848" s="1"/>
      <c r="AT848" s="1"/>
      <c r="AU848" s="1"/>
      <c r="AV848" s="1"/>
      <c r="AW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L849" s="1"/>
      <c r="AM849" s="1"/>
      <c r="AN849" s="1"/>
      <c r="AP849" s="1"/>
      <c r="AQ849" s="1"/>
      <c r="AR849" s="1"/>
      <c r="AT849" s="1"/>
      <c r="AU849" s="1"/>
      <c r="AV849" s="1"/>
      <c r="AW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L850" s="1"/>
      <c r="AM850" s="1"/>
      <c r="AN850" s="1"/>
      <c r="AP850" s="1"/>
      <c r="AQ850" s="1"/>
      <c r="AR850" s="1"/>
      <c r="AT850" s="1"/>
      <c r="AU850" s="1"/>
      <c r="AV850" s="1"/>
      <c r="AW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L851" s="1"/>
      <c r="AM851" s="1"/>
      <c r="AN851" s="1"/>
      <c r="AP851" s="1"/>
      <c r="AQ851" s="1"/>
      <c r="AR851" s="1"/>
      <c r="AT851" s="1"/>
      <c r="AU851" s="1"/>
      <c r="AV851" s="1"/>
      <c r="AW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L852" s="1"/>
      <c r="AM852" s="1"/>
      <c r="AN852" s="1"/>
      <c r="AP852" s="1"/>
      <c r="AQ852" s="1"/>
      <c r="AR852" s="1"/>
      <c r="AT852" s="1"/>
      <c r="AU852" s="1"/>
      <c r="AV852" s="1"/>
      <c r="AW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L853" s="1"/>
      <c r="AM853" s="1"/>
      <c r="AN853" s="1"/>
      <c r="AP853" s="1"/>
      <c r="AQ853" s="1"/>
      <c r="AR853" s="1"/>
      <c r="AT853" s="1"/>
      <c r="AU853" s="1"/>
      <c r="AV853" s="1"/>
      <c r="AW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L854" s="1"/>
      <c r="AM854" s="1"/>
      <c r="AN854" s="1"/>
      <c r="AP854" s="1"/>
      <c r="AQ854" s="1"/>
      <c r="AR854" s="1"/>
      <c r="AT854" s="1"/>
      <c r="AU854" s="1"/>
      <c r="AV854" s="1"/>
      <c r="AW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L855" s="1"/>
      <c r="AM855" s="1"/>
      <c r="AN855" s="1"/>
      <c r="AP855" s="1"/>
      <c r="AQ855" s="1"/>
      <c r="AR855" s="1"/>
      <c r="AT855" s="1"/>
      <c r="AU855" s="1"/>
      <c r="AV855" s="1"/>
      <c r="AW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L856" s="1"/>
      <c r="AM856" s="1"/>
      <c r="AN856" s="1"/>
      <c r="AP856" s="1"/>
      <c r="AQ856" s="1"/>
      <c r="AR856" s="1"/>
      <c r="AT856" s="1"/>
      <c r="AU856" s="1"/>
      <c r="AV856" s="1"/>
      <c r="AW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L857" s="1"/>
      <c r="AM857" s="1"/>
      <c r="AN857" s="1"/>
      <c r="AP857" s="1"/>
      <c r="AQ857" s="1"/>
      <c r="AR857" s="1"/>
      <c r="AT857" s="1"/>
      <c r="AU857" s="1"/>
      <c r="AV857" s="1"/>
      <c r="AW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L858" s="1"/>
      <c r="AM858" s="1"/>
      <c r="AN858" s="1"/>
      <c r="AP858" s="1"/>
      <c r="AQ858" s="1"/>
      <c r="AR858" s="1"/>
      <c r="AT858" s="1"/>
      <c r="AU858" s="1"/>
      <c r="AV858" s="1"/>
      <c r="AW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L859" s="1"/>
      <c r="AM859" s="1"/>
      <c r="AN859" s="1"/>
      <c r="AP859" s="1"/>
      <c r="AQ859" s="1"/>
      <c r="AR859" s="1"/>
      <c r="AT859" s="1"/>
      <c r="AU859" s="1"/>
      <c r="AV859" s="1"/>
      <c r="AW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L860" s="1"/>
      <c r="AM860" s="1"/>
      <c r="AN860" s="1"/>
      <c r="AP860" s="1"/>
      <c r="AQ860" s="1"/>
      <c r="AR860" s="1"/>
      <c r="AT860" s="1"/>
      <c r="AU860" s="1"/>
      <c r="AV860" s="1"/>
      <c r="AW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L861" s="1"/>
      <c r="AM861" s="1"/>
      <c r="AN861" s="1"/>
      <c r="AP861" s="1"/>
      <c r="AQ861" s="1"/>
      <c r="AR861" s="1"/>
      <c r="AT861" s="1"/>
      <c r="AU861" s="1"/>
      <c r="AV861" s="1"/>
      <c r="AW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L862" s="1"/>
      <c r="AM862" s="1"/>
      <c r="AN862" s="1"/>
      <c r="AP862" s="1"/>
      <c r="AQ862" s="1"/>
      <c r="AR862" s="1"/>
      <c r="AT862" s="1"/>
      <c r="AU862" s="1"/>
      <c r="AV862" s="1"/>
      <c r="AW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L863" s="1"/>
      <c r="AM863" s="1"/>
      <c r="AN863" s="1"/>
      <c r="AP863" s="1"/>
      <c r="AQ863" s="1"/>
      <c r="AR863" s="1"/>
      <c r="AT863" s="1"/>
      <c r="AU863" s="1"/>
      <c r="AV863" s="1"/>
      <c r="AW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L864" s="1"/>
      <c r="AM864" s="1"/>
      <c r="AN864" s="1"/>
      <c r="AP864" s="1"/>
      <c r="AQ864" s="1"/>
      <c r="AR864" s="1"/>
      <c r="AT864" s="1"/>
      <c r="AU864" s="1"/>
      <c r="AV864" s="1"/>
      <c r="AW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L865" s="1"/>
      <c r="AM865" s="1"/>
      <c r="AN865" s="1"/>
      <c r="AP865" s="1"/>
      <c r="AQ865" s="1"/>
      <c r="AR865" s="1"/>
      <c r="AT865" s="1"/>
      <c r="AU865" s="1"/>
      <c r="AV865" s="1"/>
      <c r="AW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L866" s="1"/>
      <c r="AM866" s="1"/>
      <c r="AN866" s="1"/>
      <c r="AP866" s="1"/>
      <c r="AQ866" s="1"/>
      <c r="AR866" s="1"/>
      <c r="AT866" s="1"/>
      <c r="AU866" s="1"/>
      <c r="AV866" s="1"/>
      <c r="AW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L867" s="1"/>
      <c r="AM867" s="1"/>
      <c r="AN867" s="1"/>
      <c r="AP867" s="1"/>
      <c r="AQ867" s="1"/>
      <c r="AR867" s="1"/>
      <c r="AT867" s="1"/>
      <c r="AU867" s="1"/>
      <c r="AV867" s="1"/>
      <c r="AW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L868" s="1"/>
      <c r="AM868" s="1"/>
      <c r="AN868" s="1"/>
      <c r="AP868" s="1"/>
      <c r="AQ868" s="1"/>
      <c r="AR868" s="1"/>
      <c r="AT868" s="1"/>
      <c r="AU868" s="1"/>
      <c r="AV868" s="1"/>
      <c r="AW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L869" s="1"/>
      <c r="AM869" s="1"/>
      <c r="AN869" s="1"/>
      <c r="AP869" s="1"/>
      <c r="AQ869" s="1"/>
      <c r="AR869" s="1"/>
      <c r="AT869" s="1"/>
      <c r="AU869" s="1"/>
      <c r="AV869" s="1"/>
      <c r="AW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L870" s="1"/>
      <c r="AM870" s="1"/>
      <c r="AN870" s="1"/>
      <c r="AP870" s="1"/>
      <c r="AQ870" s="1"/>
      <c r="AR870" s="1"/>
      <c r="AT870" s="1"/>
      <c r="AU870" s="1"/>
      <c r="AV870" s="1"/>
      <c r="AW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L871" s="1"/>
      <c r="AM871" s="1"/>
      <c r="AN871" s="1"/>
      <c r="AP871" s="1"/>
      <c r="AQ871" s="1"/>
      <c r="AR871" s="1"/>
      <c r="AT871" s="1"/>
      <c r="AU871" s="1"/>
      <c r="AV871" s="1"/>
      <c r="AW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L872" s="1"/>
      <c r="AM872" s="1"/>
      <c r="AN872" s="1"/>
      <c r="AP872" s="1"/>
      <c r="AQ872" s="1"/>
      <c r="AR872" s="1"/>
      <c r="AT872" s="1"/>
      <c r="AU872" s="1"/>
      <c r="AV872" s="1"/>
      <c r="AW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L873" s="1"/>
      <c r="AM873" s="1"/>
      <c r="AN873" s="1"/>
      <c r="AP873" s="1"/>
      <c r="AQ873" s="1"/>
      <c r="AR873" s="1"/>
      <c r="AT873" s="1"/>
      <c r="AU873" s="1"/>
      <c r="AV873" s="1"/>
      <c r="AW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L874" s="1"/>
      <c r="AM874" s="1"/>
      <c r="AN874" s="1"/>
      <c r="AP874" s="1"/>
      <c r="AQ874" s="1"/>
      <c r="AR874" s="1"/>
      <c r="AT874" s="1"/>
      <c r="AU874" s="1"/>
      <c r="AV874" s="1"/>
      <c r="AW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L875" s="1"/>
      <c r="AM875" s="1"/>
      <c r="AN875" s="1"/>
      <c r="AP875" s="1"/>
      <c r="AQ875" s="1"/>
      <c r="AR875" s="1"/>
      <c r="AT875" s="1"/>
      <c r="AU875" s="1"/>
      <c r="AV875" s="1"/>
      <c r="AW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L876" s="1"/>
      <c r="AM876" s="1"/>
      <c r="AN876" s="1"/>
      <c r="AP876" s="1"/>
      <c r="AQ876" s="1"/>
      <c r="AR876" s="1"/>
      <c r="AT876" s="1"/>
      <c r="AU876" s="1"/>
      <c r="AV876" s="1"/>
      <c r="AW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L877" s="1"/>
      <c r="AM877" s="1"/>
      <c r="AN877" s="1"/>
      <c r="AP877" s="1"/>
      <c r="AQ877" s="1"/>
      <c r="AR877" s="1"/>
      <c r="AT877" s="1"/>
      <c r="AU877" s="1"/>
      <c r="AV877" s="1"/>
      <c r="AW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L878" s="1"/>
      <c r="AM878" s="1"/>
      <c r="AN878" s="1"/>
      <c r="AP878" s="1"/>
      <c r="AQ878" s="1"/>
      <c r="AR878" s="1"/>
      <c r="AT878" s="1"/>
      <c r="AU878" s="1"/>
      <c r="AV878" s="1"/>
      <c r="AW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L879" s="1"/>
      <c r="AM879" s="1"/>
      <c r="AN879" s="1"/>
      <c r="AP879" s="1"/>
      <c r="AQ879" s="1"/>
      <c r="AR879" s="1"/>
      <c r="AT879" s="1"/>
      <c r="AU879" s="1"/>
      <c r="AV879" s="1"/>
      <c r="AW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L880" s="1"/>
      <c r="AM880" s="1"/>
      <c r="AN880" s="1"/>
      <c r="AP880" s="1"/>
      <c r="AQ880" s="1"/>
      <c r="AR880" s="1"/>
      <c r="AT880" s="1"/>
      <c r="AU880" s="1"/>
      <c r="AV880" s="1"/>
      <c r="AW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L881" s="1"/>
      <c r="AM881" s="1"/>
      <c r="AN881" s="1"/>
      <c r="AP881" s="1"/>
      <c r="AQ881" s="1"/>
      <c r="AR881" s="1"/>
      <c r="AT881" s="1"/>
      <c r="AU881" s="1"/>
      <c r="AV881" s="1"/>
      <c r="AW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L882" s="1"/>
      <c r="AM882" s="1"/>
      <c r="AN882" s="1"/>
      <c r="AP882" s="1"/>
      <c r="AQ882" s="1"/>
      <c r="AR882" s="1"/>
      <c r="AT882" s="1"/>
      <c r="AU882" s="1"/>
      <c r="AV882" s="1"/>
      <c r="AW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L883" s="1"/>
      <c r="AM883" s="1"/>
      <c r="AN883" s="1"/>
      <c r="AP883" s="1"/>
      <c r="AQ883" s="1"/>
      <c r="AR883" s="1"/>
      <c r="AT883" s="1"/>
      <c r="AU883" s="1"/>
      <c r="AV883" s="1"/>
      <c r="AW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L884" s="1"/>
      <c r="AM884" s="1"/>
      <c r="AN884" s="1"/>
      <c r="AP884" s="1"/>
      <c r="AQ884" s="1"/>
      <c r="AR884" s="1"/>
      <c r="AT884" s="1"/>
      <c r="AU884" s="1"/>
      <c r="AV884" s="1"/>
      <c r="AW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L885" s="1"/>
      <c r="AM885" s="1"/>
      <c r="AN885" s="1"/>
      <c r="AP885" s="1"/>
      <c r="AQ885" s="1"/>
      <c r="AR885" s="1"/>
      <c r="AT885" s="1"/>
      <c r="AU885" s="1"/>
      <c r="AV885" s="1"/>
      <c r="AW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L886" s="1"/>
      <c r="AM886" s="1"/>
      <c r="AN886" s="1"/>
      <c r="AP886" s="1"/>
      <c r="AQ886" s="1"/>
      <c r="AR886" s="1"/>
      <c r="AT886" s="1"/>
      <c r="AU886" s="1"/>
      <c r="AV886" s="1"/>
      <c r="AW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L887" s="1"/>
      <c r="AM887" s="1"/>
      <c r="AN887" s="1"/>
      <c r="AP887" s="1"/>
      <c r="AQ887" s="1"/>
      <c r="AR887" s="1"/>
      <c r="AT887" s="1"/>
      <c r="AU887" s="1"/>
      <c r="AV887" s="1"/>
      <c r="AW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L888" s="1"/>
      <c r="AM888" s="1"/>
      <c r="AN888" s="1"/>
      <c r="AP888" s="1"/>
      <c r="AQ888" s="1"/>
      <c r="AR888" s="1"/>
      <c r="AT888" s="1"/>
      <c r="AU888" s="1"/>
      <c r="AV888" s="1"/>
      <c r="AW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L889" s="1"/>
      <c r="AM889" s="1"/>
      <c r="AN889" s="1"/>
      <c r="AP889" s="1"/>
      <c r="AQ889" s="1"/>
      <c r="AR889" s="1"/>
      <c r="AT889" s="1"/>
      <c r="AU889" s="1"/>
      <c r="AV889" s="1"/>
      <c r="AW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L890" s="1"/>
      <c r="AM890" s="1"/>
      <c r="AN890" s="1"/>
      <c r="AP890" s="1"/>
      <c r="AQ890" s="1"/>
      <c r="AR890" s="1"/>
      <c r="AT890" s="1"/>
      <c r="AU890" s="1"/>
      <c r="AV890" s="1"/>
      <c r="AW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L891" s="1"/>
      <c r="AM891" s="1"/>
      <c r="AN891" s="1"/>
      <c r="AP891" s="1"/>
      <c r="AQ891" s="1"/>
      <c r="AR891" s="1"/>
      <c r="AT891" s="1"/>
      <c r="AU891" s="1"/>
      <c r="AV891" s="1"/>
      <c r="AW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L892" s="1"/>
      <c r="AM892" s="1"/>
      <c r="AN892" s="1"/>
      <c r="AP892" s="1"/>
      <c r="AQ892" s="1"/>
      <c r="AR892" s="1"/>
      <c r="AT892" s="1"/>
      <c r="AU892" s="1"/>
      <c r="AV892" s="1"/>
      <c r="AW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L893" s="1"/>
      <c r="AM893" s="1"/>
      <c r="AN893" s="1"/>
      <c r="AP893" s="1"/>
      <c r="AQ893" s="1"/>
      <c r="AR893" s="1"/>
      <c r="AT893" s="1"/>
      <c r="AU893" s="1"/>
      <c r="AV893" s="1"/>
      <c r="AW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L894" s="1"/>
      <c r="AM894" s="1"/>
      <c r="AN894" s="1"/>
      <c r="AP894" s="1"/>
      <c r="AQ894" s="1"/>
      <c r="AR894" s="1"/>
      <c r="AT894" s="1"/>
      <c r="AU894" s="1"/>
      <c r="AV894" s="1"/>
      <c r="AW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L895" s="1"/>
      <c r="AM895" s="1"/>
      <c r="AN895" s="1"/>
      <c r="AP895" s="1"/>
      <c r="AQ895" s="1"/>
      <c r="AR895" s="1"/>
      <c r="AT895" s="1"/>
      <c r="AU895" s="1"/>
      <c r="AV895" s="1"/>
      <c r="AW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L896" s="1"/>
      <c r="AM896" s="1"/>
      <c r="AN896" s="1"/>
      <c r="AP896" s="1"/>
      <c r="AQ896" s="1"/>
      <c r="AR896" s="1"/>
      <c r="AT896" s="1"/>
      <c r="AU896" s="1"/>
      <c r="AV896" s="1"/>
      <c r="AW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L897" s="1"/>
      <c r="AM897" s="1"/>
      <c r="AN897" s="1"/>
      <c r="AP897" s="1"/>
      <c r="AQ897" s="1"/>
      <c r="AR897" s="1"/>
      <c r="AT897" s="1"/>
      <c r="AU897" s="1"/>
      <c r="AV897" s="1"/>
      <c r="AW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L898" s="1"/>
      <c r="AM898" s="1"/>
      <c r="AN898" s="1"/>
      <c r="AP898" s="1"/>
      <c r="AQ898" s="1"/>
      <c r="AR898" s="1"/>
      <c r="AT898" s="1"/>
      <c r="AU898" s="1"/>
      <c r="AV898" s="1"/>
      <c r="AW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L899" s="1"/>
      <c r="AM899" s="1"/>
      <c r="AN899" s="1"/>
      <c r="AP899" s="1"/>
      <c r="AQ899" s="1"/>
      <c r="AR899" s="1"/>
      <c r="AT899" s="1"/>
      <c r="AU899" s="1"/>
      <c r="AV899" s="1"/>
      <c r="AW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L900" s="1"/>
      <c r="AM900" s="1"/>
      <c r="AN900" s="1"/>
      <c r="AP900" s="1"/>
      <c r="AQ900" s="1"/>
      <c r="AR900" s="1"/>
      <c r="AT900" s="1"/>
      <c r="AU900" s="1"/>
      <c r="AV900" s="1"/>
      <c r="AW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L901" s="1"/>
      <c r="AM901" s="1"/>
      <c r="AN901" s="1"/>
      <c r="AP901" s="1"/>
      <c r="AQ901" s="1"/>
      <c r="AR901" s="1"/>
      <c r="AT901" s="1"/>
      <c r="AU901" s="1"/>
      <c r="AV901" s="1"/>
      <c r="AW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L902" s="1"/>
      <c r="AM902" s="1"/>
      <c r="AN902" s="1"/>
      <c r="AP902" s="1"/>
      <c r="AQ902" s="1"/>
      <c r="AR902" s="1"/>
      <c r="AT902" s="1"/>
      <c r="AU902" s="1"/>
      <c r="AV902" s="1"/>
      <c r="AW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L903" s="1"/>
      <c r="AM903" s="1"/>
      <c r="AN903" s="1"/>
      <c r="AP903" s="1"/>
      <c r="AQ903" s="1"/>
      <c r="AR903" s="1"/>
      <c r="AT903" s="1"/>
      <c r="AU903" s="1"/>
      <c r="AV903" s="1"/>
      <c r="AW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L904" s="1"/>
      <c r="AM904" s="1"/>
      <c r="AN904" s="1"/>
      <c r="AP904" s="1"/>
      <c r="AQ904" s="1"/>
      <c r="AR904" s="1"/>
      <c r="AT904" s="1"/>
      <c r="AU904" s="1"/>
      <c r="AV904" s="1"/>
      <c r="AW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L905" s="1"/>
      <c r="AM905" s="1"/>
      <c r="AN905" s="1"/>
      <c r="AP905" s="1"/>
      <c r="AQ905" s="1"/>
      <c r="AR905" s="1"/>
      <c r="AT905" s="1"/>
      <c r="AU905" s="1"/>
      <c r="AV905" s="1"/>
      <c r="AW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L906" s="1"/>
      <c r="AM906" s="1"/>
      <c r="AN906" s="1"/>
      <c r="AP906" s="1"/>
      <c r="AQ906" s="1"/>
      <c r="AR906" s="1"/>
      <c r="AT906" s="1"/>
      <c r="AU906" s="1"/>
      <c r="AV906" s="1"/>
      <c r="AW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L907" s="1"/>
      <c r="AM907" s="1"/>
      <c r="AN907" s="1"/>
      <c r="AP907" s="1"/>
      <c r="AQ907" s="1"/>
      <c r="AR907" s="1"/>
      <c r="AT907" s="1"/>
      <c r="AU907" s="1"/>
      <c r="AV907" s="1"/>
      <c r="AW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L908" s="1"/>
      <c r="AM908" s="1"/>
      <c r="AN908" s="1"/>
      <c r="AP908" s="1"/>
      <c r="AQ908" s="1"/>
      <c r="AR908" s="1"/>
      <c r="AT908" s="1"/>
      <c r="AU908" s="1"/>
      <c r="AV908" s="1"/>
      <c r="AW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L909" s="1"/>
      <c r="AM909" s="1"/>
      <c r="AN909" s="1"/>
      <c r="AP909" s="1"/>
      <c r="AQ909" s="1"/>
      <c r="AR909" s="1"/>
      <c r="AT909" s="1"/>
      <c r="AU909" s="1"/>
      <c r="AV909" s="1"/>
      <c r="AW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L910" s="1"/>
      <c r="AM910" s="1"/>
      <c r="AN910" s="1"/>
      <c r="AP910" s="1"/>
      <c r="AQ910" s="1"/>
      <c r="AR910" s="1"/>
      <c r="AT910" s="1"/>
      <c r="AU910" s="1"/>
      <c r="AV910" s="1"/>
      <c r="AW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L911" s="1"/>
      <c r="AM911" s="1"/>
      <c r="AN911" s="1"/>
      <c r="AP911" s="1"/>
      <c r="AQ911" s="1"/>
      <c r="AR911" s="1"/>
      <c r="AT911" s="1"/>
      <c r="AU911" s="1"/>
      <c r="AV911" s="1"/>
      <c r="AW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L912" s="1"/>
      <c r="AM912" s="1"/>
      <c r="AN912" s="1"/>
      <c r="AP912" s="1"/>
      <c r="AQ912" s="1"/>
      <c r="AR912" s="1"/>
      <c r="AT912" s="1"/>
      <c r="AU912" s="1"/>
      <c r="AV912" s="1"/>
      <c r="AW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L913" s="1"/>
      <c r="AM913" s="1"/>
      <c r="AN913" s="1"/>
      <c r="AP913" s="1"/>
      <c r="AQ913" s="1"/>
      <c r="AR913" s="1"/>
      <c r="AT913" s="1"/>
      <c r="AU913" s="1"/>
      <c r="AV913" s="1"/>
      <c r="AW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L914" s="1"/>
      <c r="AM914" s="1"/>
      <c r="AN914" s="1"/>
      <c r="AP914" s="1"/>
      <c r="AQ914" s="1"/>
      <c r="AR914" s="1"/>
      <c r="AT914" s="1"/>
      <c r="AU914" s="1"/>
      <c r="AV914" s="1"/>
      <c r="AW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L915" s="1"/>
      <c r="AM915" s="1"/>
      <c r="AN915" s="1"/>
      <c r="AP915" s="1"/>
      <c r="AQ915" s="1"/>
      <c r="AR915" s="1"/>
      <c r="AT915" s="1"/>
      <c r="AU915" s="1"/>
      <c r="AV915" s="1"/>
      <c r="AW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L916" s="1"/>
      <c r="AM916" s="1"/>
      <c r="AN916" s="1"/>
      <c r="AP916" s="1"/>
      <c r="AQ916" s="1"/>
      <c r="AR916" s="1"/>
      <c r="AT916" s="1"/>
      <c r="AU916" s="1"/>
      <c r="AV916" s="1"/>
      <c r="AW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L917" s="1"/>
      <c r="AM917" s="1"/>
      <c r="AN917" s="1"/>
      <c r="AP917" s="1"/>
      <c r="AQ917" s="1"/>
      <c r="AR917" s="1"/>
      <c r="AT917" s="1"/>
      <c r="AU917" s="1"/>
      <c r="AV917" s="1"/>
      <c r="AW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L918" s="1"/>
      <c r="AM918" s="1"/>
      <c r="AN918" s="1"/>
      <c r="AP918" s="1"/>
      <c r="AQ918" s="1"/>
      <c r="AR918" s="1"/>
      <c r="AT918" s="1"/>
      <c r="AU918" s="1"/>
      <c r="AV918" s="1"/>
      <c r="AW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L919" s="1"/>
      <c r="AM919" s="1"/>
      <c r="AN919" s="1"/>
      <c r="AP919" s="1"/>
      <c r="AQ919" s="1"/>
      <c r="AR919" s="1"/>
      <c r="AT919" s="1"/>
      <c r="AU919" s="1"/>
      <c r="AV919" s="1"/>
      <c r="AW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L920" s="1"/>
      <c r="AM920" s="1"/>
      <c r="AN920" s="1"/>
      <c r="AP920" s="1"/>
      <c r="AQ920" s="1"/>
      <c r="AR920" s="1"/>
      <c r="AT920" s="1"/>
      <c r="AU920" s="1"/>
      <c r="AV920" s="1"/>
      <c r="AW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L921" s="1"/>
      <c r="AM921" s="1"/>
      <c r="AN921" s="1"/>
      <c r="AP921" s="1"/>
      <c r="AQ921" s="1"/>
      <c r="AR921" s="1"/>
      <c r="AT921" s="1"/>
      <c r="AU921" s="1"/>
      <c r="AV921" s="1"/>
      <c r="AW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L922" s="1"/>
      <c r="AM922" s="1"/>
      <c r="AN922" s="1"/>
      <c r="AP922" s="1"/>
      <c r="AQ922" s="1"/>
      <c r="AR922" s="1"/>
      <c r="AT922" s="1"/>
      <c r="AU922" s="1"/>
      <c r="AV922" s="1"/>
      <c r="AW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L923" s="1"/>
      <c r="AM923" s="1"/>
      <c r="AN923" s="1"/>
      <c r="AP923" s="1"/>
      <c r="AQ923" s="1"/>
      <c r="AR923" s="1"/>
      <c r="AT923" s="1"/>
      <c r="AU923" s="1"/>
      <c r="AV923" s="1"/>
      <c r="AW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L924" s="1"/>
      <c r="AM924" s="1"/>
      <c r="AN924" s="1"/>
      <c r="AP924" s="1"/>
      <c r="AQ924" s="1"/>
      <c r="AR924" s="1"/>
      <c r="AT924" s="1"/>
      <c r="AU924" s="1"/>
      <c r="AV924" s="1"/>
      <c r="AW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L925" s="1"/>
      <c r="AM925" s="1"/>
      <c r="AN925" s="1"/>
      <c r="AP925" s="1"/>
      <c r="AQ925" s="1"/>
      <c r="AR925" s="1"/>
      <c r="AT925" s="1"/>
      <c r="AU925" s="1"/>
      <c r="AV925" s="1"/>
      <c r="AW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L926" s="1"/>
      <c r="AM926" s="1"/>
      <c r="AN926" s="1"/>
      <c r="AP926" s="1"/>
      <c r="AQ926" s="1"/>
      <c r="AR926" s="1"/>
      <c r="AT926" s="1"/>
      <c r="AU926" s="1"/>
      <c r="AV926" s="1"/>
      <c r="AW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L927" s="1"/>
      <c r="AM927" s="1"/>
      <c r="AN927" s="1"/>
      <c r="AP927" s="1"/>
      <c r="AQ927" s="1"/>
      <c r="AR927" s="1"/>
      <c r="AT927" s="1"/>
      <c r="AU927" s="1"/>
      <c r="AV927" s="1"/>
      <c r="AW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L928" s="1"/>
      <c r="AM928" s="1"/>
      <c r="AN928" s="1"/>
      <c r="AP928" s="1"/>
      <c r="AQ928" s="1"/>
      <c r="AR928" s="1"/>
      <c r="AT928" s="1"/>
      <c r="AU928" s="1"/>
      <c r="AV928" s="1"/>
      <c r="AW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L929" s="1"/>
      <c r="AM929" s="1"/>
      <c r="AN929" s="1"/>
      <c r="AP929" s="1"/>
      <c r="AQ929" s="1"/>
      <c r="AR929" s="1"/>
      <c r="AT929" s="1"/>
      <c r="AU929" s="1"/>
      <c r="AV929" s="1"/>
      <c r="AW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L930" s="1"/>
      <c r="AM930" s="1"/>
      <c r="AN930" s="1"/>
      <c r="AP930" s="1"/>
      <c r="AQ930" s="1"/>
      <c r="AR930" s="1"/>
      <c r="AT930" s="1"/>
      <c r="AU930" s="1"/>
      <c r="AV930" s="1"/>
      <c r="AW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L931" s="1"/>
      <c r="AM931" s="1"/>
      <c r="AN931" s="1"/>
      <c r="AP931" s="1"/>
      <c r="AQ931" s="1"/>
      <c r="AR931" s="1"/>
      <c r="AT931" s="1"/>
      <c r="AU931" s="1"/>
      <c r="AV931" s="1"/>
      <c r="AW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L932" s="1"/>
      <c r="AM932" s="1"/>
      <c r="AN932" s="1"/>
      <c r="AP932" s="1"/>
      <c r="AQ932" s="1"/>
      <c r="AR932" s="1"/>
      <c r="AT932" s="1"/>
      <c r="AU932" s="1"/>
      <c r="AV932" s="1"/>
      <c r="AW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L933" s="1"/>
      <c r="AM933" s="1"/>
      <c r="AN933" s="1"/>
      <c r="AP933" s="1"/>
      <c r="AQ933" s="1"/>
      <c r="AR933" s="1"/>
      <c r="AT933" s="1"/>
      <c r="AU933" s="1"/>
      <c r="AV933" s="1"/>
      <c r="AW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L934" s="1"/>
      <c r="AM934" s="1"/>
      <c r="AN934" s="1"/>
      <c r="AP934" s="1"/>
      <c r="AQ934" s="1"/>
      <c r="AR934" s="1"/>
      <c r="AT934" s="1"/>
      <c r="AU934" s="1"/>
      <c r="AV934" s="1"/>
      <c r="AW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L935" s="1"/>
      <c r="AM935" s="1"/>
      <c r="AN935" s="1"/>
      <c r="AP935" s="1"/>
      <c r="AQ935" s="1"/>
      <c r="AR935" s="1"/>
      <c r="AT935" s="1"/>
      <c r="AU935" s="1"/>
      <c r="AV935" s="1"/>
      <c r="AW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L936" s="1"/>
      <c r="AM936" s="1"/>
      <c r="AN936" s="1"/>
      <c r="AP936" s="1"/>
      <c r="AQ936" s="1"/>
      <c r="AR936" s="1"/>
      <c r="AT936" s="1"/>
      <c r="AU936" s="1"/>
      <c r="AV936" s="1"/>
      <c r="AW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L937" s="1"/>
      <c r="AM937" s="1"/>
      <c r="AN937" s="1"/>
      <c r="AP937" s="1"/>
      <c r="AQ937" s="1"/>
      <c r="AR937" s="1"/>
      <c r="AT937" s="1"/>
      <c r="AU937" s="1"/>
      <c r="AV937" s="1"/>
      <c r="AW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L938" s="1"/>
      <c r="AM938" s="1"/>
      <c r="AN938" s="1"/>
      <c r="AP938" s="1"/>
      <c r="AQ938" s="1"/>
      <c r="AR938" s="1"/>
      <c r="AT938" s="1"/>
      <c r="AU938" s="1"/>
      <c r="AV938" s="1"/>
      <c r="AW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L939" s="1"/>
      <c r="AM939" s="1"/>
      <c r="AN939" s="1"/>
      <c r="AP939" s="1"/>
      <c r="AQ939" s="1"/>
      <c r="AR939" s="1"/>
      <c r="AT939" s="1"/>
      <c r="AU939" s="1"/>
      <c r="AV939" s="1"/>
      <c r="AW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L940" s="1"/>
      <c r="AM940" s="1"/>
      <c r="AN940" s="1"/>
      <c r="AP940" s="1"/>
      <c r="AQ940" s="1"/>
      <c r="AR940" s="1"/>
      <c r="AT940" s="1"/>
      <c r="AU940" s="1"/>
      <c r="AV940" s="1"/>
      <c r="AW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L941" s="1"/>
      <c r="AM941" s="1"/>
      <c r="AN941" s="1"/>
      <c r="AP941" s="1"/>
      <c r="AQ941" s="1"/>
      <c r="AR941" s="1"/>
      <c r="AT941" s="1"/>
      <c r="AU941" s="1"/>
      <c r="AV941" s="1"/>
      <c r="AW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L942" s="1"/>
      <c r="AM942" s="1"/>
      <c r="AN942" s="1"/>
      <c r="AP942" s="1"/>
      <c r="AQ942" s="1"/>
      <c r="AR942" s="1"/>
      <c r="AT942" s="1"/>
      <c r="AU942" s="1"/>
      <c r="AV942" s="1"/>
      <c r="AW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L943" s="1"/>
      <c r="AM943" s="1"/>
      <c r="AN943" s="1"/>
      <c r="AP943" s="1"/>
      <c r="AQ943" s="1"/>
      <c r="AR943" s="1"/>
      <c r="AT943" s="1"/>
      <c r="AU943" s="1"/>
      <c r="AV943" s="1"/>
      <c r="AW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L944" s="1"/>
      <c r="AM944" s="1"/>
      <c r="AN944" s="1"/>
      <c r="AP944" s="1"/>
      <c r="AQ944" s="1"/>
      <c r="AR944" s="1"/>
      <c r="AT944" s="1"/>
      <c r="AU944" s="1"/>
      <c r="AV944" s="1"/>
      <c r="AW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L945" s="1"/>
      <c r="AM945" s="1"/>
      <c r="AN945" s="1"/>
      <c r="AP945" s="1"/>
      <c r="AQ945" s="1"/>
      <c r="AR945" s="1"/>
      <c r="AT945" s="1"/>
      <c r="AU945" s="1"/>
      <c r="AV945" s="1"/>
      <c r="AW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L946" s="1"/>
      <c r="AM946" s="1"/>
      <c r="AN946" s="1"/>
      <c r="AP946" s="1"/>
      <c r="AQ946" s="1"/>
      <c r="AR946" s="1"/>
      <c r="AT946" s="1"/>
      <c r="AU946" s="1"/>
      <c r="AV946" s="1"/>
      <c r="AW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L947" s="1"/>
      <c r="AM947" s="1"/>
      <c r="AN947" s="1"/>
      <c r="AP947" s="1"/>
      <c r="AQ947" s="1"/>
      <c r="AR947" s="1"/>
      <c r="AT947" s="1"/>
      <c r="AU947" s="1"/>
      <c r="AV947" s="1"/>
      <c r="AW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L948" s="1"/>
      <c r="AM948" s="1"/>
      <c r="AN948" s="1"/>
      <c r="AP948" s="1"/>
      <c r="AQ948" s="1"/>
      <c r="AR948" s="1"/>
      <c r="AT948" s="1"/>
      <c r="AU948" s="1"/>
      <c r="AV948" s="1"/>
      <c r="AW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L949" s="1"/>
      <c r="AM949" s="1"/>
      <c r="AN949" s="1"/>
      <c r="AP949" s="1"/>
      <c r="AQ949" s="1"/>
      <c r="AR949" s="1"/>
      <c r="AT949" s="1"/>
      <c r="AU949" s="1"/>
      <c r="AV949" s="1"/>
      <c r="AW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L950" s="1"/>
      <c r="AM950" s="1"/>
      <c r="AN950" s="1"/>
      <c r="AP950" s="1"/>
      <c r="AQ950" s="1"/>
      <c r="AR950" s="1"/>
      <c r="AT950" s="1"/>
      <c r="AU950" s="1"/>
      <c r="AV950" s="1"/>
      <c r="AW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L951" s="1"/>
      <c r="AM951" s="1"/>
      <c r="AN951" s="1"/>
      <c r="AP951" s="1"/>
      <c r="AQ951" s="1"/>
      <c r="AR951" s="1"/>
      <c r="AT951" s="1"/>
      <c r="AU951" s="1"/>
      <c r="AV951" s="1"/>
      <c r="AW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L952" s="1"/>
      <c r="AM952" s="1"/>
      <c r="AN952" s="1"/>
      <c r="AP952" s="1"/>
      <c r="AQ952" s="1"/>
      <c r="AR952" s="1"/>
      <c r="AT952" s="1"/>
      <c r="AU952" s="1"/>
      <c r="AV952" s="1"/>
      <c r="AW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L953" s="1"/>
      <c r="AM953" s="1"/>
      <c r="AN953" s="1"/>
      <c r="AP953" s="1"/>
      <c r="AQ953" s="1"/>
      <c r="AR953" s="1"/>
      <c r="AT953" s="1"/>
      <c r="AU953" s="1"/>
      <c r="AV953" s="1"/>
      <c r="AW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L954" s="1"/>
      <c r="AM954" s="1"/>
      <c r="AN954" s="1"/>
      <c r="AP954" s="1"/>
      <c r="AQ954" s="1"/>
      <c r="AR954" s="1"/>
      <c r="AT954" s="1"/>
      <c r="AU954" s="1"/>
      <c r="AV954" s="1"/>
      <c r="AW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L955" s="1"/>
      <c r="AM955" s="1"/>
      <c r="AN955" s="1"/>
      <c r="AP955" s="1"/>
      <c r="AQ955" s="1"/>
      <c r="AR955" s="1"/>
      <c r="AT955" s="1"/>
      <c r="AU955" s="1"/>
      <c r="AV955" s="1"/>
      <c r="AW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L956" s="1"/>
      <c r="AM956" s="1"/>
      <c r="AN956" s="1"/>
      <c r="AP956" s="1"/>
      <c r="AQ956" s="1"/>
      <c r="AR956" s="1"/>
      <c r="AT956" s="1"/>
      <c r="AU956" s="1"/>
      <c r="AV956" s="1"/>
      <c r="AW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L957" s="1"/>
      <c r="AM957" s="1"/>
      <c r="AN957" s="1"/>
      <c r="AP957" s="1"/>
      <c r="AQ957" s="1"/>
      <c r="AR957" s="1"/>
      <c r="AT957" s="1"/>
      <c r="AU957" s="1"/>
      <c r="AV957" s="1"/>
      <c r="AW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L958" s="1"/>
      <c r="AM958" s="1"/>
      <c r="AN958" s="1"/>
      <c r="AP958" s="1"/>
      <c r="AQ958" s="1"/>
      <c r="AR958" s="1"/>
      <c r="AT958" s="1"/>
      <c r="AU958" s="1"/>
      <c r="AV958" s="1"/>
      <c r="AW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L959" s="1"/>
      <c r="AM959" s="1"/>
      <c r="AN959" s="1"/>
      <c r="AP959" s="1"/>
      <c r="AQ959" s="1"/>
      <c r="AR959" s="1"/>
      <c r="AT959" s="1"/>
      <c r="AU959" s="1"/>
      <c r="AV959" s="1"/>
      <c r="AW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L960" s="1"/>
      <c r="AM960" s="1"/>
      <c r="AN960" s="1"/>
      <c r="AP960" s="1"/>
      <c r="AQ960" s="1"/>
      <c r="AR960" s="1"/>
      <c r="AT960" s="1"/>
      <c r="AU960" s="1"/>
      <c r="AV960" s="1"/>
      <c r="AW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L961" s="1"/>
      <c r="AM961" s="1"/>
      <c r="AN961" s="1"/>
      <c r="AP961" s="1"/>
      <c r="AQ961" s="1"/>
      <c r="AR961" s="1"/>
      <c r="AT961" s="1"/>
      <c r="AU961" s="1"/>
      <c r="AV961" s="1"/>
      <c r="AW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L962" s="1"/>
      <c r="AM962" s="1"/>
      <c r="AN962" s="1"/>
      <c r="AP962" s="1"/>
      <c r="AQ962" s="1"/>
      <c r="AR962" s="1"/>
      <c r="AT962" s="1"/>
      <c r="AU962" s="1"/>
      <c r="AV962" s="1"/>
      <c r="AW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L963" s="1"/>
      <c r="AM963" s="1"/>
      <c r="AN963" s="1"/>
      <c r="AP963" s="1"/>
      <c r="AQ963" s="1"/>
      <c r="AR963" s="1"/>
      <c r="AT963" s="1"/>
      <c r="AU963" s="1"/>
      <c r="AV963" s="1"/>
      <c r="AW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L964" s="1"/>
      <c r="AM964" s="1"/>
      <c r="AN964" s="1"/>
      <c r="AP964" s="1"/>
      <c r="AQ964" s="1"/>
      <c r="AR964" s="1"/>
      <c r="AT964" s="1"/>
      <c r="AU964" s="1"/>
      <c r="AV964" s="1"/>
      <c r="AW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L965" s="1"/>
      <c r="AM965" s="1"/>
      <c r="AN965" s="1"/>
      <c r="AP965" s="1"/>
      <c r="AQ965" s="1"/>
      <c r="AR965" s="1"/>
      <c r="AT965" s="1"/>
      <c r="AU965" s="1"/>
      <c r="AV965" s="1"/>
      <c r="AW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L966" s="1"/>
      <c r="AM966" s="1"/>
      <c r="AN966" s="1"/>
      <c r="AP966" s="1"/>
      <c r="AQ966" s="1"/>
      <c r="AR966" s="1"/>
      <c r="AT966" s="1"/>
      <c r="AU966" s="1"/>
      <c r="AV966" s="1"/>
      <c r="AW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L967" s="1"/>
      <c r="AM967" s="1"/>
      <c r="AN967" s="1"/>
      <c r="AP967" s="1"/>
      <c r="AQ967" s="1"/>
      <c r="AR967" s="1"/>
      <c r="AT967" s="1"/>
      <c r="AU967" s="1"/>
      <c r="AV967" s="1"/>
      <c r="AW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L968" s="1"/>
      <c r="AM968" s="1"/>
      <c r="AN968" s="1"/>
      <c r="AP968" s="1"/>
      <c r="AQ968" s="1"/>
      <c r="AR968" s="1"/>
      <c r="AT968" s="1"/>
      <c r="AU968" s="1"/>
      <c r="AV968" s="1"/>
      <c r="AW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L969" s="1"/>
      <c r="AM969" s="1"/>
      <c r="AN969" s="1"/>
      <c r="AP969" s="1"/>
      <c r="AQ969" s="1"/>
      <c r="AR969" s="1"/>
      <c r="AT969" s="1"/>
      <c r="AU969" s="1"/>
      <c r="AV969" s="1"/>
      <c r="AW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L970" s="1"/>
      <c r="AM970" s="1"/>
      <c r="AN970" s="1"/>
      <c r="AP970" s="1"/>
      <c r="AQ970" s="1"/>
      <c r="AR970" s="1"/>
      <c r="AT970" s="1"/>
      <c r="AU970" s="1"/>
      <c r="AV970" s="1"/>
      <c r="AW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L971" s="1"/>
      <c r="AM971" s="1"/>
      <c r="AN971" s="1"/>
      <c r="AP971" s="1"/>
      <c r="AQ971" s="1"/>
      <c r="AR971" s="1"/>
      <c r="AT971" s="1"/>
      <c r="AU971" s="1"/>
      <c r="AV971" s="1"/>
      <c r="AW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L972" s="1"/>
      <c r="AM972" s="1"/>
      <c r="AN972" s="1"/>
      <c r="AP972" s="1"/>
      <c r="AQ972" s="1"/>
      <c r="AR972" s="1"/>
      <c r="AT972" s="1"/>
      <c r="AU972" s="1"/>
      <c r="AV972" s="1"/>
      <c r="AW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L973" s="1"/>
      <c r="AM973" s="1"/>
      <c r="AN973" s="1"/>
      <c r="AP973" s="1"/>
      <c r="AQ973" s="1"/>
      <c r="AR973" s="1"/>
      <c r="AT973" s="1"/>
      <c r="AU973" s="1"/>
      <c r="AV973" s="1"/>
      <c r="AW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L974" s="1"/>
      <c r="AM974" s="1"/>
      <c r="AN974" s="1"/>
      <c r="AP974" s="1"/>
      <c r="AQ974" s="1"/>
      <c r="AR974" s="1"/>
      <c r="AT974" s="1"/>
      <c r="AU974" s="1"/>
      <c r="AV974" s="1"/>
      <c r="AW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L975" s="1"/>
      <c r="AM975" s="1"/>
      <c r="AN975" s="1"/>
      <c r="AP975" s="1"/>
      <c r="AQ975" s="1"/>
      <c r="AR975" s="1"/>
      <c r="AT975" s="1"/>
      <c r="AU975" s="1"/>
      <c r="AV975" s="1"/>
      <c r="AW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L976" s="1"/>
      <c r="AM976" s="1"/>
      <c r="AN976" s="1"/>
      <c r="AP976" s="1"/>
      <c r="AQ976" s="1"/>
      <c r="AR976" s="1"/>
      <c r="AT976" s="1"/>
      <c r="AU976" s="1"/>
      <c r="AV976" s="1"/>
      <c r="AW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L977" s="1"/>
      <c r="AM977" s="1"/>
      <c r="AN977" s="1"/>
      <c r="AP977" s="1"/>
      <c r="AQ977" s="1"/>
      <c r="AR977" s="1"/>
      <c r="AT977" s="1"/>
      <c r="AU977" s="1"/>
      <c r="AV977" s="1"/>
      <c r="AW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L978" s="1"/>
      <c r="AM978" s="1"/>
      <c r="AN978" s="1"/>
      <c r="AP978" s="1"/>
      <c r="AQ978" s="1"/>
      <c r="AR978" s="1"/>
      <c r="AT978" s="1"/>
      <c r="AU978" s="1"/>
      <c r="AV978" s="1"/>
      <c r="AW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L979" s="1"/>
      <c r="AM979" s="1"/>
      <c r="AN979" s="1"/>
      <c r="AP979" s="1"/>
      <c r="AQ979" s="1"/>
      <c r="AR979" s="1"/>
      <c r="AT979" s="1"/>
      <c r="AU979" s="1"/>
      <c r="AV979" s="1"/>
      <c r="AW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L980" s="1"/>
      <c r="AM980" s="1"/>
      <c r="AN980" s="1"/>
      <c r="AP980" s="1"/>
      <c r="AQ980" s="1"/>
      <c r="AR980" s="1"/>
      <c r="AT980" s="1"/>
      <c r="AU980" s="1"/>
      <c r="AV980" s="1"/>
      <c r="AW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L981" s="1"/>
      <c r="AM981" s="1"/>
      <c r="AN981" s="1"/>
      <c r="AP981" s="1"/>
      <c r="AQ981" s="1"/>
      <c r="AR981" s="1"/>
      <c r="AT981" s="1"/>
      <c r="AU981" s="1"/>
      <c r="AV981" s="1"/>
      <c r="AW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L982" s="1"/>
      <c r="AM982" s="1"/>
      <c r="AN982" s="1"/>
      <c r="AP982" s="1"/>
      <c r="AQ982" s="1"/>
      <c r="AR982" s="1"/>
      <c r="AT982" s="1"/>
      <c r="AU982" s="1"/>
      <c r="AV982" s="1"/>
      <c r="AW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L983" s="1"/>
      <c r="AM983" s="1"/>
      <c r="AN983" s="1"/>
      <c r="AP983" s="1"/>
      <c r="AQ983" s="1"/>
      <c r="AR983" s="1"/>
      <c r="AT983" s="1"/>
      <c r="AU983" s="1"/>
      <c r="AV983" s="1"/>
      <c r="AW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L984" s="1"/>
      <c r="AM984" s="1"/>
      <c r="AN984" s="1"/>
      <c r="AP984" s="1"/>
      <c r="AQ984" s="1"/>
      <c r="AR984" s="1"/>
      <c r="AT984" s="1"/>
      <c r="AU984" s="1"/>
      <c r="AV984" s="1"/>
      <c r="AW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L985" s="1"/>
      <c r="AM985" s="1"/>
      <c r="AN985" s="1"/>
      <c r="AP985" s="1"/>
      <c r="AQ985" s="1"/>
      <c r="AR985" s="1"/>
      <c r="AT985" s="1"/>
      <c r="AU985" s="1"/>
      <c r="AV985" s="1"/>
      <c r="AW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L986" s="1"/>
      <c r="AM986" s="1"/>
      <c r="AN986" s="1"/>
      <c r="AP986" s="1"/>
      <c r="AQ986" s="1"/>
      <c r="AR986" s="1"/>
      <c r="AT986" s="1"/>
      <c r="AU986" s="1"/>
      <c r="AV986" s="1"/>
      <c r="AW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L987" s="1"/>
      <c r="AM987" s="1"/>
      <c r="AN987" s="1"/>
      <c r="AP987" s="1"/>
      <c r="AQ987" s="1"/>
      <c r="AR987" s="1"/>
      <c r="AT987" s="1"/>
      <c r="AU987" s="1"/>
      <c r="AV987" s="1"/>
      <c r="AW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L988" s="1"/>
      <c r="AM988" s="1"/>
      <c r="AN988" s="1"/>
      <c r="AP988" s="1"/>
      <c r="AQ988" s="1"/>
      <c r="AR988" s="1"/>
      <c r="AT988" s="1"/>
      <c r="AU988" s="1"/>
      <c r="AV988" s="1"/>
      <c r="AW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L989" s="1"/>
      <c r="AM989" s="1"/>
      <c r="AN989" s="1"/>
      <c r="AP989" s="1"/>
      <c r="AQ989" s="1"/>
      <c r="AR989" s="1"/>
      <c r="AT989" s="1"/>
      <c r="AU989" s="1"/>
      <c r="AV989" s="1"/>
      <c r="AW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L990" s="1"/>
      <c r="AM990" s="1"/>
      <c r="AN990" s="1"/>
      <c r="AP990" s="1"/>
      <c r="AQ990" s="1"/>
      <c r="AR990" s="1"/>
      <c r="AT990" s="1"/>
      <c r="AU990" s="1"/>
      <c r="AV990" s="1"/>
      <c r="AW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L991" s="1"/>
      <c r="AM991" s="1"/>
      <c r="AN991" s="1"/>
      <c r="AP991" s="1"/>
      <c r="AQ991" s="1"/>
      <c r="AR991" s="1"/>
      <c r="AT991" s="1"/>
      <c r="AU991" s="1"/>
      <c r="AV991" s="1"/>
      <c r="AW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L992" s="1"/>
      <c r="AM992" s="1"/>
      <c r="AN992" s="1"/>
      <c r="AP992" s="1"/>
      <c r="AQ992" s="1"/>
      <c r="AR992" s="1"/>
      <c r="AT992" s="1"/>
      <c r="AU992" s="1"/>
      <c r="AV992" s="1"/>
      <c r="AW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L993" s="1"/>
      <c r="AM993" s="1"/>
      <c r="AN993" s="1"/>
      <c r="AP993" s="1"/>
      <c r="AQ993" s="1"/>
      <c r="AR993" s="1"/>
      <c r="AT993" s="1"/>
      <c r="AU993" s="1"/>
      <c r="AV993" s="1"/>
      <c r="AW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L994" s="1"/>
      <c r="AM994" s="1"/>
      <c r="AN994" s="1"/>
      <c r="AP994" s="1"/>
      <c r="AQ994" s="1"/>
      <c r="AR994" s="1"/>
      <c r="AT994" s="1"/>
      <c r="AU994" s="1"/>
      <c r="AV994" s="1"/>
      <c r="AW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L995" s="1"/>
      <c r="AM995" s="1"/>
      <c r="AN995" s="1"/>
      <c r="AP995" s="1"/>
      <c r="AQ995" s="1"/>
      <c r="AR995" s="1"/>
      <c r="AT995" s="1"/>
      <c r="AU995" s="1"/>
      <c r="AV995" s="1"/>
      <c r="AW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L996" s="1"/>
      <c r="AM996" s="1"/>
      <c r="AN996" s="1"/>
      <c r="AP996" s="1"/>
      <c r="AQ996" s="1"/>
      <c r="AR996" s="1"/>
      <c r="AT996" s="1"/>
      <c r="AU996" s="1"/>
      <c r="AV996" s="1"/>
      <c r="AW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L997" s="1"/>
      <c r="AM997" s="1"/>
      <c r="AN997" s="1"/>
      <c r="AP997" s="1"/>
      <c r="AQ997" s="1"/>
      <c r="AR997" s="1"/>
      <c r="AT997" s="1"/>
      <c r="AU997" s="1"/>
      <c r="AV997" s="1"/>
      <c r="AW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L998" s="1"/>
      <c r="AM998" s="1"/>
      <c r="AN998" s="1"/>
      <c r="AP998" s="1"/>
      <c r="AQ998" s="1"/>
      <c r="AR998" s="1"/>
      <c r="AT998" s="1"/>
      <c r="AU998" s="1"/>
      <c r="AV998" s="1"/>
      <c r="AW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L999" s="1"/>
      <c r="AM999" s="1"/>
      <c r="AN999" s="1"/>
      <c r="AP999" s="1"/>
      <c r="AQ999" s="1"/>
      <c r="AR999" s="1"/>
      <c r="AT999" s="1"/>
      <c r="AU999" s="1"/>
      <c r="AV999" s="1"/>
      <c r="AW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L1000" s="1"/>
      <c r="AM1000" s="1"/>
      <c r="AN1000" s="1"/>
      <c r="AP1000" s="1"/>
      <c r="AQ1000" s="1"/>
      <c r="AR1000" s="1"/>
      <c r="AT1000" s="1"/>
      <c r="AU1000" s="1"/>
      <c r="AV1000" s="1"/>
      <c r="AW1000" s="1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L1001" s="1"/>
      <c r="AM1001" s="1"/>
      <c r="AN1001" s="1"/>
      <c r="AP1001" s="1"/>
      <c r="AQ1001" s="1"/>
      <c r="AR1001" s="1"/>
      <c r="AT1001" s="1"/>
      <c r="AU1001" s="1"/>
      <c r="AV1001" s="1"/>
      <c r="AW1001" s="1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L1002" s="1"/>
      <c r="AM1002" s="1"/>
      <c r="AN1002" s="1"/>
      <c r="AP1002" s="1"/>
      <c r="AQ1002" s="1"/>
      <c r="AR1002" s="1"/>
      <c r="AT1002" s="1"/>
      <c r="AU1002" s="1"/>
      <c r="AV1002" s="1"/>
      <c r="AW1002" s="1"/>
    </row>
  </sheetData>
  <mergeCells count="60">
    <mergeCell ref="R2:R3"/>
    <mergeCell ref="T2:T3"/>
    <mergeCell ref="U2:U3"/>
    <mergeCell ref="W2:W3"/>
    <mergeCell ref="X2:X3"/>
    <mergeCell ref="Y2:Y3"/>
    <mergeCell ref="B1:B3"/>
    <mergeCell ref="E1:F1"/>
    <mergeCell ref="H1:I1"/>
    <mergeCell ref="K1:P1"/>
    <mergeCell ref="T1:U1"/>
    <mergeCell ref="W1:Z1"/>
    <mergeCell ref="Z2:Z3"/>
    <mergeCell ref="A38:D38"/>
    <mergeCell ref="A39:D39"/>
    <mergeCell ref="A40:D40"/>
    <mergeCell ref="A41:D41"/>
    <mergeCell ref="A42:D42"/>
    <mergeCell ref="A43:D43"/>
    <mergeCell ref="C1:C3"/>
    <mergeCell ref="B4:D4"/>
    <mergeCell ref="A5:A32"/>
    <mergeCell ref="A34:D34"/>
    <mergeCell ref="A35:D35"/>
    <mergeCell ref="A36:D36"/>
    <mergeCell ref="A37:D37"/>
    <mergeCell ref="AR2:AR3"/>
    <mergeCell ref="AT2:AT3"/>
    <mergeCell ref="AI2:AI3"/>
    <mergeCell ref="AJ2:AJ3"/>
    <mergeCell ref="AL2:AL3"/>
    <mergeCell ref="AN2:AN3"/>
    <mergeCell ref="AO2:AO3"/>
    <mergeCell ref="AP2:AP3"/>
    <mergeCell ref="AQ2:AQ3"/>
    <mergeCell ref="AB1:AC1"/>
    <mergeCell ref="AE1:AG1"/>
    <mergeCell ref="AI1:AJ1"/>
    <mergeCell ref="AP1:AR1"/>
    <mergeCell ref="AT1:AW1"/>
    <mergeCell ref="D2:D3"/>
    <mergeCell ref="E2:E3"/>
    <mergeCell ref="F2:F3"/>
    <mergeCell ref="H2:H3"/>
    <mergeCell ref="I2:I3"/>
    <mergeCell ref="J2:J3"/>
    <mergeCell ref="K2:K3"/>
    <mergeCell ref="L2:L3"/>
    <mergeCell ref="M2:M3"/>
    <mergeCell ref="N2:N3"/>
    <mergeCell ref="AU2:AU3"/>
    <mergeCell ref="AV2:AV3"/>
    <mergeCell ref="AW2:AW3"/>
    <mergeCell ref="O2:O3"/>
    <mergeCell ref="P2:P3"/>
    <mergeCell ref="AB2:AB3"/>
    <mergeCell ref="AC2:AC3"/>
    <mergeCell ref="AE2:AE3"/>
    <mergeCell ref="AF2:AF3"/>
    <mergeCell ref="AG2:A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5" max="5" width="12.0"/>
    <col customWidth="1" min="6" max="6" width="8.71"/>
    <col customWidth="1" min="8" max="8" width="10.0"/>
    <col customWidth="1" min="10" max="10" width="11.43"/>
    <col customWidth="1" min="11" max="11" width="7.71"/>
    <col customWidth="1" min="13" max="13" width="9.0"/>
    <col customWidth="1" min="15" max="15" width="6.86"/>
    <col customWidth="1" min="17" max="17" width="8.43"/>
    <col customWidth="1" min="19" max="19" width="7.57"/>
    <col customWidth="1" min="24" max="24" width="6.71"/>
    <col customWidth="1" min="26" max="26" width="7.71"/>
  </cols>
  <sheetData>
    <row r="1">
      <c r="A1" s="46"/>
      <c r="B1" s="47" t="s">
        <v>0</v>
      </c>
      <c r="C1" s="47" t="s">
        <v>1</v>
      </c>
      <c r="D1" s="48" t="s">
        <v>2</v>
      </c>
      <c r="E1" s="49">
        <v>43986.0</v>
      </c>
      <c r="F1" s="51"/>
      <c r="G1" s="49">
        <v>43993.0</v>
      </c>
      <c r="H1" s="51"/>
      <c r="I1" s="49">
        <v>43999.0</v>
      </c>
      <c r="K1" s="51"/>
      <c r="L1" s="49">
        <v>44000.0</v>
      </c>
      <c r="M1" s="51"/>
      <c r="N1" s="49">
        <v>44004.0</v>
      </c>
      <c r="O1" s="51"/>
      <c r="P1" s="49">
        <v>44005.0</v>
      </c>
      <c r="Q1" s="51"/>
      <c r="R1" s="53">
        <v>44007.0</v>
      </c>
      <c r="S1" s="52"/>
      <c r="T1" s="4">
        <v>44008.0</v>
      </c>
      <c r="U1" s="17"/>
      <c r="V1" s="17"/>
      <c r="W1" s="18"/>
      <c r="X1" s="52"/>
      <c r="Y1" s="133">
        <v>44012.0</v>
      </c>
      <c r="Z1" s="52"/>
      <c r="AA1" s="54"/>
      <c r="AB1" s="54"/>
      <c r="AC1" s="54"/>
    </row>
    <row r="2" ht="26.25" customHeight="1">
      <c r="A2" s="1"/>
      <c r="B2" s="8"/>
      <c r="C2" s="8"/>
      <c r="D2" s="2" t="s">
        <v>3</v>
      </c>
      <c r="E2" s="55">
        <v>8.9200780751E10</v>
      </c>
      <c r="F2" s="61"/>
      <c r="G2" s="134">
        <v>8.9192281662E10</v>
      </c>
      <c r="H2" s="61"/>
      <c r="I2" s="55">
        <v>8.9806500535E10</v>
      </c>
      <c r="J2" s="55">
        <v>8.9268849208E10</v>
      </c>
      <c r="K2" s="61"/>
      <c r="L2" s="55">
        <v>9.806500535E9</v>
      </c>
      <c r="M2" s="61"/>
      <c r="N2" s="55">
        <v>8.9228493763E10</v>
      </c>
      <c r="O2" s="61"/>
      <c r="P2" s="55">
        <v>8.9146228462E10</v>
      </c>
      <c r="Q2" s="61"/>
      <c r="R2" s="55">
        <v>8.9303900805E10</v>
      </c>
      <c r="S2" s="105"/>
      <c r="T2" s="55">
        <v>8.9069773115E10</v>
      </c>
      <c r="U2" s="55">
        <v>8.922436035E10</v>
      </c>
      <c r="V2" s="55">
        <v>8.9028568684E10</v>
      </c>
      <c r="W2" s="55">
        <v>8.9057775512E10</v>
      </c>
      <c r="X2" s="105"/>
      <c r="Y2" s="135">
        <v>8.9777828422E10</v>
      </c>
      <c r="Z2" s="105"/>
    </row>
    <row r="3" ht="26.25" customHeight="1">
      <c r="A3" s="1"/>
      <c r="B3" s="12"/>
      <c r="C3" s="12"/>
      <c r="D3" s="12"/>
      <c r="E3" s="12"/>
      <c r="F3" s="61"/>
      <c r="G3" s="12"/>
      <c r="H3" s="61"/>
      <c r="I3" s="12"/>
      <c r="J3" s="12"/>
      <c r="K3" s="61"/>
      <c r="L3" s="12"/>
      <c r="M3" s="61"/>
      <c r="N3" s="12"/>
      <c r="O3" s="61"/>
      <c r="P3" s="12"/>
      <c r="Q3" s="61"/>
      <c r="R3" s="12"/>
      <c r="S3" s="105"/>
      <c r="T3" s="12"/>
      <c r="U3" s="12"/>
      <c r="V3" s="12"/>
      <c r="W3" s="12"/>
      <c r="X3" s="105"/>
      <c r="Y3" s="12"/>
      <c r="Z3" s="105"/>
    </row>
    <row r="4">
      <c r="A4" s="15"/>
      <c r="B4" s="16" t="s">
        <v>4</v>
      </c>
      <c r="C4" s="17"/>
      <c r="D4" s="18"/>
      <c r="E4" s="72">
        <v>0.03888888888888889</v>
      </c>
      <c r="F4" s="61"/>
      <c r="G4" s="136">
        <v>0.0018287037037037037</v>
      </c>
      <c r="H4" s="71"/>
      <c r="I4" s="73">
        <v>4.5138888888888887E-4</v>
      </c>
      <c r="J4" s="73">
        <v>0.001585648148148148</v>
      </c>
      <c r="K4" s="61"/>
      <c r="L4" s="73">
        <v>0.0038657407407407408</v>
      </c>
      <c r="M4" s="61"/>
      <c r="N4" s="137">
        <v>6.481481481481481E-4</v>
      </c>
      <c r="O4" s="61"/>
      <c r="P4" s="73">
        <v>0.0044907407407407405</v>
      </c>
      <c r="Q4" s="61"/>
      <c r="R4" s="73">
        <v>5.671296296296297E-4</v>
      </c>
      <c r="S4" s="105"/>
      <c r="T4" s="73">
        <v>0.0019097222222222222</v>
      </c>
      <c r="U4" s="73">
        <v>0.0015625</v>
      </c>
      <c r="V4" s="73">
        <v>0.0028703703703703703</v>
      </c>
      <c r="W4" s="73">
        <v>0.0016319444444444445</v>
      </c>
      <c r="X4" s="105"/>
      <c r="Y4" s="138">
        <v>0.0015625</v>
      </c>
      <c r="Z4" s="105"/>
    </row>
    <row r="5">
      <c r="A5" s="139" t="s">
        <v>95</v>
      </c>
      <c r="B5" s="24">
        <v>1.0</v>
      </c>
      <c r="C5" s="25">
        <v>1.0</v>
      </c>
      <c r="D5" s="26" t="s">
        <v>6</v>
      </c>
      <c r="E5" s="28">
        <v>1.0</v>
      </c>
      <c r="F5" s="61"/>
      <c r="G5" s="28">
        <v>1.0</v>
      </c>
      <c r="H5" s="61"/>
      <c r="I5" s="28">
        <v>1.0</v>
      </c>
      <c r="J5" s="28">
        <v>1.0</v>
      </c>
      <c r="K5" s="61"/>
      <c r="L5" s="28">
        <v>1.0</v>
      </c>
      <c r="M5" s="61"/>
      <c r="N5" s="28">
        <v>1.0</v>
      </c>
      <c r="O5" s="61"/>
      <c r="P5" s="28">
        <v>1.0</v>
      </c>
      <c r="Q5" s="61"/>
      <c r="R5" s="28">
        <v>1.0</v>
      </c>
      <c r="S5" s="105"/>
      <c r="T5" s="28">
        <v>1.0</v>
      </c>
      <c r="U5" s="28">
        <v>1.0</v>
      </c>
      <c r="V5" s="28">
        <v>1.0</v>
      </c>
      <c r="W5" s="28">
        <v>1.0</v>
      </c>
      <c r="X5" s="105"/>
      <c r="Y5" s="140">
        <v>1.0</v>
      </c>
      <c r="Z5" s="105"/>
    </row>
    <row r="6">
      <c r="A6" s="8"/>
      <c r="B6" s="24">
        <v>1.0</v>
      </c>
      <c r="C6" s="25">
        <v>2.0</v>
      </c>
      <c r="D6" s="26" t="s">
        <v>7</v>
      </c>
      <c r="E6" s="28">
        <v>1.0</v>
      </c>
      <c r="F6" s="61"/>
      <c r="G6" s="28">
        <v>1.0</v>
      </c>
      <c r="H6" s="61"/>
      <c r="I6" s="28">
        <v>1.0</v>
      </c>
      <c r="J6" s="28">
        <v>1.0</v>
      </c>
      <c r="K6" s="61"/>
      <c r="L6" s="28">
        <v>1.0</v>
      </c>
      <c r="M6" s="61"/>
      <c r="N6" s="28">
        <v>1.0</v>
      </c>
      <c r="O6" s="61"/>
      <c r="P6" s="28">
        <v>1.0</v>
      </c>
      <c r="Q6" s="61"/>
      <c r="R6" s="28">
        <v>1.0</v>
      </c>
      <c r="S6" s="105"/>
      <c r="T6" s="28">
        <v>1.0</v>
      </c>
      <c r="U6" s="28">
        <v>1.0</v>
      </c>
      <c r="V6" s="28">
        <v>1.0</v>
      </c>
      <c r="W6" s="28">
        <v>1.0</v>
      </c>
      <c r="X6" s="105"/>
      <c r="Y6" s="140">
        <v>1.0</v>
      </c>
      <c r="Z6" s="105"/>
    </row>
    <row r="7">
      <c r="A7" s="8"/>
      <c r="B7" s="24">
        <v>1.0</v>
      </c>
      <c r="C7" s="25">
        <v>3.0</v>
      </c>
      <c r="D7" s="26" t="s">
        <v>8</v>
      </c>
      <c r="E7" s="28">
        <v>1.0</v>
      </c>
      <c r="F7" s="61"/>
      <c r="G7" s="28">
        <v>1.0</v>
      </c>
      <c r="H7" s="61"/>
      <c r="I7" s="28">
        <v>1.0</v>
      </c>
      <c r="J7" s="28">
        <v>1.0</v>
      </c>
      <c r="K7" s="61"/>
      <c r="L7" s="28">
        <v>1.0</v>
      </c>
      <c r="M7" s="61"/>
      <c r="N7" s="28">
        <v>1.0</v>
      </c>
      <c r="O7" s="61"/>
      <c r="P7" s="28">
        <v>1.0</v>
      </c>
      <c r="Q7" s="61"/>
      <c r="R7" s="28">
        <v>1.0</v>
      </c>
      <c r="S7" s="105"/>
      <c r="T7" s="28">
        <v>1.0</v>
      </c>
      <c r="U7" s="28">
        <v>1.0</v>
      </c>
      <c r="V7" s="28">
        <v>1.0</v>
      </c>
      <c r="W7" s="28">
        <v>1.0</v>
      </c>
      <c r="X7" s="105"/>
      <c r="Y7" s="140">
        <v>1.0</v>
      </c>
      <c r="Z7" s="105"/>
    </row>
    <row r="8">
      <c r="A8" s="8"/>
      <c r="B8" s="24">
        <v>1.0</v>
      </c>
      <c r="C8" s="25">
        <v>4.0</v>
      </c>
      <c r="D8" s="26" t="s">
        <v>9</v>
      </c>
      <c r="E8" s="28">
        <v>1.0</v>
      </c>
      <c r="F8" s="61"/>
      <c r="G8" s="28">
        <v>1.0</v>
      </c>
      <c r="H8" s="61"/>
      <c r="I8" s="28">
        <v>1.0</v>
      </c>
      <c r="J8" s="28">
        <v>1.0</v>
      </c>
      <c r="K8" s="61"/>
      <c r="L8" s="28">
        <v>1.0</v>
      </c>
      <c r="M8" s="61"/>
      <c r="N8" s="28">
        <v>1.0</v>
      </c>
      <c r="O8" s="61"/>
      <c r="P8" s="28">
        <v>1.0</v>
      </c>
      <c r="Q8" s="61"/>
      <c r="R8" s="28">
        <v>1.0</v>
      </c>
      <c r="S8" s="105"/>
      <c r="T8" s="28">
        <v>1.0</v>
      </c>
      <c r="U8" s="28">
        <v>1.0</v>
      </c>
      <c r="V8" s="28">
        <v>1.0</v>
      </c>
      <c r="W8" s="28">
        <v>1.0</v>
      </c>
      <c r="X8" s="105"/>
      <c r="Y8" s="140">
        <v>1.0</v>
      </c>
      <c r="Z8" s="105"/>
    </row>
    <row r="9">
      <c r="A9" s="8"/>
      <c r="B9" s="24">
        <v>1.0</v>
      </c>
      <c r="C9" s="25">
        <v>5.0</v>
      </c>
      <c r="D9" s="26" t="s">
        <v>36</v>
      </c>
      <c r="E9" s="81">
        <v>0.0</v>
      </c>
      <c r="F9" s="61"/>
      <c r="G9" s="81">
        <v>0.0</v>
      </c>
      <c r="H9" s="61"/>
      <c r="I9" s="81">
        <v>0.0</v>
      </c>
      <c r="J9" s="28">
        <v>1.0</v>
      </c>
      <c r="K9" s="61"/>
      <c r="L9" s="81">
        <v>0.0</v>
      </c>
      <c r="M9" s="61"/>
      <c r="N9" s="81">
        <v>0.0</v>
      </c>
      <c r="O9" s="61"/>
      <c r="P9" s="81">
        <v>0.0</v>
      </c>
      <c r="Q9" s="61"/>
      <c r="R9" s="81">
        <v>0.0</v>
      </c>
      <c r="S9" s="105"/>
      <c r="T9" s="81">
        <v>0.0</v>
      </c>
      <c r="U9" s="81">
        <v>0.0</v>
      </c>
      <c r="V9" s="81">
        <v>0.0</v>
      </c>
      <c r="W9" s="81">
        <v>0.0</v>
      </c>
      <c r="X9" s="105"/>
      <c r="Y9" s="141">
        <v>0.0</v>
      </c>
      <c r="Z9" s="105"/>
    </row>
    <row r="10">
      <c r="A10" s="8"/>
      <c r="B10" s="24">
        <v>1.0</v>
      </c>
      <c r="C10" s="25">
        <v>6.0</v>
      </c>
      <c r="D10" s="26" t="s">
        <v>11</v>
      </c>
      <c r="E10" s="28">
        <v>1.0</v>
      </c>
      <c r="F10" s="61"/>
      <c r="G10" s="28">
        <v>1.0</v>
      </c>
      <c r="H10" s="61"/>
      <c r="I10" s="28">
        <v>1.0</v>
      </c>
      <c r="J10" s="28">
        <v>1.0</v>
      </c>
      <c r="K10" s="61"/>
      <c r="L10" s="28">
        <v>1.0</v>
      </c>
      <c r="M10" s="61"/>
      <c r="N10" s="28">
        <v>1.0</v>
      </c>
      <c r="O10" s="61"/>
      <c r="P10" s="28">
        <v>1.0</v>
      </c>
      <c r="Q10" s="61"/>
      <c r="R10" s="28">
        <v>1.0</v>
      </c>
      <c r="S10" s="105"/>
      <c r="T10" s="81">
        <v>0.0</v>
      </c>
      <c r="U10" s="28">
        <v>1.0</v>
      </c>
      <c r="V10" s="28">
        <v>1.0</v>
      </c>
      <c r="W10" s="28">
        <v>1.0</v>
      </c>
      <c r="X10" s="105"/>
      <c r="Y10" s="140">
        <v>1.0</v>
      </c>
      <c r="Z10" s="105"/>
    </row>
    <row r="11">
      <c r="A11" s="8"/>
      <c r="B11" s="24">
        <v>1.0</v>
      </c>
      <c r="C11" s="25">
        <v>7.0</v>
      </c>
      <c r="D11" s="3" t="s">
        <v>96</v>
      </c>
      <c r="E11" s="81">
        <v>0.0</v>
      </c>
      <c r="F11" s="61"/>
      <c r="G11" s="28">
        <v>1.0</v>
      </c>
      <c r="H11" s="61"/>
      <c r="I11" s="28">
        <v>1.0</v>
      </c>
      <c r="J11" s="28">
        <v>1.0</v>
      </c>
      <c r="K11" s="61"/>
      <c r="L11" s="28">
        <v>1.0</v>
      </c>
      <c r="M11" s="61"/>
      <c r="N11" s="81">
        <v>0.0</v>
      </c>
      <c r="O11" s="61"/>
      <c r="P11" s="28">
        <v>1.0</v>
      </c>
      <c r="Q11" s="61"/>
      <c r="R11" s="28">
        <v>1.0</v>
      </c>
      <c r="S11" s="105"/>
      <c r="T11" s="28">
        <v>1.0</v>
      </c>
      <c r="U11" s="28">
        <v>1.0</v>
      </c>
      <c r="V11" s="28">
        <v>1.0</v>
      </c>
      <c r="W11" s="28">
        <v>1.0</v>
      </c>
      <c r="X11" s="105"/>
      <c r="Y11" s="140">
        <v>1.0</v>
      </c>
      <c r="Z11" s="105"/>
    </row>
    <row r="12">
      <c r="A12" s="8"/>
      <c r="B12" s="142">
        <v>1.0</v>
      </c>
      <c r="C12" s="25">
        <v>8.0</v>
      </c>
      <c r="D12" s="143" t="s">
        <v>41</v>
      </c>
      <c r="E12" s="28">
        <v>9.0</v>
      </c>
      <c r="F12" s="61"/>
      <c r="G12" s="28">
        <v>9.0</v>
      </c>
      <c r="H12" s="61"/>
      <c r="I12" s="28">
        <v>9.0</v>
      </c>
      <c r="J12" s="28">
        <v>9.0</v>
      </c>
      <c r="K12" s="61"/>
      <c r="L12" s="28">
        <v>9.0</v>
      </c>
      <c r="M12" s="61"/>
      <c r="N12" s="28">
        <v>9.0</v>
      </c>
      <c r="O12" s="61"/>
      <c r="P12" s="28">
        <v>9.0</v>
      </c>
      <c r="Q12" s="61"/>
      <c r="R12" s="28">
        <v>9.0</v>
      </c>
      <c r="S12" s="105"/>
      <c r="T12" s="28">
        <v>9.0</v>
      </c>
      <c r="U12" s="28">
        <v>9.0</v>
      </c>
      <c r="V12" s="28">
        <v>1.0</v>
      </c>
      <c r="W12" s="28">
        <v>9.0</v>
      </c>
      <c r="X12" s="105"/>
      <c r="Y12" s="140">
        <v>9.0</v>
      </c>
      <c r="Z12" s="105"/>
    </row>
    <row r="13">
      <c r="A13" s="8"/>
      <c r="B13" s="24">
        <v>1.0</v>
      </c>
      <c r="C13" s="25">
        <v>9.0</v>
      </c>
      <c r="D13" s="144" t="s">
        <v>42</v>
      </c>
      <c r="E13" s="28">
        <v>0.0</v>
      </c>
      <c r="F13" s="61"/>
      <c r="G13" s="28">
        <v>0.0</v>
      </c>
      <c r="H13" s="61"/>
      <c r="I13" s="28">
        <v>0.0</v>
      </c>
      <c r="J13" s="28">
        <v>0.0</v>
      </c>
      <c r="K13" s="61"/>
      <c r="L13" s="28">
        <v>0.0</v>
      </c>
      <c r="M13" s="61"/>
      <c r="N13" s="28">
        <v>0.0</v>
      </c>
      <c r="O13" s="61"/>
      <c r="P13" s="28">
        <v>0.0</v>
      </c>
      <c r="Q13" s="61"/>
      <c r="R13" s="28">
        <v>0.0</v>
      </c>
      <c r="S13" s="105"/>
      <c r="T13" s="28">
        <v>0.0</v>
      </c>
      <c r="U13" s="28">
        <v>0.0</v>
      </c>
      <c r="V13" s="28">
        <v>1.0</v>
      </c>
      <c r="W13" s="28">
        <v>0.0</v>
      </c>
      <c r="X13" s="105"/>
      <c r="Y13" s="140">
        <v>0.0</v>
      </c>
      <c r="Z13" s="105"/>
    </row>
    <row r="14">
      <c r="A14" s="8"/>
      <c r="B14" s="24">
        <v>1.0</v>
      </c>
      <c r="C14" s="25">
        <v>10.0</v>
      </c>
      <c r="D14" s="144" t="s">
        <v>43</v>
      </c>
      <c r="E14" s="28">
        <v>0.0</v>
      </c>
      <c r="F14" s="61"/>
      <c r="G14" s="28">
        <v>0.0</v>
      </c>
      <c r="H14" s="61"/>
      <c r="I14" s="28">
        <v>0.0</v>
      </c>
      <c r="J14" s="28">
        <v>0.0</v>
      </c>
      <c r="K14" s="61"/>
      <c r="L14" s="28">
        <v>0.0</v>
      </c>
      <c r="M14" s="61"/>
      <c r="N14" s="28">
        <v>0.0</v>
      </c>
      <c r="O14" s="61"/>
      <c r="P14" s="28">
        <v>0.0</v>
      </c>
      <c r="Q14" s="61"/>
      <c r="R14" s="28">
        <v>0.0</v>
      </c>
      <c r="S14" s="105"/>
      <c r="T14" s="28">
        <v>0.0</v>
      </c>
      <c r="U14" s="28">
        <v>0.0</v>
      </c>
      <c r="V14" s="28">
        <v>1.0</v>
      </c>
      <c r="W14" s="28">
        <v>0.0</v>
      </c>
      <c r="X14" s="105"/>
      <c r="Y14" s="140">
        <v>0.0</v>
      </c>
      <c r="Z14" s="105"/>
    </row>
    <row r="15">
      <c r="A15" s="8"/>
      <c r="B15" s="24">
        <v>1.0</v>
      </c>
      <c r="C15" s="25">
        <v>11.0</v>
      </c>
      <c r="D15" s="144" t="s">
        <v>44</v>
      </c>
      <c r="E15" s="15"/>
      <c r="F15" s="61"/>
      <c r="G15" s="28">
        <v>0.0</v>
      </c>
      <c r="H15" s="61"/>
      <c r="I15" s="28">
        <v>0.0</v>
      </c>
      <c r="J15" s="28">
        <v>0.0</v>
      </c>
      <c r="K15" s="61"/>
      <c r="L15" s="28">
        <v>0.0</v>
      </c>
      <c r="M15" s="61"/>
      <c r="N15" s="28">
        <v>0.0</v>
      </c>
      <c r="O15" s="61"/>
      <c r="P15" s="28">
        <v>0.0</v>
      </c>
      <c r="Q15" s="61"/>
      <c r="R15" s="28">
        <v>0.0</v>
      </c>
      <c r="S15" s="105"/>
      <c r="T15" s="28">
        <v>0.0</v>
      </c>
      <c r="U15" s="28">
        <v>0.0</v>
      </c>
      <c r="V15" s="28">
        <v>1.0</v>
      </c>
      <c r="W15" s="28">
        <v>0.0</v>
      </c>
      <c r="X15" s="105"/>
      <c r="Y15" s="140">
        <v>0.0</v>
      </c>
      <c r="Z15" s="105"/>
    </row>
    <row r="16">
      <c r="A16" s="8"/>
      <c r="B16" s="92">
        <v>3.0</v>
      </c>
      <c r="C16" s="25">
        <v>12.0</v>
      </c>
      <c r="D16" s="144" t="s">
        <v>45</v>
      </c>
      <c r="E16" s="28">
        <v>0.0</v>
      </c>
      <c r="F16" s="61"/>
      <c r="G16" s="28">
        <v>0.0</v>
      </c>
      <c r="H16" s="61"/>
      <c r="I16" s="28">
        <v>0.0</v>
      </c>
      <c r="J16" s="28">
        <v>0.0</v>
      </c>
      <c r="K16" s="61"/>
      <c r="L16" s="28">
        <v>0.0</v>
      </c>
      <c r="M16" s="61"/>
      <c r="N16" s="28">
        <v>0.0</v>
      </c>
      <c r="O16" s="61"/>
      <c r="P16" s="28">
        <v>0.0</v>
      </c>
      <c r="Q16" s="61"/>
      <c r="R16" s="28">
        <v>0.0</v>
      </c>
      <c r="S16" s="105"/>
      <c r="T16" s="28">
        <v>0.0</v>
      </c>
      <c r="U16" s="28">
        <v>0.0</v>
      </c>
      <c r="V16" s="81">
        <v>0.0</v>
      </c>
      <c r="W16" s="28">
        <v>0.0</v>
      </c>
      <c r="X16" s="105"/>
      <c r="Y16" s="140">
        <v>0.0</v>
      </c>
      <c r="Z16" s="105"/>
    </row>
    <row r="17">
      <c r="A17" s="8"/>
      <c r="B17" s="24">
        <v>1.0</v>
      </c>
      <c r="C17" s="25">
        <v>13.0</v>
      </c>
      <c r="D17" s="144" t="s">
        <v>46</v>
      </c>
      <c r="E17" s="28">
        <v>0.0</v>
      </c>
      <c r="F17" s="61"/>
      <c r="G17" s="28">
        <v>0.0</v>
      </c>
      <c r="H17" s="61"/>
      <c r="I17" s="28">
        <v>0.0</v>
      </c>
      <c r="J17" s="28">
        <v>0.0</v>
      </c>
      <c r="K17" s="61"/>
      <c r="L17" s="28">
        <v>0.0</v>
      </c>
      <c r="M17" s="61"/>
      <c r="N17" s="28">
        <v>0.0</v>
      </c>
      <c r="O17" s="61"/>
      <c r="P17" s="28">
        <v>0.0</v>
      </c>
      <c r="Q17" s="61"/>
      <c r="R17" s="28">
        <v>0.0</v>
      </c>
      <c r="S17" s="105"/>
      <c r="T17" s="28">
        <v>0.0</v>
      </c>
      <c r="U17" s="28">
        <v>0.0</v>
      </c>
      <c r="V17" s="28">
        <v>1.0</v>
      </c>
      <c r="W17" s="28">
        <v>0.0</v>
      </c>
      <c r="X17" s="105"/>
      <c r="Y17" s="140">
        <v>0.0</v>
      </c>
      <c r="Z17" s="105"/>
    </row>
    <row r="18">
      <c r="A18" s="8"/>
      <c r="B18" s="24">
        <v>1.0</v>
      </c>
      <c r="C18" s="25">
        <v>14.0</v>
      </c>
      <c r="D18" s="145" t="s">
        <v>97</v>
      </c>
      <c r="E18" s="28">
        <v>0.0</v>
      </c>
      <c r="F18" s="61"/>
      <c r="G18" s="28">
        <v>0.0</v>
      </c>
      <c r="H18" s="61"/>
      <c r="I18" s="28">
        <v>0.0</v>
      </c>
      <c r="J18" s="28">
        <v>0.0</v>
      </c>
      <c r="K18" s="61"/>
      <c r="L18" s="28">
        <v>0.0</v>
      </c>
      <c r="M18" s="61"/>
      <c r="N18" s="28">
        <v>0.0</v>
      </c>
      <c r="O18" s="61"/>
      <c r="P18" s="28">
        <v>0.0</v>
      </c>
      <c r="Q18" s="61"/>
      <c r="R18" s="28">
        <v>0.0</v>
      </c>
      <c r="S18" s="105"/>
      <c r="T18" s="28">
        <v>0.0</v>
      </c>
      <c r="U18" s="28">
        <v>0.0</v>
      </c>
      <c r="V18" s="28">
        <v>1.0</v>
      </c>
      <c r="W18" s="28">
        <v>0.0</v>
      </c>
      <c r="X18" s="105"/>
      <c r="Y18" s="140">
        <v>0.0</v>
      </c>
      <c r="Z18" s="105"/>
    </row>
    <row r="19">
      <c r="A19" s="8"/>
      <c r="B19" s="24">
        <v>1.0</v>
      </c>
      <c r="C19" s="25">
        <v>15.0</v>
      </c>
      <c r="D19" s="28" t="s">
        <v>98</v>
      </c>
      <c r="E19" s="81">
        <v>0.0</v>
      </c>
      <c r="F19" s="61"/>
      <c r="G19" s="28">
        <v>1.0</v>
      </c>
      <c r="H19" s="61"/>
      <c r="I19" s="81">
        <v>0.0</v>
      </c>
      <c r="J19" s="81">
        <v>0.0</v>
      </c>
      <c r="K19" s="61"/>
      <c r="L19" s="28">
        <v>1.0</v>
      </c>
      <c r="M19" s="61"/>
      <c r="N19" s="81">
        <v>0.0</v>
      </c>
      <c r="O19" s="61"/>
      <c r="P19" s="28">
        <v>1.0</v>
      </c>
      <c r="Q19" s="61"/>
      <c r="R19" s="81">
        <v>0.0</v>
      </c>
      <c r="S19" s="105"/>
      <c r="T19" s="28">
        <v>1.0</v>
      </c>
      <c r="U19" s="28">
        <v>1.0</v>
      </c>
      <c r="V19" s="28">
        <v>1.0</v>
      </c>
      <c r="W19" s="28">
        <v>1.0</v>
      </c>
      <c r="X19" s="105"/>
      <c r="Y19" s="140">
        <v>1.0</v>
      </c>
      <c r="Z19" s="105"/>
    </row>
    <row r="20">
      <c r="A20" s="8"/>
      <c r="B20" s="24">
        <v>1.0</v>
      </c>
      <c r="C20" s="25">
        <v>16.0</v>
      </c>
      <c r="D20" s="26" t="s">
        <v>52</v>
      </c>
      <c r="E20" s="28">
        <v>1.0</v>
      </c>
      <c r="F20" s="61"/>
      <c r="G20" s="28">
        <v>1.0</v>
      </c>
      <c r="H20" s="61"/>
      <c r="I20" s="28">
        <v>1.0</v>
      </c>
      <c r="J20" s="28">
        <v>1.0</v>
      </c>
      <c r="K20" s="61"/>
      <c r="L20" s="28">
        <v>1.0</v>
      </c>
      <c r="M20" s="61"/>
      <c r="N20" s="28">
        <v>1.0</v>
      </c>
      <c r="O20" s="61"/>
      <c r="P20" s="28">
        <v>1.0</v>
      </c>
      <c r="Q20" s="61"/>
      <c r="R20" s="28">
        <v>1.0</v>
      </c>
      <c r="S20" s="105"/>
      <c r="T20" s="28">
        <v>1.0</v>
      </c>
      <c r="U20" s="28">
        <v>1.0</v>
      </c>
      <c r="V20" s="28">
        <v>1.0</v>
      </c>
      <c r="W20" s="28">
        <v>1.0</v>
      </c>
      <c r="X20" s="105"/>
      <c r="Y20" s="140">
        <v>1.0</v>
      </c>
      <c r="Z20" s="105"/>
    </row>
    <row r="21">
      <c r="A21" s="8"/>
      <c r="B21" s="24">
        <v>1.0</v>
      </c>
      <c r="C21" s="25">
        <v>17.0</v>
      </c>
      <c r="D21" s="3" t="s">
        <v>99</v>
      </c>
      <c r="E21" s="28">
        <v>1.0</v>
      </c>
      <c r="F21" s="61"/>
      <c r="G21" s="28">
        <v>1.0</v>
      </c>
      <c r="H21" s="61"/>
      <c r="I21" s="28">
        <v>1.0</v>
      </c>
      <c r="J21" s="28">
        <v>1.0</v>
      </c>
      <c r="K21" s="61"/>
      <c r="L21" s="28">
        <v>1.0</v>
      </c>
      <c r="M21" s="61"/>
      <c r="N21" s="28">
        <v>1.0</v>
      </c>
      <c r="O21" s="61"/>
      <c r="P21" s="28">
        <v>1.0</v>
      </c>
      <c r="Q21" s="61"/>
      <c r="R21" s="28">
        <v>1.0</v>
      </c>
      <c r="S21" s="105"/>
      <c r="T21" s="28">
        <v>1.0</v>
      </c>
      <c r="U21" s="28">
        <v>1.0</v>
      </c>
      <c r="V21" s="28">
        <v>1.0</v>
      </c>
      <c r="W21" s="28">
        <v>1.0</v>
      </c>
      <c r="X21" s="105"/>
      <c r="Y21" s="140">
        <v>1.0</v>
      </c>
      <c r="Z21" s="105"/>
    </row>
    <row r="22">
      <c r="A22" s="8"/>
      <c r="B22" s="24">
        <v>1.0</v>
      </c>
      <c r="C22" s="25">
        <v>18.0</v>
      </c>
      <c r="D22" s="25" t="s">
        <v>14</v>
      </c>
      <c r="E22" s="81">
        <v>0.0</v>
      </c>
      <c r="F22" s="61"/>
      <c r="G22" s="81">
        <v>0.0</v>
      </c>
      <c r="H22" s="61"/>
      <c r="I22" s="28">
        <v>1.0</v>
      </c>
      <c r="J22" s="81">
        <v>0.0</v>
      </c>
      <c r="K22" s="61"/>
      <c r="L22" s="81">
        <v>0.0</v>
      </c>
      <c r="M22" s="61"/>
      <c r="N22" s="81">
        <v>0.0</v>
      </c>
      <c r="O22" s="61"/>
      <c r="P22" s="81">
        <v>0.0</v>
      </c>
      <c r="Q22" s="61"/>
      <c r="R22" s="81">
        <v>0.0</v>
      </c>
      <c r="S22" s="105"/>
      <c r="T22" s="35">
        <v>1.0</v>
      </c>
      <c r="U22" s="81">
        <v>0.0</v>
      </c>
      <c r="V22" s="35">
        <v>1.0</v>
      </c>
      <c r="W22" s="28">
        <v>1.0</v>
      </c>
      <c r="X22" s="105"/>
      <c r="Y22" s="140">
        <v>1.0</v>
      </c>
      <c r="Z22" s="105"/>
    </row>
    <row r="23">
      <c r="A23" s="8"/>
      <c r="B23" s="24">
        <v>1.0</v>
      </c>
      <c r="C23" s="25">
        <v>19.0</v>
      </c>
      <c r="D23" s="25" t="s">
        <v>15</v>
      </c>
      <c r="E23" s="28">
        <v>1.0</v>
      </c>
      <c r="F23" s="61"/>
      <c r="G23" s="28">
        <v>1.0</v>
      </c>
      <c r="H23" s="61"/>
      <c r="I23" s="28">
        <v>1.0</v>
      </c>
      <c r="J23" s="28">
        <v>1.0</v>
      </c>
      <c r="K23" s="61"/>
      <c r="L23" s="28">
        <v>1.0</v>
      </c>
      <c r="M23" s="61"/>
      <c r="N23" s="28">
        <v>1.0</v>
      </c>
      <c r="O23" s="61"/>
      <c r="P23" s="28">
        <v>1.0</v>
      </c>
      <c r="Q23" s="61"/>
      <c r="R23" s="28">
        <v>1.0</v>
      </c>
      <c r="S23" s="105"/>
      <c r="T23" s="28">
        <v>1.0</v>
      </c>
      <c r="U23" s="28">
        <v>1.0</v>
      </c>
      <c r="V23" s="28">
        <v>1.0</v>
      </c>
      <c r="W23" s="28">
        <v>1.0</v>
      </c>
      <c r="X23" s="105"/>
      <c r="Y23" s="140">
        <v>1.0</v>
      </c>
      <c r="Z23" s="105"/>
    </row>
    <row r="24">
      <c r="A24" s="8"/>
      <c r="B24" s="29">
        <v>1.0</v>
      </c>
      <c r="C24" s="25">
        <v>20.0</v>
      </c>
      <c r="D24" s="25" t="s">
        <v>16</v>
      </c>
      <c r="E24" s="28">
        <v>1.0</v>
      </c>
      <c r="F24" s="61"/>
      <c r="G24" s="28">
        <v>1.0</v>
      </c>
      <c r="H24" s="61"/>
      <c r="I24" s="28">
        <v>1.0</v>
      </c>
      <c r="J24" s="28">
        <v>1.0</v>
      </c>
      <c r="K24" s="61"/>
      <c r="L24" s="28">
        <v>1.0</v>
      </c>
      <c r="M24" s="61"/>
      <c r="N24" s="28">
        <v>1.0</v>
      </c>
      <c r="O24" s="61"/>
      <c r="P24" s="28">
        <v>1.0</v>
      </c>
      <c r="Q24" s="61"/>
      <c r="R24" s="28">
        <v>1.0</v>
      </c>
      <c r="S24" s="105"/>
      <c r="T24" s="28">
        <v>1.0</v>
      </c>
      <c r="U24" s="28">
        <v>1.0</v>
      </c>
      <c r="V24" s="28">
        <v>1.0</v>
      </c>
      <c r="W24" s="28">
        <v>1.0</v>
      </c>
      <c r="X24" s="105"/>
      <c r="Y24" s="140">
        <v>1.0</v>
      </c>
      <c r="Z24" s="105"/>
    </row>
    <row r="25">
      <c r="A25" s="12"/>
      <c r="B25" s="29">
        <v>5.0</v>
      </c>
      <c r="C25" s="25">
        <v>21.0</v>
      </c>
      <c r="D25" s="30" t="s">
        <v>100</v>
      </c>
      <c r="E25" s="28">
        <v>5.0</v>
      </c>
      <c r="F25" s="61"/>
      <c r="G25" s="28">
        <v>5.0</v>
      </c>
      <c r="H25" s="61"/>
      <c r="I25" s="28">
        <v>5.0</v>
      </c>
      <c r="J25" s="28">
        <v>5.0</v>
      </c>
      <c r="K25" s="61"/>
      <c r="L25" s="28">
        <v>5.0</v>
      </c>
      <c r="M25" s="61"/>
      <c r="N25" s="28">
        <v>5.0</v>
      </c>
      <c r="O25" s="61"/>
      <c r="P25" s="28">
        <v>5.0</v>
      </c>
      <c r="Q25" s="61"/>
      <c r="R25" s="28">
        <v>5.0</v>
      </c>
      <c r="S25" s="105"/>
      <c r="T25" s="28">
        <v>5.0</v>
      </c>
      <c r="U25" s="28">
        <v>5.0</v>
      </c>
      <c r="V25" s="28">
        <v>5.0</v>
      </c>
      <c r="W25" s="28">
        <v>5.0</v>
      </c>
      <c r="X25" s="105"/>
      <c r="Y25" s="140">
        <v>5.0</v>
      </c>
      <c r="Z25" s="105"/>
    </row>
    <row r="26">
      <c r="A26" s="15"/>
      <c r="B26" s="31">
        <f>SUM(B5:B25)</f>
        <v>27</v>
      </c>
      <c r="C26" s="32"/>
      <c r="D26" s="32" t="s">
        <v>18</v>
      </c>
      <c r="E26" s="15">
        <f>SUM(E5:E25)</f>
        <v>23</v>
      </c>
      <c r="F26" s="61"/>
      <c r="G26" s="15">
        <f>SUM(G5:G25)</f>
        <v>25</v>
      </c>
      <c r="H26" s="61"/>
      <c r="I26" s="15">
        <f t="shared" ref="I26:J26" si="1">SUM(I5:I25)</f>
        <v>25</v>
      </c>
      <c r="J26" s="15">
        <f t="shared" si="1"/>
        <v>25</v>
      </c>
      <c r="K26" s="61"/>
      <c r="L26" s="15">
        <f>SUM(L5:L25)</f>
        <v>25</v>
      </c>
      <c r="M26" s="61"/>
      <c r="N26" s="15">
        <f>SUM(N5:N25)</f>
        <v>23</v>
      </c>
      <c r="O26" s="61"/>
      <c r="P26" s="15">
        <f>SUM(P5:P25)</f>
        <v>25</v>
      </c>
      <c r="Q26" s="61"/>
      <c r="R26" s="15">
        <f>SUM(R5:R25)</f>
        <v>24</v>
      </c>
      <c r="S26" s="105"/>
      <c r="T26" s="15">
        <f t="shared" ref="T26:W26" si="2">SUM(T5:T25)</f>
        <v>25</v>
      </c>
      <c r="U26" s="15">
        <f t="shared" si="2"/>
        <v>25</v>
      </c>
      <c r="V26" s="15">
        <f t="shared" si="2"/>
        <v>23</v>
      </c>
      <c r="W26" s="15">
        <f t="shared" si="2"/>
        <v>26</v>
      </c>
      <c r="X26" s="105"/>
      <c r="Y26" s="146">
        <f>SUM(Y5:Y25)</f>
        <v>26</v>
      </c>
      <c r="Z26" s="105"/>
    </row>
    <row r="27">
      <c r="A27" s="33" t="s">
        <v>19</v>
      </c>
      <c r="B27" s="17"/>
      <c r="C27" s="17"/>
      <c r="D27" s="18"/>
      <c r="E27" s="28">
        <v>27.0</v>
      </c>
      <c r="F27" s="61"/>
      <c r="G27" s="28">
        <v>27.0</v>
      </c>
      <c r="H27" s="61"/>
      <c r="I27" s="28">
        <v>27.0</v>
      </c>
      <c r="J27" s="28">
        <v>27.0</v>
      </c>
      <c r="K27" s="61"/>
      <c r="L27" s="28">
        <v>27.0</v>
      </c>
      <c r="M27" s="61"/>
      <c r="N27" s="28">
        <v>27.0</v>
      </c>
      <c r="O27" s="61"/>
      <c r="P27" s="28">
        <v>27.0</v>
      </c>
      <c r="Q27" s="61"/>
      <c r="R27" s="28">
        <v>27.0</v>
      </c>
      <c r="S27" s="105"/>
      <c r="T27" s="28">
        <v>27.0</v>
      </c>
      <c r="U27" s="28">
        <v>27.0</v>
      </c>
      <c r="V27" s="28">
        <v>27.0</v>
      </c>
      <c r="W27" s="28">
        <v>27.0</v>
      </c>
      <c r="X27" s="105"/>
      <c r="Y27" s="28">
        <v>27.0</v>
      </c>
      <c r="Z27" s="105"/>
    </row>
    <row r="28">
      <c r="A28" s="33" t="s">
        <v>20</v>
      </c>
      <c r="B28" s="17"/>
      <c r="C28" s="17"/>
      <c r="D28" s="18"/>
      <c r="E28" s="34">
        <f>E26/E27</f>
        <v>0.8518518519</v>
      </c>
      <c r="F28" s="61"/>
      <c r="G28" s="34">
        <f>G26/G27</f>
        <v>0.9259259259</v>
      </c>
      <c r="H28" s="61"/>
      <c r="I28" s="34">
        <f t="shared" ref="I28:J28" si="3">I26/I27</f>
        <v>0.9259259259</v>
      </c>
      <c r="J28" s="34">
        <f t="shared" si="3"/>
        <v>0.9259259259</v>
      </c>
      <c r="K28" s="61"/>
      <c r="L28" s="34">
        <f>L26/L27</f>
        <v>0.9259259259</v>
      </c>
      <c r="M28" s="61"/>
      <c r="N28" s="34">
        <f>N26/N27</f>
        <v>0.8518518519</v>
      </c>
      <c r="O28" s="61"/>
      <c r="P28" s="34">
        <f>P26/P27</f>
        <v>0.9259259259</v>
      </c>
      <c r="Q28" s="61"/>
      <c r="R28" s="34">
        <f>R26/R27</f>
        <v>0.8888888889</v>
      </c>
      <c r="S28" s="105"/>
      <c r="T28" s="34">
        <f t="shared" ref="T28:W28" si="4">T26/T27</f>
        <v>0.9259259259</v>
      </c>
      <c r="U28" s="34">
        <f t="shared" si="4"/>
        <v>0.9259259259</v>
      </c>
      <c r="V28" s="34">
        <f t="shared" si="4"/>
        <v>0.8518518519</v>
      </c>
      <c r="W28" s="34">
        <f t="shared" si="4"/>
        <v>0.962962963</v>
      </c>
      <c r="X28" s="105"/>
      <c r="Y28" s="147">
        <f>Y26/Y27</f>
        <v>0.962962963</v>
      </c>
      <c r="Z28" s="105"/>
    </row>
    <row r="29">
      <c r="A29" s="33" t="s">
        <v>21</v>
      </c>
      <c r="B29" s="17"/>
      <c r="C29" s="17"/>
      <c r="D29" s="18"/>
      <c r="E29" s="15">
        <f>E27-E26</f>
        <v>4</v>
      </c>
      <c r="F29" s="61"/>
      <c r="G29" s="28">
        <f>G27-G26</f>
        <v>2</v>
      </c>
      <c r="H29" s="61"/>
      <c r="I29" s="15">
        <f t="shared" ref="I29:J29" si="5">I27-I26</f>
        <v>2</v>
      </c>
      <c r="J29" s="15">
        <f t="shared" si="5"/>
        <v>2</v>
      </c>
      <c r="K29" s="61"/>
      <c r="L29" s="15">
        <f>L27-L26</f>
        <v>2</v>
      </c>
      <c r="M29" s="61"/>
      <c r="N29" s="15">
        <f>N27-N26</f>
        <v>4</v>
      </c>
      <c r="O29" s="61"/>
      <c r="P29" s="15">
        <f>P27-P26</f>
        <v>2</v>
      </c>
      <c r="Q29" s="61"/>
      <c r="R29" s="15">
        <f>R27-R26</f>
        <v>3</v>
      </c>
      <c r="S29" s="105"/>
      <c r="T29" s="15">
        <f t="shared" ref="T29:U29" si="6">T27-T26</f>
        <v>2</v>
      </c>
      <c r="U29" s="15">
        <f t="shared" si="6"/>
        <v>2</v>
      </c>
      <c r="V29" s="28">
        <v>5.0</v>
      </c>
      <c r="W29" s="15">
        <f>W27-W26</f>
        <v>1</v>
      </c>
      <c r="X29" s="105"/>
      <c r="Y29" s="146">
        <f>Y27-Y26</f>
        <v>1</v>
      </c>
      <c r="Z29" s="105"/>
    </row>
    <row r="30" ht="52.5" customHeight="1">
      <c r="A30" s="33" t="s">
        <v>22</v>
      </c>
      <c r="B30" s="17"/>
      <c r="C30" s="17"/>
      <c r="D30" s="18"/>
      <c r="E30" s="28" t="s">
        <v>101</v>
      </c>
      <c r="F30" s="61"/>
      <c r="G30" s="28" t="s">
        <v>102</v>
      </c>
      <c r="H30" s="61"/>
      <c r="I30" s="28" t="s">
        <v>103</v>
      </c>
      <c r="J30" s="28" t="s">
        <v>104</v>
      </c>
      <c r="K30" s="61"/>
      <c r="L30" s="28" t="s">
        <v>105</v>
      </c>
      <c r="M30" s="61"/>
      <c r="N30" s="28" t="s">
        <v>106</v>
      </c>
      <c r="O30" s="61"/>
      <c r="P30" s="28" t="s">
        <v>107</v>
      </c>
      <c r="Q30" s="61"/>
      <c r="R30" s="28" t="s">
        <v>108</v>
      </c>
      <c r="S30" s="105"/>
      <c r="T30" s="28" t="s">
        <v>109</v>
      </c>
      <c r="U30" s="28" t="s">
        <v>110</v>
      </c>
      <c r="V30" s="28" t="s">
        <v>111</v>
      </c>
      <c r="W30" s="28" t="s">
        <v>112</v>
      </c>
      <c r="X30" s="105"/>
      <c r="Y30" s="28" t="s">
        <v>113</v>
      </c>
      <c r="Z30" s="105"/>
    </row>
    <row r="31">
      <c r="A31" s="33" t="s">
        <v>24</v>
      </c>
      <c r="B31" s="17"/>
      <c r="C31" s="17"/>
      <c r="D31" s="18"/>
      <c r="E31" s="28" t="s">
        <v>88</v>
      </c>
      <c r="F31" s="59"/>
      <c r="G31" s="35" t="s">
        <v>25</v>
      </c>
      <c r="H31" s="61"/>
      <c r="I31" s="28" t="s">
        <v>25</v>
      </c>
      <c r="J31" s="28" t="s">
        <v>25</v>
      </c>
      <c r="K31" s="61"/>
      <c r="L31" s="28" t="s">
        <v>25</v>
      </c>
      <c r="M31" s="61"/>
      <c r="N31" s="28" t="s">
        <v>25</v>
      </c>
      <c r="O31" s="61"/>
      <c r="P31" s="28" t="s">
        <v>25</v>
      </c>
      <c r="Q31" s="61"/>
      <c r="R31" s="28" t="s">
        <v>25</v>
      </c>
      <c r="S31" s="105"/>
      <c r="T31" s="28" t="s">
        <v>25</v>
      </c>
      <c r="U31" s="28" t="s">
        <v>25</v>
      </c>
      <c r="V31" s="28" t="s">
        <v>88</v>
      </c>
      <c r="W31" s="28" t="s">
        <v>25</v>
      </c>
      <c r="X31" s="105"/>
      <c r="Y31" s="140" t="s">
        <v>25</v>
      </c>
      <c r="Z31" s="105"/>
    </row>
    <row r="32">
      <c r="A32" s="33" t="s">
        <v>26</v>
      </c>
      <c r="B32" s="17"/>
      <c r="C32" s="17"/>
      <c r="D32" s="18"/>
      <c r="E32" s="38"/>
      <c r="F32" s="107"/>
      <c r="G32" s="38"/>
      <c r="H32" s="61"/>
      <c r="I32" s="15"/>
      <c r="J32" s="15"/>
      <c r="K32" s="61"/>
      <c r="L32" s="15"/>
      <c r="M32" s="61"/>
      <c r="N32" s="15"/>
      <c r="O32" s="61"/>
      <c r="P32" s="15"/>
      <c r="Q32" s="61"/>
      <c r="R32" s="15"/>
      <c r="S32" s="105"/>
      <c r="T32" s="15"/>
      <c r="U32" s="15"/>
      <c r="V32" s="28" t="s">
        <v>114</v>
      </c>
      <c r="W32" s="15"/>
      <c r="X32" s="105"/>
      <c r="Y32" s="146"/>
      <c r="Z32" s="105"/>
    </row>
    <row r="33">
      <c r="A33" s="33" t="s">
        <v>27</v>
      </c>
      <c r="B33" s="17"/>
      <c r="C33" s="17"/>
      <c r="D33" s="18"/>
      <c r="E33" s="38"/>
      <c r="F33" s="107"/>
      <c r="G33" s="38"/>
      <c r="H33" s="61"/>
      <c r="I33" s="15"/>
      <c r="J33" s="15"/>
      <c r="K33" s="61"/>
      <c r="L33" s="15"/>
      <c r="M33" s="61"/>
      <c r="N33" s="15"/>
      <c r="O33" s="61"/>
      <c r="P33" s="15"/>
      <c r="Q33" s="61"/>
      <c r="R33" s="15"/>
      <c r="S33" s="105"/>
      <c r="T33" s="15"/>
      <c r="U33" s="15"/>
      <c r="V33" s="28" t="s">
        <v>88</v>
      </c>
      <c r="W33" s="15"/>
      <c r="X33" s="105"/>
      <c r="Y33" s="146"/>
      <c r="Z33" s="105"/>
    </row>
    <row r="34">
      <c r="A34" s="33" t="s">
        <v>28</v>
      </c>
      <c r="B34" s="17"/>
      <c r="C34" s="17"/>
      <c r="D34" s="18"/>
      <c r="E34" s="35" t="s">
        <v>115</v>
      </c>
      <c r="F34" s="107"/>
      <c r="G34" s="38"/>
      <c r="H34" s="61"/>
      <c r="I34" s="15"/>
      <c r="J34" s="15"/>
      <c r="K34" s="61"/>
      <c r="L34" s="15"/>
      <c r="M34" s="61"/>
      <c r="N34" s="15"/>
      <c r="O34" s="61"/>
      <c r="P34" s="15"/>
      <c r="Q34" s="61"/>
      <c r="R34" s="15"/>
      <c r="S34" s="105"/>
      <c r="T34" s="15"/>
      <c r="U34" s="15"/>
      <c r="V34" s="28" t="s">
        <v>116</v>
      </c>
      <c r="W34" s="15"/>
      <c r="X34" s="105"/>
      <c r="Y34" s="146"/>
      <c r="Z34" s="105"/>
    </row>
    <row r="35">
      <c r="A35" s="39" t="s">
        <v>117</v>
      </c>
      <c r="B35" s="17"/>
      <c r="C35" s="17"/>
      <c r="D35" s="18"/>
      <c r="E35" s="148" t="s">
        <v>30</v>
      </c>
      <c r="F35" s="59"/>
      <c r="G35" s="35" t="s">
        <v>30</v>
      </c>
      <c r="H35" s="61"/>
      <c r="I35" s="28" t="s">
        <v>30</v>
      </c>
      <c r="J35" s="28" t="s">
        <v>30</v>
      </c>
      <c r="K35" s="61"/>
      <c r="L35" s="28" t="s">
        <v>30</v>
      </c>
      <c r="M35" s="61"/>
      <c r="N35" s="28" t="s">
        <v>30</v>
      </c>
      <c r="O35" s="61"/>
      <c r="P35" s="28" t="s">
        <v>30</v>
      </c>
      <c r="Q35" s="61"/>
      <c r="R35" s="28" t="s">
        <v>30</v>
      </c>
      <c r="S35" s="105"/>
      <c r="T35" s="28" t="s">
        <v>30</v>
      </c>
      <c r="U35" s="28" t="s">
        <v>30</v>
      </c>
      <c r="V35" s="28" t="s">
        <v>30</v>
      </c>
      <c r="W35" s="28" t="s">
        <v>30</v>
      </c>
      <c r="X35" s="105"/>
      <c r="Y35" s="140" t="s">
        <v>30</v>
      </c>
      <c r="Z35" s="105"/>
    </row>
    <row r="36">
      <c r="A36" s="33" t="s">
        <v>31</v>
      </c>
      <c r="B36" s="17"/>
      <c r="C36" s="17"/>
      <c r="D36" s="18"/>
      <c r="E36" s="15"/>
      <c r="F36" s="61"/>
      <c r="G36" s="38"/>
      <c r="H36" s="61"/>
      <c r="I36" s="15"/>
      <c r="J36" s="15"/>
      <c r="K36" s="61"/>
      <c r="L36" s="15"/>
      <c r="M36" s="61"/>
      <c r="N36" s="15"/>
      <c r="O36" s="61"/>
      <c r="P36" s="15"/>
      <c r="Q36" s="61"/>
      <c r="R36" s="15"/>
      <c r="S36" s="105"/>
      <c r="T36" s="15"/>
      <c r="U36" s="15"/>
      <c r="V36" s="15"/>
      <c r="W36" s="15"/>
      <c r="X36" s="105"/>
      <c r="Y36" s="146"/>
      <c r="Z36" s="105"/>
    </row>
    <row r="37" ht="16.5" customHeight="1">
      <c r="A37" s="7"/>
      <c r="B37" s="7"/>
      <c r="C37" s="7"/>
      <c r="D37" s="7"/>
      <c r="E37" s="122" t="s">
        <v>32</v>
      </c>
      <c r="F37" s="149">
        <f>AVERAGE(E28)</f>
        <v>0.8518518519</v>
      </c>
      <c r="G37" s="122" t="s">
        <v>32</v>
      </c>
      <c r="H37" s="149">
        <f>AVERAGE(G28)</f>
        <v>0.9259259259</v>
      </c>
      <c r="I37" s="1"/>
      <c r="J37" s="150" t="s">
        <v>32</v>
      </c>
      <c r="K37" s="149">
        <f>AVERAGE(I28:J28)</f>
        <v>0.9259259259</v>
      </c>
      <c r="L37" s="122" t="s">
        <v>32</v>
      </c>
      <c r="M37" s="149">
        <f>AVERAGE(L28)</f>
        <v>0.9259259259</v>
      </c>
      <c r="N37" s="122" t="s">
        <v>32</v>
      </c>
      <c r="O37" s="41">
        <f>AVERAGE(N28)</f>
        <v>0.8518518519</v>
      </c>
      <c r="P37" s="122" t="s">
        <v>32</v>
      </c>
      <c r="Q37" s="149">
        <f>AVERAGE(P28)</f>
        <v>0.9259259259</v>
      </c>
      <c r="R37" s="122" t="s">
        <v>32</v>
      </c>
      <c r="S37" s="151">
        <f>AVERAGE(R28)</f>
        <v>0.8888888889</v>
      </c>
      <c r="T37" s="1"/>
      <c r="U37" s="1"/>
      <c r="V37" s="1"/>
      <c r="W37" s="122" t="s">
        <v>32</v>
      </c>
      <c r="X37" s="151">
        <f>AVERAGE(T28:W28)</f>
        <v>0.9166666667</v>
      </c>
      <c r="Y37" s="122" t="s">
        <v>32</v>
      </c>
      <c r="Z37" s="151">
        <f>AVERAGE(Y28)</f>
        <v>0.962962963</v>
      </c>
    </row>
    <row r="38" ht="16.5" customHeight="1">
      <c r="A38" s="7"/>
      <c r="B38" s="7"/>
      <c r="C38" s="7"/>
      <c r="D38" s="7"/>
      <c r="E38" s="31" t="s">
        <v>33</v>
      </c>
      <c r="F38" s="31">
        <f>COUNT(E2)</f>
        <v>1</v>
      </c>
      <c r="G38" s="31" t="s">
        <v>33</v>
      </c>
      <c r="H38" s="31">
        <f>COUNT(G2)</f>
        <v>1</v>
      </c>
      <c r="I38" s="1"/>
      <c r="J38" s="152" t="s">
        <v>33</v>
      </c>
      <c r="K38" s="31">
        <f>COUNT(I2:J3)</f>
        <v>2</v>
      </c>
      <c r="L38" s="31" t="s">
        <v>33</v>
      </c>
      <c r="M38" s="128">
        <f>COUNT(L2)</f>
        <v>1</v>
      </c>
      <c r="N38" s="31" t="s">
        <v>33</v>
      </c>
      <c r="O38" s="43">
        <f>COUNT(N2)</f>
        <v>1</v>
      </c>
      <c r="P38" s="31" t="s">
        <v>33</v>
      </c>
      <c r="Q38" s="31">
        <f>COUNTA(P2)</f>
        <v>1</v>
      </c>
      <c r="R38" s="31" t="s">
        <v>33</v>
      </c>
      <c r="S38" s="31">
        <f>COUNTA(R2)</f>
        <v>1</v>
      </c>
      <c r="T38" s="1"/>
      <c r="U38" s="1"/>
      <c r="V38" s="1"/>
      <c r="W38" s="31" t="s">
        <v>33</v>
      </c>
      <c r="X38" s="31">
        <f>COUNT(T2:W3)</f>
        <v>4</v>
      </c>
      <c r="Y38" s="31" t="s">
        <v>33</v>
      </c>
      <c r="Z38" s="31">
        <f>COUNT(Y2)</f>
        <v>1</v>
      </c>
    </row>
    <row r="39" ht="16.5" customHeight="1">
      <c r="A39" s="7"/>
      <c r="B39" s="7"/>
      <c r="C39" s="7"/>
      <c r="D39" s="7"/>
      <c r="E39" s="129" t="s">
        <v>34</v>
      </c>
      <c r="F39" s="153">
        <f>SUM(E4)</f>
        <v>0.03888888889</v>
      </c>
      <c r="G39" s="129" t="s">
        <v>34</v>
      </c>
      <c r="H39" s="153">
        <f>SUM(G4)</f>
        <v>0.001828703704</v>
      </c>
      <c r="I39" s="1"/>
      <c r="J39" s="154" t="s">
        <v>34</v>
      </c>
      <c r="K39" s="153">
        <f>SUM(I4:J4)</f>
        <v>0.002037037037</v>
      </c>
      <c r="L39" s="129" t="s">
        <v>34</v>
      </c>
      <c r="M39" s="155">
        <f>SUM(L4)</f>
        <v>0.003865740741</v>
      </c>
      <c r="N39" s="129" t="s">
        <v>34</v>
      </c>
      <c r="O39" s="45">
        <f>SUM(N4)</f>
        <v>0.0006481481481</v>
      </c>
      <c r="P39" s="129" t="s">
        <v>34</v>
      </c>
      <c r="Q39" s="153">
        <f>SUM(P4)</f>
        <v>0.004490740741</v>
      </c>
      <c r="R39" s="156" t="s">
        <v>118</v>
      </c>
      <c r="S39" s="157">
        <f>SUM(R4)</f>
        <v>0.0005671296296</v>
      </c>
      <c r="T39" s="1"/>
      <c r="U39" s="1"/>
      <c r="V39" s="1"/>
      <c r="W39" s="156" t="s">
        <v>118</v>
      </c>
      <c r="X39" s="157">
        <f>SUM(T4:W4)</f>
        <v>0.007974537037</v>
      </c>
      <c r="Y39" s="156" t="s">
        <v>118</v>
      </c>
      <c r="Z39" s="157">
        <f>SUM(Y4)</f>
        <v>0.0015625</v>
      </c>
    </row>
    <row r="40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T40" s="1"/>
      <c r="U40" s="1"/>
      <c r="V40" s="1"/>
      <c r="W40" s="1"/>
      <c r="Y40" s="158"/>
    </row>
    <row r="41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1"/>
      <c r="U41" s="1"/>
      <c r="V41" s="1"/>
      <c r="W41" s="1"/>
      <c r="Y41" s="158"/>
    </row>
    <row r="4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  <c r="U42" s="1"/>
      <c r="V42" s="1"/>
      <c r="W42" s="1"/>
      <c r="Y42" s="158"/>
    </row>
    <row r="4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T43" s="1"/>
      <c r="U43" s="1"/>
      <c r="V43" s="1"/>
      <c r="W43" s="1"/>
      <c r="Y43" s="158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T44" s="1"/>
      <c r="U44" s="1"/>
      <c r="V44" s="1"/>
      <c r="W44" s="1"/>
      <c r="Y44" s="158"/>
    </row>
    <row r="4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s="1"/>
      <c r="U45" s="1"/>
      <c r="V45" s="1"/>
      <c r="W45" s="1"/>
      <c r="Y45" s="158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  <c r="U46" s="1"/>
      <c r="V46" s="1"/>
      <c r="W46" s="1"/>
      <c r="Y46" s="158"/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1"/>
      <c r="Y47" s="158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T48" s="1"/>
      <c r="U48" s="1"/>
      <c r="V48" s="1"/>
      <c r="W48" s="1"/>
      <c r="Y48" s="158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1"/>
      <c r="U49" s="1"/>
      <c r="V49" s="1"/>
      <c r="W49" s="1"/>
      <c r="Y49" s="158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T50" s="1"/>
      <c r="U50" s="1"/>
      <c r="V50" s="1"/>
      <c r="W50" s="1"/>
      <c r="Y50" s="158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  <c r="U51" s="1"/>
      <c r="V51" s="1"/>
      <c r="W51" s="1"/>
      <c r="Y51" s="158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s="1"/>
      <c r="U52" s="1"/>
      <c r="V52" s="1"/>
      <c r="W52" s="1"/>
      <c r="Y52" s="158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T53" s="1"/>
      <c r="U53" s="1"/>
      <c r="V53" s="1"/>
      <c r="W53" s="1"/>
      <c r="Y53" s="158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T54" s="1"/>
      <c r="U54" s="1"/>
      <c r="V54" s="1"/>
      <c r="W54" s="1"/>
      <c r="Y54" s="158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T55" s="1"/>
      <c r="U55" s="1"/>
      <c r="V55" s="1"/>
      <c r="W55" s="1"/>
      <c r="Y55" s="158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T56" s="1"/>
      <c r="U56" s="1"/>
      <c r="V56" s="1"/>
      <c r="W56" s="1"/>
      <c r="Y56" s="158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s="1"/>
      <c r="U57" s="1"/>
      <c r="V57" s="1"/>
      <c r="W57" s="1"/>
      <c r="Y57" s="158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T58" s="1"/>
      <c r="U58" s="1"/>
      <c r="V58" s="1"/>
      <c r="W58" s="1"/>
      <c r="Y58" s="158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T59" s="1"/>
      <c r="U59" s="1"/>
      <c r="V59" s="1"/>
      <c r="W59" s="1"/>
      <c r="Y59" s="158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T60" s="1"/>
      <c r="U60" s="1"/>
      <c r="V60" s="1"/>
      <c r="W60" s="1"/>
      <c r="Y60" s="158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/>
      <c r="U61" s="1"/>
      <c r="V61" s="1"/>
      <c r="W61" s="1"/>
      <c r="Y61" s="158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T62" s="1"/>
      <c r="U62" s="1"/>
      <c r="V62" s="1"/>
      <c r="W62" s="1"/>
      <c r="Y62" s="158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s="1"/>
      <c r="U63" s="1"/>
      <c r="V63" s="1"/>
      <c r="W63" s="1"/>
      <c r="Y63" s="158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T64" s="1"/>
      <c r="U64" s="1"/>
      <c r="V64" s="1"/>
      <c r="W64" s="1"/>
      <c r="Y64" s="158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T65" s="1"/>
      <c r="U65" s="1"/>
      <c r="V65" s="1"/>
      <c r="W65" s="1"/>
      <c r="Y65" s="158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T66" s="1"/>
      <c r="U66" s="1"/>
      <c r="V66" s="1"/>
      <c r="W66" s="1"/>
      <c r="Y66" s="158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T67" s="1"/>
      <c r="U67" s="1"/>
      <c r="V67" s="1"/>
      <c r="W67" s="1"/>
      <c r="Y67" s="158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T68" s="1"/>
      <c r="U68" s="1"/>
      <c r="V68" s="1"/>
      <c r="W68" s="1"/>
      <c r="Y68" s="158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  <c r="U69" s="1"/>
      <c r="V69" s="1"/>
      <c r="W69" s="1"/>
      <c r="Y69" s="158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T70" s="1"/>
      <c r="U70" s="1"/>
      <c r="V70" s="1"/>
      <c r="W70" s="1"/>
      <c r="Y70" s="158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T71" s="1"/>
      <c r="U71" s="1"/>
      <c r="V71" s="1"/>
      <c r="W71" s="1"/>
      <c r="Y71" s="158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T72" s="1"/>
      <c r="U72" s="1"/>
      <c r="V72" s="1"/>
      <c r="W72" s="1"/>
      <c r="Y72" s="158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T73" s="1"/>
      <c r="U73" s="1"/>
      <c r="V73" s="1"/>
      <c r="W73" s="1"/>
      <c r="Y73" s="158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T74" s="1"/>
      <c r="U74" s="1"/>
      <c r="V74" s="1"/>
      <c r="W74" s="1"/>
      <c r="Y74" s="158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T75" s="1"/>
      <c r="U75" s="1"/>
      <c r="V75" s="1"/>
      <c r="W75" s="1"/>
      <c r="Y75" s="158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T76" s="1"/>
      <c r="U76" s="1"/>
      <c r="V76" s="1"/>
      <c r="W76" s="1"/>
      <c r="Y76" s="158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  <c r="U77" s="1"/>
      <c r="V77" s="1"/>
      <c r="W77" s="1"/>
      <c r="Y77" s="158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T78" s="1"/>
      <c r="U78" s="1"/>
      <c r="V78" s="1"/>
      <c r="W78" s="1"/>
      <c r="Y78" s="158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T79" s="1"/>
      <c r="U79" s="1"/>
      <c r="V79" s="1"/>
      <c r="W79" s="1"/>
      <c r="Y79" s="158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T80" s="1"/>
      <c r="U80" s="1"/>
      <c r="V80" s="1"/>
      <c r="W80" s="1"/>
      <c r="Y80" s="158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T81" s="1"/>
      <c r="U81" s="1"/>
      <c r="V81" s="1"/>
      <c r="W81" s="1"/>
      <c r="Y81" s="158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T82" s="1"/>
      <c r="U82" s="1"/>
      <c r="V82" s="1"/>
      <c r="W82" s="1"/>
      <c r="Y82" s="158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  <c r="U83" s="1"/>
      <c r="V83" s="1"/>
      <c r="W83" s="1"/>
      <c r="Y83" s="158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T84" s="1"/>
      <c r="U84" s="1"/>
      <c r="V84" s="1"/>
      <c r="W84" s="1"/>
      <c r="Y84" s="158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 s="1"/>
      <c r="U85" s="1"/>
      <c r="V85" s="1"/>
      <c r="W85" s="1"/>
      <c r="Y85" s="158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T86" s="1"/>
      <c r="U86" s="1"/>
      <c r="V86" s="1"/>
      <c r="W86" s="1"/>
      <c r="Y86" s="158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T87" s="1"/>
      <c r="U87" s="1"/>
      <c r="V87" s="1"/>
      <c r="W87" s="1"/>
      <c r="Y87" s="158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T88" s="1"/>
      <c r="U88" s="1"/>
      <c r="V88" s="1"/>
      <c r="W88" s="1"/>
      <c r="Y88" s="158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T89" s="1"/>
      <c r="U89" s="1"/>
      <c r="V89" s="1"/>
      <c r="W89" s="1"/>
      <c r="Y89" s="158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T90" s="1"/>
      <c r="U90" s="1"/>
      <c r="V90" s="1"/>
      <c r="W90" s="1"/>
      <c r="Y90" s="158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T91" s="1"/>
      <c r="U91" s="1"/>
      <c r="V91" s="1"/>
      <c r="W91" s="1"/>
      <c r="Y91" s="158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s="1"/>
      <c r="U92" s="1"/>
      <c r="V92" s="1"/>
      <c r="W92" s="1"/>
      <c r="Y92" s="158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T93" s="1"/>
      <c r="U93" s="1"/>
      <c r="V93" s="1"/>
      <c r="W93" s="1"/>
      <c r="Y93" s="158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T94" s="1"/>
      <c r="U94" s="1"/>
      <c r="V94" s="1"/>
      <c r="W94" s="1"/>
      <c r="Y94" s="158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T95" s="1"/>
      <c r="U95" s="1"/>
      <c r="V95" s="1"/>
      <c r="W95" s="1"/>
      <c r="Y95" s="158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T96" s="1"/>
      <c r="U96" s="1"/>
      <c r="V96" s="1"/>
      <c r="W96" s="1"/>
      <c r="Y96" s="158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T97" s="1"/>
      <c r="U97" s="1"/>
      <c r="V97" s="1"/>
      <c r="W97" s="1"/>
      <c r="Y97" s="158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s="1"/>
      <c r="U98" s="1"/>
      <c r="V98" s="1"/>
      <c r="W98" s="1"/>
      <c r="Y98" s="158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T99" s="1"/>
      <c r="U99" s="1"/>
      <c r="V99" s="1"/>
      <c r="W99" s="1"/>
      <c r="Y99" s="158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T100" s="1"/>
      <c r="U100" s="1"/>
      <c r="V100" s="1"/>
      <c r="W100" s="1"/>
      <c r="Y100" s="158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T101" s="1"/>
      <c r="U101" s="1"/>
      <c r="V101" s="1"/>
      <c r="W101" s="1"/>
      <c r="Y101" s="158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T102" s="1"/>
      <c r="U102" s="1"/>
      <c r="V102" s="1"/>
      <c r="W102" s="1"/>
      <c r="Y102" s="158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T103" s="1"/>
      <c r="U103" s="1"/>
      <c r="V103" s="1"/>
      <c r="W103" s="1"/>
      <c r="Y103" s="158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1"/>
      <c r="U104" s="1"/>
      <c r="V104" s="1"/>
      <c r="W104" s="1"/>
      <c r="Y104" s="158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T105" s="1"/>
      <c r="U105" s="1"/>
      <c r="V105" s="1"/>
      <c r="W105" s="1"/>
      <c r="Y105" s="158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T106" s="1"/>
      <c r="U106" s="1"/>
      <c r="V106" s="1"/>
      <c r="W106" s="1"/>
      <c r="Y106" s="158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T107" s="1"/>
      <c r="U107" s="1"/>
      <c r="V107" s="1"/>
      <c r="W107" s="1"/>
      <c r="Y107" s="158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T108" s="1"/>
      <c r="U108" s="1"/>
      <c r="V108" s="1"/>
      <c r="W108" s="1"/>
      <c r="Y108" s="158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T109" s="1"/>
      <c r="U109" s="1"/>
      <c r="V109" s="1"/>
      <c r="W109" s="1"/>
      <c r="Y109" s="158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T110" s="1"/>
      <c r="U110" s="1"/>
      <c r="V110" s="1"/>
      <c r="W110" s="1"/>
      <c r="Y110" s="158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T111" s="1"/>
      <c r="U111" s="1"/>
      <c r="V111" s="1"/>
      <c r="W111" s="1"/>
      <c r="Y111" s="158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T112" s="1"/>
      <c r="U112" s="1"/>
      <c r="V112" s="1"/>
      <c r="W112" s="1"/>
      <c r="Y112" s="158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T113" s="1"/>
      <c r="U113" s="1"/>
      <c r="V113" s="1"/>
      <c r="W113" s="1"/>
      <c r="Y113" s="158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T114" s="1"/>
      <c r="U114" s="1"/>
      <c r="V114" s="1"/>
      <c r="W114" s="1"/>
      <c r="Y114" s="158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T115" s="1"/>
      <c r="U115" s="1"/>
      <c r="V115" s="1"/>
      <c r="W115" s="1"/>
      <c r="Y115" s="158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s="1"/>
      <c r="U116" s="1"/>
      <c r="V116" s="1"/>
      <c r="W116" s="1"/>
      <c r="Y116" s="158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s="1"/>
      <c r="U117" s="1"/>
      <c r="V117" s="1"/>
      <c r="W117" s="1"/>
      <c r="Y117" s="158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T118" s="1"/>
      <c r="U118" s="1"/>
      <c r="V118" s="1"/>
      <c r="W118" s="1"/>
      <c r="Y118" s="158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T119" s="1"/>
      <c r="U119" s="1"/>
      <c r="V119" s="1"/>
      <c r="W119" s="1"/>
      <c r="Y119" s="158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T120" s="1"/>
      <c r="U120" s="1"/>
      <c r="V120" s="1"/>
      <c r="W120" s="1"/>
      <c r="Y120" s="158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T121" s="1"/>
      <c r="U121" s="1"/>
      <c r="V121" s="1"/>
      <c r="W121" s="1"/>
      <c r="Y121" s="158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T122" s="1"/>
      <c r="U122" s="1"/>
      <c r="V122" s="1"/>
      <c r="W122" s="1"/>
      <c r="Y122" s="158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U123" s="1"/>
      <c r="V123" s="1"/>
      <c r="W123" s="1"/>
      <c r="Y123" s="158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U124" s="1"/>
      <c r="V124" s="1"/>
      <c r="W124" s="1"/>
      <c r="Y124" s="158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U125" s="1"/>
      <c r="V125" s="1"/>
      <c r="W125" s="1"/>
      <c r="Y125" s="158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U126" s="1"/>
      <c r="V126" s="1"/>
      <c r="W126" s="1"/>
      <c r="Y126" s="158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U127" s="1"/>
      <c r="V127" s="1"/>
      <c r="W127" s="1"/>
      <c r="Y127" s="158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U128" s="1"/>
      <c r="V128" s="1"/>
      <c r="W128" s="1"/>
      <c r="Y128" s="158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U129" s="1"/>
      <c r="V129" s="1"/>
      <c r="W129" s="1"/>
      <c r="Y129" s="158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U130" s="1"/>
      <c r="V130" s="1"/>
      <c r="W130" s="1"/>
      <c r="Y130" s="158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U131" s="1"/>
      <c r="V131" s="1"/>
      <c r="W131" s="1"/>
      <c r="Y131" s="158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U132" s="1"/>
      <c r="V132" s="1"/>
      <c r="W132" s="1"/>
      <c r="Y132" s="158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U133" s="1"/>
      <c r="V133" s="1"/>
      <c r="W133" s="1"/>
      <c r="Y133" s="158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U134" s="1"/>
      <c r="V134" s="1"/>
      <c r="W134" s="1"/>
      <c r="Y134" s="158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U135" s="1"/>
      <c r="V135" s="1"/>
      <c r="W135" s="1"/>
      <c r="Y135" s="158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U136" s="1"/>
      <c r="V136" s="1"/>
      <c r="W136" s="1"/>
      <c r="Y136" s="158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U137" s="1"/>
      <c r="V137" s="1"/>
      <c r="W137" s="1"/>
      <c r="Y137" s="158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U138" s="1"/>
      <c r="V138" s="1"/>
      <c r="W138" s="1"/>
      <c r="Y138" s="158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U139" s="1"/>
      <c r="V139" s="1"/>
      <c r="W139" s="1"/>
      <c r="Y139" s="158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U140" s="1"/>
      <c r="V140" s="1"/>
      <c r="W140" s="1"/>
      <c r="Y140" s="158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U141" s="1"/>
      <c r="V141" s="1"/>
      <c r="W141" s="1"/>
      <c r="Y141" s="158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U142" s="1"/>
      <c r="V142" s="1"/>
      <c r="W142" s="1"/>
      <c r="Y142" s="158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U143" s="1"/>
      <c r="V143" s="1"/>
      <c r="W143" s="1"/>
      <c r="Y143" s="158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U144" s="1"/>
      <c r="V144" s="1"/>
      <c r="W144" s="1"/>
      <c r="Y144" s="158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U145" s="1"/>
      <c r="V145" s="1"/>
      <c r="W145" s="1"/>
      <c r="Y145" s="158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U146" s="1"/>
      <c r="V146" s="1"/>
      <c r="W146" s="1"/>
      <c r="Y146" s="158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U147" s="1"/>
      <c r="V147" s="1"/>
      <c r="W147" s="1"/>
      <c r="Y147" s="158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U148" s="1"/>
      <c r="V148" s="1"/>
      <c r="W148" s="1"/>
      <c r="Y148" s="158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U149" s="1"/>
      <c r="V149" s="1"/>
      <c r="W149" s="1"/>
      <c r="Y149" s="158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U150" s="1"/>
      <c r="V150" s="1"/>
      <c r="W150" s="1"/>
      <c r="Y150" s="158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U151" s="1"/>
      <c r="V151" s="1"/>
      <c r="W151" s="1"/>
      <c r="Y151" s="158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U152" s="1"/>
      <c r="V152" s="1"/>
      <c r="W152" s="1"/>
      <c r="Y152" s="158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U153" s="1"/>
      <c r="V153" s="1"/>
      <c r="W153" s="1"/>
      <c r="Y153" s="158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U154" s="1"/>
      <c r="V154" s="1"/>
      <c r="W154" s="1"/>
      <c r="Y154" s="158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U155" s="1"/>
      <c r="V155" s="1"/>
      <c r="W155" s="1"/>
      <c r="Y155" s="158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U156" s="1"/>
      <c r="V156" s="1"/>
      <c r="W156" s="1"/>
      <c r="Y156" s="158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U157" s="1"/>
      <c r="V157" s="1"/>
      <c r="W157" s="1"/>
      <c r="Y157" s="158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U158" s="1"/>
      <c r="V158" s="1"/>
      <c r="W158" s="1"/>
      <c r="Y158" s="158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U159" s="1"/>
      <c r="V159" s="1"/>
      <c r="W159" s="1"/>
      <c r="Y159" s="158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U160" s="1"/>
      <c r="V160" s="1"/>
      <c r="W160" s="1"/>
      <c r="Y160" s="158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U161" s="1"/>
      <c r="V161" s="1"/>
      <c r="W161" s="1"/>
      <c r="Y161" s="158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U162" s="1"/>
      <c r="V162" s="1"/>
      <c r="W162" s="1"/>
      <c r="Y162" s="158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U163" s="1"/>
      <c r="V163" s="1"/>
      <c r="W163" s="1"/>
      <c r="Y163" s="158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U164" s="1"/>
      <c r="V164" s="1"/>
      <c r="W164" s="1"/>
      <c r="Y164" s="158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U165" s="1"/>
      <c r="V165" s="1"/>
      <c r="W165" s="1"/>
      <c r="Y165" s="158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U166" s="1"/>
      <c r="V166" s="1"/>
      <c r="W166" s="1"/>
      <c r="Y166" s="158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U167" s="1"/>
      <c r="V167" s="1"/>
      <c r="W167" s="1"/>
      <c r="Y167" s="158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U168" s="1"/>
      <c r="V168" s="1"/>
      <c r="W168" s="1"/>
      <c r="Y168" s="158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U169" s="1"/>
      <c r="V169" s="1"/>
      <c r="W169" s="1"/>
      <c r="Y169" s="158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U170" s="1"/>
      <c r="V170" s="1"/>
      <c r="W170" s="1"/>
      <c r="Y170" s="158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U171" s="1"/>
      <c r="V171" s="1"/>
      <c r="W171" s="1"/>
      <c r="Y171" s="158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U172" s="1"/>
      <c r="V172" s="1"/>
      <c r="W172" s="1"/>
      <c r="Y172" s="158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U173" s="1"/>
      <c r="V173" s="1"/>
      <c r="W173" s="1"/>
      <c r="Y173" s="158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U174" s="1"/>
      <c r="V174" s="1"/>
      <c r="W174" s="1"/>
      <c r="Y174" s="158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U175" s="1"/>
      <c r="V175" s="1"/>
      <c r="W175" s="1"/>
      <c r="Y175" s="158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U176" s="1"/>
      <c r="V176" s="1"/>
      <c r="W176" s="1"/>
      <c r="Y176" s="158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U177" s="1"/>
      <c r="V177" s="1"/>
      <c r="W177" s="1"/>
      <c r="Y177" s="158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U178" s="1"/>
      <c r="V178" s="1"/>
      <c r="W178" s="1"/>
      <c r="Y178" s="158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U179" s="1"/>
      <c r="V179" s="1"/>
      <c r="W179" s="1"/>
      <c r="Y179" s="158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U180" s="1"/>
      <c r="V180" s="1"/>
      <c r="W180" s="1"/>
      <c r="Y180" s="158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U181" s="1"/>
      <c r="V181" s="1"/>
      <c r="W181" s="1"/>
      <c r="Y181" s="158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U182" s="1"/>
      <c r="V182" s="1"/>
      <c r="W182" s="1"/>
      <c r="Y182" s="158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U183" s="1"/>
      <c r="V183" s="1"/>
      <c r="W183" s="1"/>
      <c r="Y183" s="158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U184" s="1"/>
      <c r="V184" s="1"/>
      <c r="W184" s="1"/>
      <c r="Y184" s="158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U185" s="1"/>
      <c r="V185" s="1"/>
      <c r="W185" s="1"/>
      <c r="Y185" s="158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U186" s="1"/>
      <c r="V186" s="1"/>
      <c r="W186" s="1"/>
      <c r="Y186" s="158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U187" s="1"/>
      <c r="V187" s="1"/>
      <c r="W187" s="1"/>
      <c r="Y187" s="158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U188" s="1"/>
      <c r="V188" s="1"/>
      <c r="W188" s="1"/>
      <c r="Y188" s="158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U189" s="1"/>
      <c r="V189" s="1"/>
      <c r="W189" s="1"/>
      <c r="Y189" s="158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U190" s="1"/>
      <c r="V190" s="1"/>
      <c r="W190" s="1"/>
      <c r="Y190" s="158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U191" s="1"/>
      <c r="V191" s="1"/>
      <c r="W191" s="1"/>
      <c r="Y191" s="158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U192" s="1"/>
      <c r="V192" s="1"/>
      <c r="W192" s="1"/>
      <c r="Y192" s="158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U193" s="1"/>
      <c r="V193" s="1"/>
      <c r="W193" s="1"/>
      <c r="Y193" s="158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U194" s="1"/>
      <c r="V194" s="1"/>
      <c r="W194" s="1"/>
      <c r="Y194" s="158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U195" s="1"/>
      <c r="V195" s="1"/>
      <c r="W195" s="1"/>
      <c r="Y195" s="158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U196" s="1"/>
      <c r="V196" s="1"/>
      <c r="W196" s="1"/>
      <c r="Y196" s="158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U197" s="1"/>
      <c r="V197" s="1"/>
      <c r="W197" s="1"/>
      <c r="Y197" s="158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U198" s="1"/>
      <c r="V198" s="1"/>
      <c r="W198" s="1"/>
      <c r="Y198" s="158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U199" s="1"/>
      <c r="V199" s="1"/>
      <c r="W199" s="1"/>
      <c r="Y199" s="158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U200" s="1"/>
      <c r="V200" s="1"/>
      <c r="W200" s="1"/>
      <c r="Y200" s="158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U201" s="1"/>
      <c r="V201" s="1"/>
      <c r="W201" s="1"/>
      <c r="Y201" s="158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U202" s="1"/>
      <c r="V202" s="1"/>
      <c r="W202" s="1"/>
      <c r="Y202" s="158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U203" s="1"/>
      <c r="V203" s="1"/>
      <c r="W203" s="1"/>
      <c r="Y203" s="158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U204" s="1"/>
      <c r="V204" s="1"/>
      <c r="W204" s="1"/>
      <c r="Y204" s="158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U205" s="1"/>
      <c r="V205" s="1"/>
      <c r="W205" s="1"/>
      <c r="Y205" s="158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U206" s="1"/>
      <c r="V206" s="1"/>
      <c r="W206" s="1"/>
      <c r="Y206" s="158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U207" s="1"/>
      <c r="V207" s="1"/>
      <c r="W207" s="1"/>
      <c r="Y207" s="158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U208" s="1"/>
      <c r="V208" s="1"/>
      <c r="W208" s="1"/>
      <c r="Y208" s="158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U209" s="1"/>
      <c r="V209" s="1"/>
      <c r="W209" s="1"/>
      <c r="Y209" s="158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U210" s="1"/>
      <c r="V210" s="1"/>
      <c r="W210" s="1"/>
      <c r="Y210" s="158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U211" s="1"/>
      <c r="V211" s="1"/>
      <c r="W211" s="1"/>
      <c r="Y211" s="158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U212" s="1"/>
      <c r="V212" s="1"/>
      <c r="W212" s="1"/>
      <c r="Y212" s="158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U213" s="1"/>
      <c r="V213" s="1"/>
      <c r="W213" s="1"/>
      <c r="Y213" s="158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U214" s="1"/>
      <c r="V214" s="1"/>
      <c r="W214" s="1"/>
      <c r="Y214" s="158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U215" s="1"/>
      <c r="V215" s="1"/>
      <c r="W215" s="1"/>
      <c r="Y215" s="158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U216" s="1"/>
      <c r="V216" s="1"/>
      <c r="W216" s="1"/>
      <c r="Y216" s="158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U217" s="1"/>
      <c r="V217" s="1"/>
      <c r="W217" s="1"/>
      <c r="Y217" s="158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U218" s="1"/>
      <c r="V218" s="1"/>
      <c r="W218" s="1"/>
      <c r="Y218" s="158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U219" s="1"/>
      <c r="V219" s="1"/>
      <c r="W219" s="1"/>
      <c r="Y219" s="158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U220" s="1"/>
      <c r="V220" s="1"/>
      <c r="W220" s="1"/>
      <c r="Y220" s="158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U221" s="1"/>
      <c r="V221" s="1"/>
      <c r="W221" s="1"/>
      <c r="Y221" s="158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U222" s="1"/>
      <c r="V222" s="1"/>
      <c r="W222" s="1"/>
      <c r="Y222" s="158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U223" s="1"/>
      <c r="V223" s="1"/>
      <c r="W223" s="1"/>
      <c r="Y223" s="158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U224" s="1"/>
      <c r="V224" s="1"/>
      <c r="W224" s="1"/>
      <c r="Y224" s="158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U225" s="1"/>
      <c r="V225" s="1"/>
      <c r="W225" s="1"/>
      <c r="Y225" s="158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U226" s="1"/>
      <c r="V226" s="1"/>
      <c r="W226" s="1"/>
      <c r="Y226" s="158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U227" s="1"/>
      <c r="V227" s="1"/>
      <c r="W227" s="1"/>
      <c r="Y227" s="158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U228" s="1"/>
      <c r="V228" s="1"/>
      <c r="W228" s="1"/>
      <c r="Y228" s="158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U229" s="1"/>
      <c r="V229" s="1"/>
      <c r="W229" s="1"/>
      <c r="Y229" s="158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U230" s="1"/>
      <c r="V230" s="1"/>
      <c r="W230" s="1"/>
      <c r="Y230" s="158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U231" s="1"/>
      <c r="V231" s="1"/>
      <c r="W231" s="1"/>
      <c r="Y231" s="158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U232" s="1"/>
      <c r="V232" s="1"/>
      <c r="W232" s="1"/>
      <c r="Y232" s="158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U233" s="1"/>
      <c r="V233" s="1"/>
      <c r="W233" s="1"/>
      <c r="Y233" s="158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U234" s="1"/>
      <c r="V234" s="1"/>
      <c r="W234" s="1"/>
      <c r="Y234" s="158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U235" s="1"/>
      <c r="V235" s="1"/>
      <c r="W235" s="1"/>
      <c r="Y235" s="158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U236" s="1"/>
      <c r="V236" s="1"/>
      <c r="W236" s="1"/>
      <c r="Y236" s="158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U237" s="1"/>
      <c r="V237" s="1"/>
      <c r="W237" s="1"/>
      <c r="Y237" s="158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U238" s="1"/>
      <c r="V238" s="1"/>
      <c r="W238" s="1"/>
      <c r="Y238" s="158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U239" s="1"/>
      <c r="V239" s="1"/>
      <c r="W239" s="1"/>
      <c r="Y239" s="158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U240" s="1"/>
      <c r="V240" s="1"/>
      <c r="W240" s="1"/>
      <c r="Y240" s="158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U241" s="1"/>
      <c r="V241" s="1"/>
      <c r="W241" s="1"/>
      <c r="Y241" s="158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U242" s="1"/>
      <c r="V242" s="1"/>
      <c r="W242" s="1"/>
      <c r="Y242" s="158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U243" s="1"/>
      <c r="V243" s="1"/>
      <c r="W243" s="1"/>
      <c r="Y243" s="158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U244" s="1"/>
      <c r="V244" s="1"/>
      <c r="W244" s="1"/>
      <c r="Y244" s="158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U245" s="1"/>
      <c r="V245" s="1"/>
      <c r="W245" s="1"/>
      <c r="Y245" s="158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U246" s="1"/>
      <c r="V246" s="1"/>
      <c r="W246" s="1"/>
      <c r="Y246" s="158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U247" s="1"/>
      <c r="V247" s="1"/>
      <c r="W247" s="1"/>
      <c r="Y247" s="158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U248" s="1"/>
      <c r="V248" s="1"/>
      <c r="W248" s="1"/>
      <c r="Y248" s="158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U249" s="1"/>
      <c r="V249" s="1"/>
      <c r="W249" s="1"/>
      <c r="Y249" s="158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U250" s="1"/>
      <c r="V250" s="1"/>
      <c r="W250" s="1"/>
      <c r="Y250" s="158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U251" s="1"/>
      <c r="V251" s="1"/>
      <c r="W251" s="1"/>
      <c r="Y251" s="158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U252" s="1"/>
      <c r="V252" s="1"/>
      <c r="W252" s="1"/>
      <c r="Y252" s="158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U253" s="1"/>
      <c r="V253" s="1"/>
      <c r="W253" s="1"/>
      <c r="Y253" s="158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U254" s="1"/>
      <c r="V254" s="1"/>
      <c r="W254" s="1"/>
      <c r="Y254" s="158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U255" s="1"/>
      <c r="V255" s="1"/>
      <c r="W255" s="1"/>
      <c r="Y255" s="158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U256" s="1"/>
      <c r="V256" s="1"/>
      <c r="W256" s="1"/>
      <c r="Y256" s="158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U257" s="1"/>
      <c r="V257" s="1"/>
      <c r="W257" s="1"/>
      <c r="Y257" s="158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U258" s="1"/>
      <c r="V258" s="1"/>
      <c r="W258" s="1"/>
      <c r="Y258" s="158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U259" s="1"/>
      <c r="V259" s="1"/>
      <c r="W259" s="1"/>
      <c r="Y259" s="158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U260" s="1"/>
      <c r="V260" s="1"/>
      <c r="W260" s="1"/>
      <c r="Y260" s="158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U261" s="1"/>
      <c r="V261" s="1"/>
      <c r="W261" s="1"/>
      <c r="Y261" s="158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U262" s="1"/>
      <c r="V262" s="1"/>
      <c r="W262" s="1"/>
      <c r="Y262" s="158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U263" s="1"/>
      <c r="V263" s="1"/>
      <c r="W263" s="1"/>
      <c r="Y263" s="158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U264" s="1"/>
      <c r="V264" s="1"/>
      <c r="W264" s="1"/>
      <c r="Y264" s="158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U265" s="1"/>
      <c r="V265" s="1"/>
      <c r="W265" s="1"/>
      <c r="Y265" s="158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U266" s="1"/>
      <c r="V266" s="1"/>
      <c r="W266" s="1"/>
      <c r="Y266" s="158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U267" s="1"/>
      <c r="V267" s="1"/>
      <c r="W267" s="1"/>
      <c r="Y267" s="158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U268" s="1"/>
      <c r="V268" s="1"/>
      <c r="W268" s="1"/>
      <c r="Y268" s="158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U269" s="1"/>
      <c r="V269" s="1"/>
      <c r="W269" s="1"/>
      <c r="Y269" s="158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U270" s="1"/>
      <c r="V270" s="1"/>
      <c r="W270" s="1"/>
      <c r="Y270" s="158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U271" s="1"/>
      <c r="V271" s="1"/>
      <c r="W271" s="1"/>
      <c r="Y271" s="158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U272" s="1"/>
      <c r="V272" s="1"/>
      <c r="W272" s="1"/>
      <c r="Y272" s="158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U273" s="1"/>
      <c r="V273" s="1"/>
      <c r="W273" s="1"/>
      <c r="Y273" s="158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U274" s="1"/>
      <c r="V274" s="1"/>
      <c r="W274" s="1"/>
      <c r="Y274" s="158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U275" s="1"/>
      <c r="V275" s="1"/>
      <c r="W275" s="1"/>
      <c r="Y275" s="158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U276" s="1"/>
      <c r="V276" s="1"/>
      <c r="W276" s="1"/>
      <c r="Y276" s="158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U277" s="1"/>
      <c r="V277" s="1"/>
      <c r="W277" s="1"/>
      <c r="Y277" s="158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U278" s="1"/>
      <c r="V278" s="1"/>
      <c r="W278" s="1"/>
      <c r="Y278" s="158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U279" s="1"/>
      <c r="V279" s="1"/>
      <c r="W279" s="1"/>
      <c r="Y279" s="158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U280" s="1"/>
      <c r="V280" s="1"/>
      <c r="W280" s="1"/>
      <c r="Y280" s="158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U281" s="1"/>
      <c r="V281" s="1"/>
      <c r="W281" s="1"/>
      <c r="Y281" s="158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U282" s="1"/>
      <c r="V282" s="1"/>
      <c r="W282" s="1"/>
      <c r="Y282" s="158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U283" s="1"/>
      <c r="V283" s="1"/>
      <c r="W283" s="1"/>
      <c r="Y283" s="158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U284" s="1"/>
      <c r="V284" s="1"/>
      <c r="W284" s="1"/>
      <c r="Y284" s="158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U285" s="1"/>
      <c r="V285" s="1"/>
      <c r="W285" s="1"/>
      <c r="Y285" s="158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U286" s="1"/>
      <c r="V286" s="1"/>
      <c r="W286" s="1"/>
      <c r="Y286" s="158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U287" s="1"/>
      <c r="V287" s="1"/>
      <c r="W287" s="1"/>
      <c r="Y287" s="158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U288" s="1"/>
      <c r="V288" s="1"/>
      <c r="W288" s="1"/>
      <c r="Y288" s="158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U289" s="1"/>
      <c r="V289" s="1"/>
      <c r="W289" s="1"/>
      <c r="Y289" s="158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U290" s="1"/>
      <c r="V290" s="1"/>
      <c r="W290" s="1"/>
      <c r="Y290" s="158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U291" s="1"/>
      <c r="V291" s="1"/>
      <c r="W291" s="1"/>
      <c r="Y291" s="158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U292" s="1"/>
      <c r="V292" s="1"/>
      <c r="W292" s="1"/>
      <c r="Y292" s="158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U293" s="1"/>
      <c r="V293" s="1"/>
      <c r="W293" s="1"/>
      <c r="Y293" s="158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U294" s="1"/>
      <c r="V294" s="1"/>
      <c r="W294" s="1"/>
      <c r="Y294" s="158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U295" s="1"/>
      <c r="V295" s="1"/>
      <c r="W295" s="1"/>
      <c r="Y295" s="158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U296" s="1"/>
      <c r="V296" s="1"/>
      <c r="W296" s="1"/>
      <c r="Y296" s="158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U297" s="1"/>
      <c r="V297" s="1"/>
      <c r="W297" s="1"/>
      <c r="Y297" s="158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U298" s="1"/>
      <c r="V298" s="1"/>
      <c r="W298" s="1"/>
      <c r="Y298" s="158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U299" s="1"/>
      <c r="V299" s="1"/>
      <c r="W299" s="1"/>
      <c r="Y299" s="158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U300" s="1"/>
      <c r="V300" s="1"/>
      <c r="W300" s="1"/>
      <c r="Y300" s="158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U301" s="1"/>
      <c r="V301" s="1"/>
      <c r="W301" s="1"/>
      <c r="Y301" s="158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U302" s="1"/>
      <c r="V302" s="1"/>
      <c r="W302" s="1"/>
      <c r="Y302" s="158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U303" s="1"/>
      <c r="V303" s="1"/>
      <c r="W303" s="1"/>
      <c r="Y303" s="158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U304" s="1"/>
      <c r="V304" s="1"/>
      <c r="W304" s="1"/>
      <c r="Y304" s="158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U305" s="1"/>
      <c r="V305" s="1"/>
      <c r="W305" s="1"/>
      <c r="Y305" s="158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U306" s="1"/>
      <c r="V306" s="1"/>
      <c r="W306" s="1"/>
      <c r="Y306" s="158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U307" s="1"/>
      <c r="V307" s="1"/>
      <c r="W307" s="1"/>
      <c r="Y307" s="158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U308" s="1"/>
      <c r="V308" s="1"/>
      <c r="W308" s="1"/>
      <c r="Y308" s="158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U309" s="1"/>
      <c r="V309" s="1"/>
      <c r="W309" s="1"/>
      <c r="Y309" s="158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U310" s="1"/>
      <c r="V310" s="1"/>
      <c r="W310" s="1"/>
      <c r="Y310" s="158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U311" s="1"/>
      <c r="V311" s="1"/>
      <c r="W311" s="1"/>
      <c r="Y311" s="158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U312" s="1"/>
      <c r="V312" s="1"/>
      <c r="W312" s="1"/>
      <c r="Y312" s="158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U313" s="1"/>
      <c r="V313" s="1"/>
      <c r="W313" s="1"/>
      <c r="Y313" s="158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U314" s="1"/>
      <c r="V314" s="1"/>
      <c r="W314" s="1"/>
      <c r="Y314" s="158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U315" s="1"/>
      <c r="V315" s="1"/>
      <c r="W315" s="1"/>
      <c r="Y315" s="158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U316" s="1"/>
      <c r="V316" s="1"/>
      <c r="W316" s="1"/>
      <c r="Y316" s="158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U317" s="1"/>
      <c r="V317" s="1"/>
      <c r="W317" s="1"/>
      <c r="Y317" s="158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U318" s="1"/>
      <c r="V318" s="1"/>
      <c r="W318" s="1"/>
      <c r="Y318" s="158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U319" s="1"/>
      <c r="V319" s="1"/>
      <c r="W319" s="1"/>
      <c r="Y319" s="158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U320" s="1"/>
      <c r="V320" s="1"/>
      <c r="W320" s="1"/>
      <c r="Y320" s="158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U321" s="1"/>
      <c r="V321" s="1"/>
      <c r="W321" s="1"/>
      <c r="Y321" s="158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U322" s="1"/>
      <c r="V322" s="1"/>
      <c r="W322" s="1"/>
      <c r="Y322" s="158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U323" s="1"/>
      <c r="V323" s="1"/>
      <c r="W323" s="1"/>
      <c r="Y323" s="158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U324" s="1"/>
      <c r="V324" s="1"/>
      <c r="W324" s="1"/>
      <c r="Y324" s="158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U325" s="1"/>
      <c r="V325" s="1"/>
      <c r="W325" s="1"/>
      <c r="Y325" s="158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U326" s="1"/>
      <c r="V326" s="1"/>
      <c r="W326" s="1"/>
      <c r="Y326" s="158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U327" s="1"/>
      <c r="V327" s="1"/>
      <c r="W327" s="1"/>
      <c r="Y327" s="158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U328" s="1"/>
      <c r="V328" s="1"/>
      <c r="W328" s="1"/>
      <c r="Y328" s="158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U329" s="1"/>
      <c r="V329" s="1"/>
      <c r="W329" s="1"/>
      <c r="Y329" s="158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U330" s="1"/>
      <c r="V330" s="1"/>
      <c r="W330" s="1"/>
      <c r="Y330" s="158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U331" s="1"/>
      <c r="V331" s="1"/>
      <c r="W331" s="1"/>
      <c r="Y331" s="158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U332" s="1"/>
      <c r="V332" s="1"/>
      <c r="W332" s="1"/>
      <c r="Y332" s="158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U333" s="1"/>
      <c r="V333" s="1"/>
      <c r="W333" s="1"/>
      <c r="Y333" s="158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U334" s="1"/>
      <c r="V334" s="1"/>
      <c r="W334" s="1"/>
      <c r="Y334" s="158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U335" s="1"/>
      <c r="V335" s="1"/>
      <c r="W335" s="1"/>
      <c r="Y335" s="158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U336" s="1"/>
      <c r="V336" s="1"/>
      <c r="W336" s="1"/>
      <c r="Y336" s="158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U337" s="1"/>
      <c r="V337" s="1"/>
      <c r="W337" s="1"/>
      <c r="Y337" s="158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U338" s="1"/>
      <c r="V338" s="1"/>
      <c r="W338" s="1"/>
      <c r="Y338" s="158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U339" s="1"/>
      <c r="V339" s="1"/>
      <c r="W339" s="1"/>
      <c r="Y339" s="158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U340" s="1"/>
      <c r="V340" s="1"/>
      <c r="W340" s="1"/>
      <c r="Y340" s="158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U341" s="1"/>
      <c r="V341" s="1"/>
      <c r="W341" s="1"/>
      <c r="Y341" s="158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U342" s="1"/>
      <c r="V342" s="1"/>
      <c r="W342" s="1"/>
      <c r="Y342" s="158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U343" s="1"/>
      <c r="V343" s="1"/>
      <c r="W343" s="1"/>
      <c r="Y343" s="158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U344" s="1"/>
      <c r="V344" s="1"/>
      <c r="W344" s="1"/>
      <c r="Y344" s="158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U345" s="1"/>
      <c r="V345" s="1"/>
      <c r="W345" s="1"/>
      <c r="Y345" s="158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U346" s="1"/>
      <c r="V346" s="1"/>
      <c r="W346" s="1"/>
      <c r="Y346" s="158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U347" s="1"/>
      <c r="V347" s="1"/>
      <c r="W347" s="1"/>
      <c r="Y347" s="158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U348" s="1"/>
      <c r="V348" s="1"/>
      <c r="W348" s="1"/>
      <c r="Y348" s="158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U349" s="1"/>
      <c r="V349" s="1"/>
      <c r="W349" s="1"/>
      <c r="Y349" s="158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U350" s="1"/>
      <c r="V350" s="1"/>
      <c r="W350" s="1"/>
      <c r="Y350" s="158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U351" s="1"/>
      <c r="V351" s="1"/>
      <c r="W351" s="1"/>
      <c r="Y351" s="158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U352" s="1"/>
      <c r="V352" s="1"/>
      <c r="W352" s="1"/>
      <c r="Y352" s="158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U353" s="1"/>
      <c r="V353" s="1"/>
      <c r="W353" s="1"/>
      <c r="Y353" s="158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U354" s="1"/>
      <c r="V354" s="1"/>
      <c r="W354" s="1"/>
      <c r="Y354" s="158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U355" s="1"/>
      <c r="V355" s="1"/>
      <c r="W355" s="1"/>
      <c r="Y355" s="158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U356" s="1"/>
      <c r="V356" s="1"/>
      <c r="W356" s="1"/>
      <c r="Y356" s="158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U357" s="1"/>
      <c r="V357" s="1"/>
      <c r="W357" s="1"/>
      <c r="Y357" s="158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U358" s="1"/>
      <c r="V358" s="1"/>
      <c r="W358" s="1"/>
      <c r="Y358" s="158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U359" s="1"/>
      <c r="V359" s="1"/>
      <c r="W359" s="1"/>
      <c r="Y359" s="158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U360" s="1"/>
      <c r="V360" s="1"/>
      <c r="W360" s="1"/>
      <c r="Y360" s="158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U361" s="1"/>
      <c r="V361" s="1"/>
      <c r="W361" s="1"/>
      <c r="Y361" s="158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U362" s="1"/>
      <c r="V362" s="1"/>
      <c r="W362" s="1"/>
      <c r="Y362" s="158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U363" s="1"/>
      <c r="V363" s="1"/>
      <c r="W363" s="1"/>
      <c r="Y363" s="158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U364" s="1"/>
      <c r="V364" s="1"/>
      <c r="W364" s="1"/>
      <c r="Y364" s="158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U365" s="1"/>
      <c r="V365" s="1"/>
      <c r="W365" s="1"/>
      <c r="Y365" s="158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U366" s="1"/>
      <c r="V366" s="1"/>
      <c r="W366" s="1"/>
      <c r="Y366" s="158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U367" s="1"/>
      <c r="V367" s="1"/>
      <c r="W367" s="1"/>
      <c r="Y367" s="158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U368" s="1"/>
      <c r="V368" s="1"/>
      <c r="W368" s="1"/>
      <c r="Y368" s="158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U369" s="1"/>
      <c r="V369" s="1"/>
      <c r="W369" s="1"/>
      <c r="Y369" s="158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U370" s="1"/>
      <c r="V370" s="1"/>
      <c r="W370" s="1"/>
      <c r="Y370" s="158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U371" s="1"/>
      <c r="V371" s="1"/>
      <c r="W371" s="1"/>
      <c r="Y371" s="158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U372" s="1"/>
      <c r="V372" s="1"/>
      <c r="W372" s="1"/>
      <c r="Y372" s="158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U373" s="1"/>
      <c r="V373" s="1"/>
      <c r="W373" s="1"/>
      <c r="Y373" s="158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U374" s="1"/>
      <c r="V374" s="1"/>
      <c r="W374" s="1"/>
      <c r="Y374" s="158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U375" s="1"/>
      <c r="V375" s="1"/>
      <c r="W375" s="1"/>
      <c r="Y375" s="158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U376" s="1"/>
      <c r="V376" s="1"/>
      <c r="W376" s="1"/>
      <c r="Y376" s="158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U377" s="1"/>
      <c r="V377" s="1"/>
      <c r="W377" s="1"/>
      <c r="Y377" s="158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U378" s="1"/>
      <c r="V378" s="1"/>
      <c r="W378" s="1"/>
      <c r="Y378" s="158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U379" s="1"/>
      <c r="V379" s="1"/>
      <c r="W379" s="1"/>
      <c r="Y379" s="158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U380" s="1"/>
      <c r="V380" s="1"/>
      <c r="W380" s="1"/>
      <c r="Y380" s="158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U381" s="1"/>
      <c r="V381" s="1"/>
      <c r="W381" s="1"/>
      <c r="Y381" s="158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U382" s="1"/>
      <c r="V382" s="1"/>
      <c r="W382" s="1"/>
      <c r="Y382" s="158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U383" s="1"/>
      <c r="V383" s="1"/>
      <c r="W383" s="1"/>
      <c r="Y383" s="158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U384" s="1"/>
      <c r="V384" s="1"/>
      <c r="W384" s="1"/>
      <c r="Y384" s="158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U385" s="1"/>
      <c r="V385" s="1"/>
      <c r="W385" s="1"/>
      <c r="Y385" s="158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U386" s="1"/>
      <c r="V386" s="1"/>
      <c r="W386" s="1"/>
      <c r="Y386" s="158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U387" s="1"/>
      <c r="V387" s="1"/>
      <c r="W387" s="1"/>
      <c r="Y387" s="158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U388" s="1"/>
      <c r="V388" s="1"/>
      <c r="W388" s="1"/>
      <c r="Y388" s="158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U389" s="1"/>
      <c r="V389" s="1"/>
      <c r="W389" s="1"/>
      <c r="Y389" s="158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U390" s="1"/>
      <c r="V390" s="1"/>
      <c r="W390" s="1"/>
      <c r="Y390" s="158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U391" s="1"/>
      <c r="V391" s="1"/>
      <c r="W391" s="1"/>
      <c r="Y391" s="158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U392" s="1"/>
      <c r="V392" s="1"/>
      <c r="W392" s="1"/>
      <c r="Y392" s="158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U393" s="1"/>
      <c r="V393" s="1"/>
      <c r="W393" s="1"/>
      <c r="Y393" s="158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U394" s="1"/>
      <c r="V394" s="1"/>
      <c r="W394" s="1"/>
      <c r="Y394" s="158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U395" s="1"/>
      <c r="V395" s="1"/>
      <c r="W395" s="1"/>
      <c r="Y395" s="158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U396" s="1"/>
      <c r="V396" s="1"/>
      <c r="W396" s="1"/>
      <c r="Y396" s="158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U397" s="1"/>
      <c r="V397" s="1"/>
      <c r="W397" s="1"/>
      <c r="Y397" s="158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U398" s="1"/>
      <c r="V398" s="1"/>
      <c r="W398" s="1"/>
      <c r="Y398" s="158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U399" s="1"/>
      <c r="V399" s="1"/>
      <c r="W399" s="1"/>
      <c r="Y399" s="158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U400" s="1"/>
      <c r="V400" s="1"/>
      <c r="W400" s="1"/>
      <c r="Y400" s="158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U401" s="1"/>
      <c r="V401" s="1"/>
      <c r="W401" s="1"/>
      <c r="Y401" s="158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U402" s="1"/>
      <c r="V402" s="1"/>
      <c r="W402" s="1"/>
      <c r="Y402" s="158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U403" s="1"/>
      <c r="V403" s="1"/>
      <c r="W403" s="1"/>
      <c r="Y403" s="158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U404" s="1"/>
      <c r="V404" s="1"/>
      <c r="W404" s="1"/>
      <c r="Y404" s="158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U405" s="1"/>
      <c r="V405" s="1"/>
      <c r="W405" s="1"/>
      <c r="Y405" s="158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U406" s="1"/>
      <c r="V406" s="1"/>
      <c r="W406" s="1"/>
      <c r="Y406" s="158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U407" s="1"/>
      <c r="V407" s="1"/>
      <c r="W407" s="1"/>
      <c r="Y407" s="158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U408" s="1"/>
      <c r="V408" s="1"/>
      <c r="W408" s="1"/>
      <c r="Y408" s="158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U409" s="1"/>
      <c r="V409" s="1"/>
      <c r="W409" s="1"/>
      <c r="Y409" s="158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U410" s="1"/>
      <c r="V410" s="1"/>
      <c r="W410" s="1"/>
      <c r="Y410" s="158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U411" s="1"/>
      <c r="V411" s="1"/>
      <c r="W411" s="1"/>
      <c r="Y411" s="158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U412" s="1"/>
      <c r="V412" s="1"/>
      <c r="W412" s="1"/>
      <c r="Y412" s="158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U413" s="1"/>
      <c r="V413" s="1"/>
      <c r="W413" s="1"/>
      <c r="Y413" s="158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U414" s="1"/>
      <c r="V414" s="1"/>
      <c r="W414" s="1"/>
      <c r="Y414" s="158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U415" s="1"/>
      <c r="V415" s="1"/>
      <c r="W415" s="1"/>
      <c r="Y415" s="158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U416" s="1"/>
      <c r="V416" s="1"/>
      <c r="W416" s="1"/>
      <c r="Y416" s="158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U417" s="1"/>
      <c r="V417" s="1"/>
      <c r="W417" s="1"/>
      <c r="Y417" s="158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U418" s="1"/>
      <c r="V418" s="1"/>
      <c r="W418" s="1"/>
      <c r="Y418" s="158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U419" s="1"/>
      <c r="V419" s="1"/>
      <c r="W419" s="1"/>
      <c r="Y419" s="158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U420" s="1"/>
      <c r="V420" s="1"/>
      <c r="W420" s="1"/>
      <c r="Y420" s="158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U421" s="1"/>
      <c r="V421" s="1"/>
      <c r="W421" s="1"/>
      <c r="Y421" s="158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U422" s="1"/>
      <c r="V422" s="1"/>
      <c r="W422" s="1"/>
      <c r="Y422" s="158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U423" s="1"/>
      <c r="V423" s="1"/>
      <c r="W423" s="1"/>
      <c r="Y423" s="158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U424" s="1"/>
      <c r="V424" s="1"/>
      <c r="W424" s="1"/>
      <c r="Y424" s="158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U425" s="1"/>
      <c r="V425" s="1"/>
      <c r="W425" s="1"/>
      <c r="Y425" s="158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U426" s="1"/>
      <c r="V426" s="1"/>
      <c r="W426" s="1"/>
      <c r="Y426" s="158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U427" s="1"/>
      <c r="V427" s="1"/>
      <c r="W427" s="1"/>
      <c r="Y427" s="158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U428" s="1"/>
      <c r="V428" s="1"/>
      <c r="W428" s="1"/>
      <c r="Y428" s="158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U429" s="1"/>
      <c r="V429" s="1"/>
      <c r="W429" s="1"/>
      <c r="Y429" s="158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U430" s="1"/>
      <c r="V430" s="1"/>
      <c r="W430" s="1"/>
      <c r="Y430" s="158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U431" s="1"/>
      <c r="V431" s="1"/>
      <c r="W431" s="1"/>
      <c r="Y431" s="158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U432" s="1"/>
      <c r="V432" s="1"/>
      <c r="W432" s="1"/>
      <c r="Y432" s="158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U433" s="1"/>
      <c r="V433" s="1"/>
      <c r="W433" s="1"/>
      <c r="Y433" s="158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U434" s="1"/>
      <c r="V434" s="1"/>
      <c r="W434" s="1"/>
      <c r="Y434" s="158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U435" s="1"/>
      <c r="V435" s="1"/>
      <c r="W435" s="1"/>
      <c r="Y435" s="158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U436" s="1"/>
      <c r="V436" s="1"/>
      <c r="W436" s="1"/>
      <c r="Y436" s="158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U437" s="1"/>
      <c r="V437" s="1"/>
      <c r="W437" s="1"/>
      <c r="Y437" s="158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U438" s="1"/>
      <c r="V438" s="1"/>
      <c r="W438" s="1"/>
      <c r="Y438" s="158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U439" s="1"/>
      <c r="V439" s="1"/>
      <c r="W439" s="1"/>
      <c r="Y439" s="158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U440" s="1"/>
      <c r="V440" s="1"/>
      <c r="W440" s="1"/>
      <c r="Y440" s="158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U441" s="1"/>
      <c r="V441" s="1"/>
      <c r="W441" s="1"/>
      <c r="Y441" s="158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U442" s="1"/>
      <c r="V442" s="1"/>
      <c r="W442" s="1"/>
      <c r="Y442" s="158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U443" s="1"/>
      <c r="V443" s="1"/>
      <c r="W443" s="1"/>
      <c r="Y443" s="158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U444" s="1"/>
      <c r="V444" s="1"/>
      <c r="W444" s="1"/>
      <c r="Y444" s="158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U445" s="1"/>
      <c r="V445" s="1"/>
      <c r="W445" s="1"/>
      <c r="Y445" s="158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U446" s="1"/>
      <c r="V446" s="1"/>
      <c r="W446" s="1"/>
      <c r="Y446" s="158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U447" s="1"/>
      <c r="V447" s="1"/>
      <c r="W447" s="1"/>
      <c r="Y447" s="158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U448" s="1"/>
      <c r="V448" s="1"/>
      <c r="W448" s="1"/>
      <c r="Y448" s="158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U449" s="1"/>
      <c r="V449" s="1"/>
      <c r="W449" s="1"/>
      <c r="Y449" s="158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U450" s="1"/>
      <c r="V450" s="1"/>
      <c r="W450" s="1"/>
      <c r="Y450" s="158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U451" s="1"/>
      <c r="V451" s="1"/>
      <c r="W451" s="1"/>
      <c r="Y451" s="158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U452" s="1"/>
      <c r="V452" s="1"/>
      <c r="W452" s="1"/>
      <c r="Y452" s="158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U453" s="1"/>
      <c r="V453" s="1"/>
      <c r="W453" s="1"/>
      <c r="Y453" s="158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U454" s="1"/>
      <c r="V454" s="1"/>
      <c r="W454" s="1"/>
      <c r="Y454" s="158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U455" s="1"/>
      <c r="V455" s="1"/>
      <c r="W455" s="1"/>
      <c r="Y455" s="158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U456" s="1"/>
      <c r="V456" s="1"/>
      <c r="W456" s="1"/>
      <c r="Y456" s="158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U457" s="1"/>
      <c r="V457" s="1"/>
      <c r="W457" s="1"/>
      <c r="Y457" s="158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U458" s="1"/>
      <c r="V458" s="1"/>
      <c r="W458" s="1"/>
      <c r="Y458" s="158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U459" s="1"/>
      <c r="V459" s="1"/>
      <c r="W459" s="1"/>
      <c r="Y459" s="158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U460" s="1"/>
      <c r="V460" s="1"/>
      <c r="W460" s="1"/>
      <c r="Y460" s="158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U461" s="1"/>
      <c r="V461" s="1"/>
      <c r="W461" s="1"/>
      <c r="Y461" s="158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U462" s="1"/>
      <c r="V462" s="1"/>
      <c r="W462" s="1"/>
      <c r="Y462" s="158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U463" s="1"/>
      <c r="V463" s="1"/>
      <c r="W463" s="1"/>
      <c r="Y463" s="158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U464" s="1"/>
      <c r="V464" s="1"/>
      <c r="W464" s="1"/>
      <c r="Y464" s="158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U465" s="1"/>
      <c r="V465" s="1"/>
      <c r="W465" s="1"/>
      <c r="Y465" s="158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U466" s="1"/>
      <c r="V466" s="1"/>
      <c r="W466" s="1"/>
      <c r="Y466" s="158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U467" s="1"/>
      <c r="V467" s="1"/>
      <c r="W467" s="1"/>
      <c r="Y467" s="158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U468" s="1"/>
      <c r="V468" s="1"/>
      <c r="W468" s="1"/>
      <c r="Y468" s="158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U469" s="1"/>
      <c r="V469" s="1"/>
      <c r="W469" s="1"/>
      <c r="Y469" s="158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U470" s="1"/>
      <c r="V470" s="1"/>
      <c r="W470" s="1"/>
      <c r="Y470" s="158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U471" s="1"/>
      <c r="V471" s="1"/>
      <c r="W471" s="1"/>
      <c r="Y471" s="158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U472" s="1"/>
      <c r="V472" s="1"/>
      <c r="W472" s="1"/>
      <c r="Y472" s="158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U473" s="1"/>
      <c r="V473" s="1"/>
      <c r="W473" s="1"/>
      <c r="Y473" s="158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U474" s="1"/>
      <c r="V474" s="1"/>
      <c r="W474" s="1"/>
      <c r="Y474" s="158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U475" s="1"/>
      <c r="V475" s="1"/>
      <c r="W475" s="1"/>
      <c r="Y475" s="158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U476" s="1"/>
      <c r="V476" s="1"/>
      <c r="W476" s="1"/>
      <c r="Y476" s="158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U477" s="1"/>
      <c r="V477" s="1"/>
      <c r="W477" s="1"/>
      <c r="Y477" s="158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U478" s="1"/>
      <c r="V478" s="1"/>
      <c r="W478" s="1"/>
      <c r="Y478" s="158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U479" s="1"/>
      <c r="V479" s="1"/>
      <c r="W479" s="1"/>
      <c r="Y479" s="158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U480" s="1"/>
      <c r="V480" s="1"/>
      <c r="W480" s="1"/>
      <c r="Y480" s="158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U481" s="1"/>
      <c r="V481" s="1"/>
      <c r="W481" s="1"/>
      <c r="Y481" s="158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U482" s="1"/>
      <c r="V482" s="1"/>
      <c r="W482" s="1"/>
      <c r="Y482" s="158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U483" s="1"/>
      <c r="V483" s="1"/>
      <c r="W483" s="1"/>
      <c r="Y483" s="158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U484" s="1"/>
      <c r="V484" s="1"/>
      <c r="W484" s="1"/>
      <c r="Y484" s="158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U485" s="1"/>
      <c r="V485" s="1"/>
      <c r="W485" s="1"/>
      <c r="Y485" s="158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U486" s="1"/>
      <c r="V486" s="1"/>
      <c r="W486" s="1"/>
      <c r="Y486" s="158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U487" s="1"/>
      <c r="V487" s="1"/>
      <c r="W487" s="1"/>
      <c r="Y487" s="158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U488" s="1"/>
      <c r="V488" s="1"/>
      <c r="W488" s="1"/>
      <c r="Y488" s="158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U489" s="1"/>
      <c r="V489" s="1"/>
      <c r="W489" s="1"/>
      <c r="Y489" s="158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U490" s="1"/>
      <c r="V490" s="1"/>
      <c r="W490" s="1"/>
      <c r="Y490" s="158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U491" s="1"/>
      <c r="V491" s="1"/>
      <c r="W491" s="1"/>
      <c r="Y491" s="158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U492" s="1"/>
      <c r="V492" s="1"/>
      <c r="W492" s="1"/>
      <c r="Y492" s="158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U493" s="1"/>
      <c r="V493" s="1"/>
      <c r="W493" s="1"/>
      <c r="Y493" s="158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T494" s="1"/>
      <c r="U494" s="1"/>
      <c r="V494" s="1"/>
      <c r="W494" s="1"/>
      <c r="Y494" s="158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T495" s="1"/>
      <c r="U495" s="1"/>
      <c r="V495" s="1"/>
      <c r="W495" s="1"/>
      <c r="Y495" s="158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T496" s="1"/>
      <c r="U496" s="1"/>
      <c r="V496" s="1"/>
      <c r="W496" s="1"/>
      <c r="Y496" s="158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T497" s="1"/>
      <c r="U497" s="1"/>
      <c r="V497" s="1"/>
      <c r="W497" s="1"/>
      <c r="Y497" s="158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T498" s="1"/>
      <c r="U498" s="1"/>
      <c r="V498" s="1"/>
      <c r="W498" s="1"/>
      <c r="Y498" s="158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T499" s="1"/>
      <c r="U499" s="1"/>
      <c r="V499" s="1"/>
      <c r="W499" s="1"/>
      <c r="Y499" s="158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T500" s="1"/>
      <c r="U500" s="1"/>
      <c r="V500" s="1"/>
      <c r="W500" s="1"/>
      <c r="Y500" s="158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T501" s="1"/>
      <c r="U501" s="1"/>
      <c r="V501" s="1"/>
      <c r="W501" s="1"/>
      <c r="Y501" s="158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T502" s="1"/>
      <c r="U502" s="1"/>
      <c r="V502" s="1"/>
      <c r="W502" s="1"/>
      <c r="Y502" s="158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T503" s="1"/>
      <c r="U503" s="1"/>
      <c r="V503" s="1"/>
      <c r="W503" s="1"/>
      <c r="Y503" s="158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T504" s="1"/>
      <c r="U504" s="1"/>
      <c r="V504" s="1"/>
      <c r="W504" s="1"/>
      <c r="Y504" s="158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T505" s="1"/>
      <c r="U505" s="1"/>
      <c r="V505" s="1"/>
      <c r="W505" s="1"/>
      <c r="Y505" s="158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T506" s="1"/>
      <c r="U506" s="1"/>
      <c r="V506" s="1"/>
      <c r="W506" s="1"/>
      <c r="Y506" s="158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T507" s="1"/>
      <c r="U507" s="1"/>
      <c r="V507" s="1"/>
      <c r="W507" s="1"/>
      <c r="Y507" s="158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T508" s="1"/>
      <c r="U508" s="1"/>
      <c r="V508" s="1"/>
      <c r="W508" s="1"/>
      <c r="Y508" s="158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T509" s="1"/>
      <c r="U509" s="1"/>
      <c r="V509" s="1"/>
      <c r="W509" s="1"/>
      <c r="Y509" s="158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T510" s="1"/>
      <c r="U510" s="1"/>
      <c r="V510" s="1"/>
      <c r="W510" s="1"/>
      <c r="Y510" s="158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T511" s="1"/>
      <c r="U511" s="1"/>
      <c r="V511" s="1"/>
      <c r="W511" s="1"/>
      <c r="Y511" s="158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T512" s="1"/>
      <c r="U512" s="1"/>
      <c r="V512" s="1"/>
      <c r="W512" s="1"/>
      <c r="Y512" s="158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T513" s="1"/>
      <c r="U513" s="1"/>
      <c r="V513" s="1"/>
      <c r="W513" s="1"/>
      <c r="Y513" s="158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T514" s="1"/>
      <c r="U514" s="1"/>
      <c r="V514" s="1"/>
      <c r="W514" s="1"/>
      <c r="Y514" s="158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T515" s="1"/>
      <c r="U515" s="1"/>
      <c r="V515" s="1"/>
      <c r="W515" s="1"/>
      <c r="Y515" s="158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T516" s="1"/>
      <c r="U516" s="1"/>
      <c r="V516" s="1"/>
      <c r="W516" s="1"/>
      <c r="Y516" s="158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T517" s="1"/>
      <c r="U517" s="1"/>
      <c r="V517" s="1"/>
      <c r="W517" s="1"/>
      <c r="Y517" s="158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T518" s="1"/>
      <c r="U518" s="1"/>
      <c r="V518" s="1"/>
      <c r="W518" s="1"/>
      <c r="Y518" s="158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T519" s="1"/>
      <c r="U519" s="1"/>
      <c r="V519" s="1"/>
      <c r="W519" s="1"/>
      <c r="Y519" s="158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T520" s="1"/>
      <c r="U520" s="1"/>
      <c r="V520" s="1"/>
      <c r="W520" s="1"/>
      <c r="Y520" s="158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T521" s="1"/>
      <c r="U521" s="1"/>
      <c r="V521" s="1"/>
      <c r="W521" s="1"/>
      <c r="Y521" s="158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T522" s="1"/>
      <c r="U522" s="1"/>
      <c r="V522" s="1"/>
      <c r="W522" s="1"/>
      <c r="Y522" s="158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T523" s="1"/>
      <c r="U523" s="1"/>
      <c r="V523" s="1"/>
      <c r="W523" s="1"/>
      <c r="Y523" s="158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T524" s="1"/>
      <c r="U524" s="1"/>
      <c r="V524" s="1"/>
      <c r="W524" s="1"/>
      <c r="Y524" s="158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T525" s="1"/>
      <c r="U525" s="1"/>
      <c r="V525" s="1"/>
      <c r="W525" s="1"/>
      <c r="Y525" s="158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T526" s="1"/>
      <c r="U526" s="1"/>
      <c r="V526" s="1"/>
      <c r="W526" s="1"/>
      <c r="Y526" s="158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T527" s="1"/>
      <c r="U527" s="1"/>
      <c r="V527" s="1"/>
      <c r="W527" s="1"/>
      <c r="Y527" s="158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T528" s="1"/>
      <c r="U528" s="1"/>
      <c r="V528" s="1"/>
      <c r="W528" s="1"/>
      <c r="Y528" s="158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T529" s="1"/>
      <c r="U529" s="1"/>
      <c r="V529" s="1"/>
      <c r="W529" s="1"/>
      <c r="Y529" s="158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T530" s="1"/>
      <c r="U530" s="1"/>
      <c r="V530" s="1"/>
      <c r="W530" s="1"/>
      <c r="Y530" s="158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T531" s="1"/>
      <c r="U531" s="1"/>
      <c r="V531" s="1"/>
      <c r="W531" s="1"/>
      <c r="Y531" s="158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T532" s="1"/>
      <c r="U532" s="1"/>
      <c r="V532" s="1"/>
      <c r="W532" s="1"/>
      <c r="Y532" s="158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T533" s="1"/>
      <c r="U533" s="1"/>
      <c r="V533" s="1"/>
      <c r="W533" s="1"/>
      <c r="Y533" s="158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T534" s="1"/>
      <c r="U534" s="1"/>
      <c r="V534" s="1"/>
      <c r="W534" s="1"/>
      <c r="Y534" s="158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T535" s="1"/>
      <c r="U535" s="1"/>
      <c r="V535" s="1"/>
      <c r="W535" s="1"/>
      <c r="Y535" s="158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T536" s="1"/>
      <c r="U536" s="1"/>
      <c r="V536" s="1"/>
      <c r="W536" s="1"/>
      <c r="Y536" s="158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T537" s="1"/>
      <c r="U537" s="1"/>
      <c r="V537" s="1"/>
      <c r="W537" s="1"/>
      <c r="Y537" s="158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T538" s="1"/>
      <c r="U538" s="1"/>
      <c r="V538" s="1"/>
      <c r="W538" s="1"/>
      <c r="Y538" s="158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T539" s="1"/>
      <c r="U539" s="1"/>
      <c r="V539" s="1"/>
      <c r="W539" s="1"/>
      <c r="Y539" s="158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T540" s="1"/>
      <c r="U540" s="1"/>
      <c r="V540" s="1"/>
      <c r="W540" s="1"/>
      <c r="Y540" s="158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T541" s="1"/>
      <c r="U541" s="1"/>
      <c r="V541" s="1"/>
      <c r="W541" s="1"/>
      <c r="Y541" s="158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T542" s="1"/>
      <c r="U542" s="1"/>
      <c r="V542" s="1"/>
      <c r="W542" s="1"/>
      <c r="Y542" s="158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T543" s="1"/>
      <c r="U543" s="1"/>
      <c r="V543" s="1"/>
      <c r="W543" s="1"/>
      <c r="Y543" s="158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T544" s="1"/>
      <c r="U544" s="1"/>
      <c r="V544" s="1"/>
      <c r="W544" s="1"/>
      <c r="Y544" s="158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T545" s="1"/>
      <c r="U545" s="1"/>
      <c r="V545" s="1"/>
      <c r="W545" s="1"/>
      <c r="Y545" s="158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T546" s="1"/>
      <c r="U546" s="1"/>
      <c r="V546" s="1"/>
      <c r="W546" s="1"/>
      <c r="Y546" s="158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T547" s="1"/>
      <c r="U547" s="1"/>
      <c r="V547" s="1"/>
      <c r="W547" s="1"/>
      <c r="Y547" s="158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T548" s="1"/>
      <c r="U548" s="1"/>
      <c r="V548" s="1"/>
      <c r="W548" s="1"/>
      <c r="Y548" s="158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T549" s="1"/>
      <c r="U549" s="1"/>
      <c r="V549" s="1"/>
      <c r="W549" s="1"/>
      <c r="Y549" s="158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T550" s="1"/>
      <c r="U550" s="1"/>
      <c r="V550" s="1"/>
      <c r="W550" s="1"/>
      <c r="Y550" s="158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T551" s="1"/>
      <c r="U551" s="1"/>
      <c r="V551" s="1"/>
      <c r="W551" s="1"/>
      <c r="Y551" s="158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T552" s="1"/>
      <c r="U552" s="1"/>
      <c r="V552" s="1"/>
      <c r="W552" s="1"/>
      <c r="Y552" s="158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T553" s="1"/>
      <c r="U553" s="1"/>
      <c r="V553" s="1"/>
      <c r="W553" s="1"/>
      <c r="Y553" s="158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T554" s="1"/>
      <c r="U554" s="1"/>
      <c r="V554" s="1"/>
      <c r="W554" s="1"/>
      <c r="Y554" s="158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T555" s="1"/>
      <c r="U555" s="1"/>
      <c r="V555" s="1"/>
      <c r="W555" s="1"/>
      <c r="Y555" s="158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T556" s="1"/>
      <c r="U556" s="1"/>
      <c r="V556" s="1"/>
      <c r="W556" s="1"/>
      <c r="Y556" s="158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T557" s="1"/>
      <c r="U557" s="1"/>
      <c r="V557" s="1"/>
      <c r="W557" s="1"/>
      <c r="Y557" s="158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T558" s="1"/>
      <c r="U558" s="1"/>
      <c r="V558" s="1"/>
      <c r="W558" s="1"/>
      <c r="Y558" s="158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T559" s="1"/>
      <c r="U559" s="1"/>
      <c r="V559" s="1"/>
      <c r="W559" s="1"/>
      <c r="Y559" s="158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T560" s="1"/>
      <c r="U560" s="1"/>
      <c r="V560" s="1"/>
      <c r="W560" s="1"/>
      <c r="Y560" s="158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T561" s="1"/>
      <c r="U561" s="1"/>
      <c r="V561" s="1"/>
      <c r="W561" s="1"/>
      <c r="Y561" s="158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T562" s="1"/>
      <c r="U562" s="1"/>
      <c r="V562" s="1"/>
      <c r="W562" s="1"/>
      <c r="Y562" s="158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T563" s="1"/>
      <c r="U563" s="1"/>
      <c r="V563" s="1"/>
      <c r="W563" s="1"/>
      <c r="Y563" s="158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T564" s="1"/>
      <c r="U564" s="1"/>
      <c r="V564" s="1"/>
      <c r="W564" s="1"/>
      <c r="Y564" s="158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T565" s="1"/>
      <c r="U565" s="1"/>
      <c r="V565" s="1"/>
      <c r="W565" s="1"/>
      <c r="Y565" s="158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T566" s="1"/>
      <c r="U566" s="1"/>
      <c r="V566" s="1"/>
      <c r="W566" s="1"/>
      <c r="Y566" s="158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T567" s="1"/>
      <c r="U567" s="1"/>
      <c r="V567" s="1"/>
      <c r="W567" s="1"/>
      <c r="Y567" s="158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T568" s="1"/>
      <c r="U568" s="1"/>
      <c r="V568" s="1"/>
      <c r="W568" s="1"/>
      <c r="Y568" s="158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T569" s="1"/>
      <c r="U569" s="1"/>
      <c r="V569" s="1"/>
      <c r="W569" s="1"/>
      <c r="Y569" s="158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T570" s="1"/>
      <c r="U570" s="1"/>
      <c r="V570" s="1"/>
      <c r="W570" s="1"/>
      <c r="Y570" s="158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T571" s="1"/>
      <c r="U571" s="1"/>
      <c r="V571" s="1"/>
      <c r="W571" s="1"/>
      <c r="Y571" s="158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T572" s="1"/>
      <c r="U572" s="1"/>
      <c r="V572" s="1"/>
      <c r="W572" s="1"/>
      <c r="Y572" s="158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T573" s="1"/>
      <c r="U573" s="1"/>
      <c r="V573" s="1"/>
      <c r="W573" s="1"/>
      <c r="Y573" s="158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T574" s="1"/>
      <c r="U574" s="1"/>
      <c r="V574" s="1"/>
      <c r="W574" s="1"/>
      <c r="Y574" s="158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T575" s="1"/>
      <c r="U575" s="1"/>
      <c r="V575" s="1"/>
      <c r="W575" s="1"/>
      <c r="Y575" s="158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T576" s="1"/>
      <c r="U576" s="1"/>
      <c r="V576" s="1"/>
      <c r="W576" s="1"/>
      <c r="Y576" s="158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T577" s="1"/>
      <c r="U577" s="1"/>
      <c r="V577" s="1"/>
      <c r="W577" s="1"/>
      <c r="Y577" s="158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T578" s="1"/>
      <c r="U578" s="1"/>
      <c r="V578" s="1"/>
      <c r="W578" s="1"/>
      <c r="Y578" s="158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T579" s="1"/>
      <c r="U579" s="1"/>
      <c r="V579" s="1"/>
      <c r="W579" s="1"/>
      <c r="Y579" s="158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T580" s="1"/>
      <c r="U580" s="1"/>
      <c r="V580" s="1"/>
      <c r="W580" s="1"/>
      <c r="Y580" s="158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T581" s="1"/>
      <c r="U581" s="1"/>
      <c r="V581" s="1"/>
      <c r="W581" s="1"/>
      <c r="Y581" s="158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T582" s="1"/>
      <c r="U582" s="1"/>
      <c r="V582" s="1"/>
      <c r="W582" s="1"/>
      <c r="Y582" s="158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T583" s="1"/>
      <c r="U583" s="1"/>
      <c r="V583" s="1"/>
      <c r="W583" s="1"/>
      <c r="Y583" s="158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T584" s="1"/>
      <c r="U584" s="1"/>
      <c r="V584" s="1"/>
      <c r="W584" s="1"/>
      <c r="Y584" s="158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T585" s="1"/>
      <c r="U585" s="1"/>
      <c r="V585" s="1"/>
      <c r="W585" s="1"/>
      <c r="Y585" s="158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T586" s="1"/>
      <c r="U586" s="1"/>
      <c r="V586" s="1"/>
      <c r="W586" s="1"/>
      <c r="Y586" s="158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T587" s="1"/>
      <c r="U587" s="1"/>
      <c r="V587" s="1"/>
      <c r="W587" s="1"/>
      <c r="Y587" s="158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T588" s="1"/>
      <c r="U588" s="1"/>
      <c r="V588" s="1"/>
      <c r="W588" s="1"/>
      <c r="Y588" s="158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T589" s="1"/>
      <c r="U589" s="1"/>
      <c r="V589" s="1"/>
      <c r="W589" s="1"/>
      <c r="Y589" s="158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T590" s="1"/>
      <c r="U590" s="1"/>
      <c r="V590" s="1"/>
      <c r="W590" s="1"/>
      <c r="Y590" s="158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T591" s="1"/>
      <c r="U591" s="1"/>
      <c r="V591" s="1"/>
      <c r="W591" s="1"/>
      <c r="Y591" s="158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T592" s="1"/>
      <c r="U592" s="1"/>
      <c r="V592" s="1"/>
      <c r="W592" s="1"/>
      <c r="Y592" s="158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T593" s="1"/>
      <c r="U593" s="1"/>
      <c r="V593" s="1"/>
      <c r="W593" s="1"/>
      <c r="Y593" s="158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T594" s="1"/>
      <c r="U594" s="1"/>
      <c r="V594" s="1"/>
      <c r="W594" s="1"/>
      <c r="Y594" s="158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T595" s="1"/>
      <c r="U595" s="1"/>
      <c r="V595" s="1"/>
      <c r="W595" s="1"/>
      <c r="Y595" s="158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T596" s="1"/>
      <c r="U596" s="1"/>
      <c r="V596" s="1"/>
      <c r="W596" s="1"/>
      <c r="Y596" s="158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T597" s="1"/>
      <c r="U597" s="1"/>
      <c r="V597" s="1"/>
      <c r="W597" s="1"/>
      <c r="Y597" s="158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T598" s="1"/>
      <c r="U598" s="1"/>
      <c r="V598" s="1"/>
      <c r="W598" s="1"/>
      <c r="Y598" s="158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T599" s="1"/>
      <c r="U599" s="1"/>
      <c r="V599" s="1"/>
      <c r="W599" s="1"/>
      <c r="Y599" s="158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T600" s="1"/>
      <c r="U600" s="1"/>
      <c r="V600" s="1"/>
      <c r="W600" s="1"/>
      <c r="Y600" s="158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T601" s="1"/>
      <c r="U601" s="1"/>
      <c r="V601" s="1"/>
      <c r="W601" s="1"/>
      <c r="Y601" s="158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T602" s="1"/>
      <c r="U602" s="1"/>
      <c r="V602" s="1"/>
      <c r="W602" s="1"/>
      <c r="Y602" s="158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T603" s="1"/>
      <c r="U603" s="1"/>
      <c r="V603" s="1"/>
      <c r="W603" s="1"/>
      <c r="Y603" s="158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T604" s="1"/>
      <c r="U604" s="1"/>
      <c r="V604" s="1"/>
      <c r="W604" s="1"/>
      <c r="Y604" s="158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T605" s="1"/>
      <c r="U605" s="1"/>
      <c r="V605" s="1"/>
      <c r="W605" s="1"/>
      <c r="Y605" s="158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T606" s="1"/>
      <c r="U606" s="1"/>
      <c r="V606" s="1"/>
      <c r="W606" s="1"/>
      <c r="Y606" s="158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T607" s="1"/>
      <c r="U607" s="1"/>
      <c r="V607" s="1"/>
      <c r="W607" s="1"/>
      <c r="Y607" s="158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T608" s="1"/>
      <c r="U608" s="1"/>
      <c r="V608" s="1"/>
      <c r="W608" s="1"/>
      <c r="Y608" s="158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T609" s="1"/>
      <c r="U609" s="1"/>
      <c r="V609" s="1"/>
      <c r="W609" s="1"/>
      <c r="Y609" s="158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T610" s="1"/>
      <c r="U610" s="1"/>
      <c r="V610" s="1"/>
      <c r="W610" s="1"/>
      <c r="Y610" s="158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T611" s="1"/>
      <c r="U611" s="1"/>
      <c r="V611" s="1"/>
      <c r="W611" s="1"/>
      <c r="Y611" s="158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T612" s="1"/>
      <c r="U612" s="1"/>
      <c r="V612" s="1"/>
      <c r="W612" s="1"/>
      <c r="Y612" s="158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T613" s="1"/>
      <c r="U613" s="1"/>
      <c r="V613" s="1"/>
      <c r="W613" s="1"/>
      <c r="Y613" s="158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T614" s="1"/>
      <c r="U614" s="1"/>
      <c r="V614" s="1"/>
      <c r="W614" s="1"/>
      <c r="Y614" s="158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T615" s="1"/>
      <c r="U615" s="1"/>
      <c r="V615" s="1"/>
      <c r="W615" s="1"/>
      <c r="Y615" s="158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T616" s="1"/>
      <c r="U616" s="1"/>
      <c r="V616" s="1"/>
      <c r="W616" s="1"/>
      <c r="Y616" s="158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T617" s="1"/>
      <c r="U617" s="1"/>
      <c r="V617" s="1"/>
      <c r="W617" s="1"/>
      <c r="Y617" s="158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T618" s="1"/>
      <c r="U618" s="1"/>
      <c r="V618" s="1"/>
      <c r="W618" s="1"/>
      <c r="Y618" s="158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T619" s="1"/>
      <c r="U619" s="1"/>
      <c r="V619" s="1"/>
      <c r="W619" s="1"/>
      <c r="Y619" s="158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T620" s="1"/>
      <c r="U620" s="1"/>
      <c r="V620" s="1"/>
      <c r="W620" s="1"/>
      <c r="Y620" s="158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T621" s="1"/>
      <c r="U621" s="1"/>
      <c r="V621" s="1"/>
      <c r="W621" s="1"/>
      <c r="Y621" s="158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T622" s="1"/>
      <c r="U622" s="1"/>
      <c r="V622" s="1"/>
      <c r="W622" s="1"/>
      <c r="Y622" s="158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T623" s="1"/>
      <c r="U623" s="1"/>
      <c r="V623" s="1"/>
      <c r="W623" s="1"/>
      <c r="Y623" s="158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T624" s="1"/>
      <c r="U624" s="1"/>
      <c r="V624" s="1"/>
      <c r="W624" s="1"/>
      <c r="Y624" s="158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T625" s="1"/>
      <c r="U625" s="1"/>
      <c r="V625" s="1"/>
      <c r="W625" s="1"/>
      <c r="Y625" s="158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T626" s="1"/>
      <c r="U626" s="1"/>
      <c r="V626" s="1"/>
      <c r="W626" s="1"/>
      <c r="Y626" s="158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T627" s="1"/>
      <c r="U627" s="1"/>
      <c r="V627" s="1"/>
      <c r="W627" s="1"/>
      <c r="Y627" s="158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T628" s="1"/>
      <c r="U628" s="1"/>
      <c r="V628" s="1"/>
      <c r="W628" s="1"/>
      <c r="Y628" s="158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T629" s="1"/>
      <c r="U629" s="1"/>
      <c r="V629" s="1"/>
      <c r="W629" s="1"/>
      <c r="Y629" s="158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T630" s="1"/>
      <c r="U630" s="1"/>
      <c r="V630" s="1"/>
      <c r="W630" s="1"/>
      <c r="Y630" s="158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T631" s="1"/>
      <c r="U631" s="1"/>
      <c r="V631" s="1"/>
      <c r="W631" s="1"/>
      <c r="Y631" s="158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T632" s="1"/>
      <c r="U632" s="1"/>
      <c r="V632" s="1"/>
      <c r="W632" s="1"/>
      <c r="Y632" s="158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T633" s="1"/>
      <c r="U633" s="1"/>
      <c r="V633" s="1"/>
      <c r="W633" s="1"/>
      <c r="Y633" s="158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T634" s="1"/>
      <c r="U634" s="1"/>
      <c r="V634" s="1"/>
      <c r="W634" s="1"/>
      <c r="Y634" s="158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T635" s="1"/>
      <c r="U635" s="1"/>
      <c r="V635" s="1"/>
      <c r="W635" s="1"/>
      <c r="Y635" s="158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T636" s="1"/>
      <c r="U636" s="1"/>
      <c r="V636" s="1"/>
      <c r="W636" s="1"/>
      <c r="Y636" s="158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T637" s="1"/>
      <c r="U637" s="1"/>
      <c r="V637" s="1"/>
      <c r="W637" s="1"/>
      <c r="Y637" s="158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T638" s="1"/>
      <c r="U638" s="1"/>
      <c r="V638" s="1"/>
      <c r="W638" s="1"/>
      <c r="Y638" s="158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T639" s="1"/>
      <c r="U639" s="1"/>
      <c r="V639" s="1"/>
      <c r="W639" s="1"/>
      <c r="Y639" s="158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T640" s="1"/>
      <c r="U640" s="1"/>
      <c r="V640" s="1"/>
      <c r="W640" s="1"/>
      <c r="Y640" s="158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T641" s="1"/>
      <c r="U641" s="1"/>
      <c r="V641" s="1"/>
      <c r="W641" s="1"/>
      <c r="Y641" s="158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T642" s="1"/>
      <c r="U642" s="1"/>
      <c r="V642" s="1"/>
      <c r="W642" s="1"/>
      <c r="Y642" s="158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T643" s="1"/>
      <c r="U643" s="1"/>
      <c r="V643" s="1"/>
      <c r="W643" s="1"/>
      <c r="Y643" s="158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T644" s="1"/>
      <c r="U644" s="1"/>
      <c r="V644" s="1"/>
      <c r="W644" s="1"/>
      <c r="Y644" s="158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T645" s="1"/>
      <c r="U645" s="1"/>
      <c r="V645" s="1"/>
      <c r="W645" s="1"/>
      <c r="Y645" s="158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T646" s="1"/>
      <c r="U646" s="1"/>
      <c r="V646" s="1"/>
      <c r="W646" s="1"/>
      <c r="Y646" s="158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T647" s="1"/>
      <c r="U647" s="1"/>
      <c r="V647" s="1"/>
      <c r="W647" s="1"/>
      <c r="Y647" s="158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T648" s="1"/>
      <c r="U648" s="1"/>
      <c r="V648" s="1"/>
      <c r="W648" s="1"/>
      <c r="Y648" s="158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T649" s="1"/>
      <c r="U649" s="1"/>
      <c r="V649" s="1"/>
      <c r="W649" s="1"/>
      <c r="Y649" s="158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T650" s="1"/>
      <c r="U650" s="1"/>
      <c r="V650" s="1"/>
      <c r="W650" s="1"/>
      <c r="Y650" s="158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T651" s="1"/>
      <c r="U651" s="1"/>
      <c r="V651" s="1"/>
      <c r="W651" s="1"/>
      <c r="Y651" s="158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T652" s="1"/>
      <c r="U652" s="1"/>
      <c r="V652" s="1"/>
      <c r="W652" s="1"/>
      <c r="Y652" s="158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T653" s="1"/>
      <c r="U653" s="1"/>
      <c r="V653" s="1"/>
      <c r="W653" s="1"/>
      <c r="Y653" s="158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T654" s="1"/>
      <c r="U654" s="1"/>
      <c r="V654" s="1"/>
      <c r="W654" s="1"/>
      <c r="Y654" s="158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T655" s="1"/>
      <c r="U655" s="1"/>
      <c r="V655" s="1"/>
      <c r="W655" s="1"/>
      <c r="Y655" s="158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T656" s="1"/>
      <c r="U656" s="1"/>
      <c r="V656" s="1"/>
      <c r="W656" s="1"/>
      <c r="Y656" s="158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T657" s="1"/>
      <c r="U657" s="1"/>
      <c r="V657" s="1"/>
      <c r="W657" s="1"/>
      <c r="Y657" s="158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T658" s="1"/>
      <c r="U658" s="1"/>
      <c r="V658" s="1"/>
      <c r="W658" s="1"/>
      <c r="Y658" s="158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T659" s="1"/>
      <c r="U659" s="1"/>
      <c r="V659" s="1"/>
      <c r="W659" s="1"/>
      <c r="Y659" s="158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T660" s="1"/>
      <c r="U660" s="1"/>
      <c r="V660" s="1"/>
      <c r="W660" s="1"/>
      <c r="Y660" s="158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T661" s="1"/>
      <c r="U661" s="1"/>
      <c r="V661" s="1"/>
      <c r="W661" s="1"/>
      <c r="Y661" s="158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T662" s="1"/>
      <c r="U662" s="1"/>
      <c r="V662" s="1"/>
      <c r="W662" s="1"/>
      <c r="Y662" s="158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T663" s="1"/>
      <c r="U663" s="1"/>
      <c r="V663" s="1"/>
      <c r="W663" s="1"/>
      <c r="Y663" s="158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T664" s="1"/>
      <c r="U664" s="1"/>
      <c r="V664" s="1"/>
      <c r="W664" s="1"/>
      <c r="Y664" s="158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T665" s="1"/>
      <c r="U665" s="1"/>
      <c r="V665" s="1"/>
      <c r="W665" s="1"/>
      <c r="Y665" s="158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T666" s="1"/>
      <c r="U666" s="1"/>
      <c r="V666" s="1"/>
      <c r="W666" s="1"/>
      <c r="Y666" s="158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T667" s="1"/>
      <c r="U667" s="1"/>
      <c r="V667" s="1"/>
      <c r="W667" s="1"/>
      <c r="Y667" s="158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T668" s="1"/>
      <c r="U668" s="1"/>
      <c r="V668" s="1"/>
      <c r="W668" s="1"/>
      <c r="Y668" s="158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T669" s="1"/>
      <c r="U669" s="1"/>
      <c r="V669" s="1"/>
      <c r="W669" s="1"/>
      <c r="Y669" s="158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T670" s="1"/>
      <c r="U670" s="1"/>
      <c r="V670" s="1"/>
      <c r="W670" s="1"/>
      <c r="Y670" s="158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T671" s="1"/>
      <c r="U671" s="1"/>
      <c r="V671" s="1"/>
      <c r="W671" s="1"/>
      <c r="Y671" s="158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T672" s="1"/>
      <c r="U672" s="1"/>
      <c r="V672" s="1"/>
      <c r="W672" s="1"/>
      <c r="Y672" s="158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T673" s="1"/>
      <c r="U673" s="1"/>
      <c r="V673" s="1"/>
      <c r="W673" s="1"/>
      <c r="Y673" s="158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T674" s="1"/>
      <c r="U674" s="1"/>
      <c r="V674" s="1"/>
      <c r="W674" s="1"/>
      <c r="Y674" s="158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T675" s="1"/>
      <c r="U675" s="1"/>
      <c r="V675" s="1"/>
      <c r="W675" s="1"/>
      <c r="Y675" s="158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T676" s="1"/>
      <c r="U676" s="1"/>
      <c r="V676" s="1"/>
      <c r="W676" s="1"/>
      <c r="Y676" s="158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T677" s="1"/>
      <c r="U677" s="1"/>
      <c r="V677" s="1"/>
      <c r="W677" s="1"/>
      <c r="Y677" s="158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T678" s="1"/>
      <c r="U678" s="1"/>
      <c r="V678" s="1"/>
      <c r="W678" s="1"/>
      <c r="Y678" s="158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T679" s="1"/>
      <c r="U679" s="1"/>
      <c r="V679" s="1"/>
      <c r="W679" s="1"/>
      <c r="Y679" s="158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T680" s="1"/>
      <c r="U680" s="1"/>
      <c r="V680" s="1"/>
      <c r="W680" s="1"/>
      <c r="Y680" s="158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T681" s="1"/>
      <c r="U681" s="1"/>
      <c r="V681" s="1"/>
      <c r="W681" s="1"/>
      <c r="Y681" s="158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T682" s="1"/>
      <c r="U682" s="1"/>
      <c r="V682" s="1"/>
      <c r="W682" s="1"/>
      <c r="Y682" s="158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T683" s="1"/>
      <c r="U683" s="1"/>
      <c r="V683" s="1"/>
      <c r="W683" s="1"/>
      <c r="Y683" s="158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T684" s="1"/>
      <c r="U684" s="1"/>
      <c r="V684" s="1"/>
      <c r="W684" s="1"/>
      <c r="Y684" s="158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T685" s="1"/>
      <c r="U685" s="1"/>
      <c r="V685" s="1"/>
      <c r="W685" s="1"/>
      <c r="Y685" s="158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T686" s="1"/>
      <c r="U686" s="1"/>
      <c r="V686" s="1"/>
      <c r="W686" s="1"/>
      <c r="Y686" s="158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T687" s="1"/>
      <c r="U687" s="1"/>
      <c r="V687" s="1"/>
      <c r="W687" s="1"/>
      <c r="Y687" s="158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T688" s="1"/>
      <c r="U688" s="1"/>
      <c r="V688" s="1"/>
      <c r="W688" s="1"/>
      <c r="Y688" s="158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T689" s="1"/>
      <c r="U689" s="1"/>
      <c r="V689" s="1"/>
      <c r="W689" s="1"/>
      <c r="Y689" s="158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T690" s="1"/>
      <c r="U690" s="1"/>
      <c r="V690" s="1"/>
      <c r="W690" s="1"/>
      <c r="Y690" s="158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T691" s="1"/>
      <c r="U691" s="1"/>
      <c r="V691" s="1"/>
      <c r="W691" s="1"/>
      <c r="Y691" s="158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T692" s="1"/>
      <c r="U692" s="1"/>
      <c r="V692" s="1"/>
      <c r="W692" s="1"/>
      <c r="Y692" s="158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T693" s="1"/>
      <c r="U693" s="1"/>
      <c r="V693" s="1"/>
      <c r="W693" s="1"/>
      <c r="Y693" s="158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T694" s="1"/>
      <c r="U694" s="1"/>
      <c r="V694" s="1"/>
      <c r="W694" s="1"/>
      <c r="Y694" s="158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T695" s="1"/>
      <c r="U695" s="1"/>
      <c r="V695" s="1"/>
      <c r="W695" s="1"/>
      <c r="Y695" s="158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T696" s="1"/>
      <c r="U696" s="1"/>
      <c r="V696" s="1"/>
      <c r="W696" s="1"/>
      <c r="Y696" s="158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T697" s="1"/>
      <c r="U697" s="1"/>
      <c r="V697" s="1"/>
      <c r="W697" s="1"/>
      <c r="Y697" s="158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T698" s="1"/>
      <c r="U698" s="1"/>
      <c r="V698" s="1"/>
      <c r="W698" s="1"/>
      <c r="Y698" s="158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T699" s="1"/>
      <c r="U699" s="1"/>
      <c r="V699" s="1"/>
      <c r="W699" s="1"/>
      <c r="Y699" s="158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T700" s="1"/>
      <c r="U700" s="1"/>
      <c r="V700" s="1"/>
      <c r="W700" s="1"/>
      <c r="Y700" s="158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T701" s="1"/>
      <c r="U701" s="1"/>
      <c r="V701" s="1"/>
      <c r="W701" s="1"/>
      <c r="Y701" s="158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T702" s="1"/>
      <c r="U702" s="1"/>
      <c r="V702" s="1"/>
      <c r="W702" s="1"/>
      <c r="Y702" s="158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T703" s="1"/>
      <c r="U703" s="1"/>
      <c r="V703" s="1"/>
      <c r="W703" s="1"/>
      <c r="Y703" s="158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T704" s="1"/>
      <c r="U704" s="1"/>
      <c r="V704" s="1"/>
      <c r="W704" s="1"/>
      <c r="Y704" s="158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T705" s="1"/>
      <c r="U705" s="1"/>
      <c r="V705" s="1"/>
      <c r="W705" s="1"/>
      <c r="Y705" s="158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T706" s="1"/>
      <c r="U706" s="1"/>
      <c r="V706" s="1"/>
      <c r="W706" s="1"/>
      <c r="Y706" s="158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T707" s="1"/>
      <c r="U707" s="1"/>
      <c r="V707" s="1"/>
      <c r="W707" s="1"/>
      <c r="Y707" s="158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T708" s="1"/>
      <c r="U708" s="1"/>
      <c r="V708" s="1"/>
      <c r="W708" s="1"/>
      <c r="Y708" s="158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T709" s="1"/>
      <c r="U709" s="1"/>
      <c r="V709" s="1"/>
      <c r="W709" s="1"/>
      <c r="Y709" s="158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T710" s="1"/>
      <c r="U710" s="1"/>
      <c r="V710" s="1"/>
      <c r="W710" s="1"/>
      <c r="Y710" s="158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T711" s="1"/>
      <c r="U711" s="1"/>
      <c r="V711" s="1"/>
      <c r="W711" s="1"/>
      <c r="Y711" s="158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T712" s="1"/>
      <c r="U712" s="1"/>
      <c r="V712" s="1"/>
      <c r="W712" s="1"/>
      <c r="Y712" s="158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T713" s="1"/>
      <c r="U713" s="1"/>
      <c r="V713" s="1"/>
      <c r="W713" s="1"/>
      <c r="Y713" s="158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T714" s="1"/>
      <c r="U714" s="1"/>
      <c r="V714" s="1"/>
      <c r="W714" s="1"/>
      <c r="Y714" s="158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T715" s="1"/>
      <c r="U715" s="1"/>
      <c r="V715" s="1"/>
      <c r="W715" s="1"/>
      <c r="Y715" s="158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T716" s="1"/>
      <c r="U716" s="1"/>
      <c r="V716" s="1"/>
      <c r="W716" s="1"/>
      <c r="Y716" s="158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T717" s="1"/>
      <c r="U717" s="1"/>
      <c r="V717" s="1"/>
      <c r="W717" s="1"/>
      <c r="Y717" s="158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T718" s="1"/>
      <c r="U718" s="1"/>
      <c r="V718" s="1"/>
      <c r="W718" s="1"/>
      <c r="Y718" s="158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T719" s="1"/>
      <c r="U719" s="1"/>
      <c r="V719" s="1"/>
      <c r="W719" s="1"/>
      <c r="Y719" s="158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T720" s="1"/>
      <c r="U720" s="1"/>
      <c r="V720" s="1"/>
      <c r="W720" s="1"/>
      <c r="Y720" s="158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T721" s="1"/>
      <c r="U721" s="1"/>
      <c r="V721" s="1"/>
      <c r="W721" s="1"/>
      <c r="Y721" s="158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T722" s="1"/>
      <c r="U722" s="1"/>
      <c r="V722" s="1"/>
      <c r="W722" s="1"/>
      <c r="Y722" s="158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T723" s="1"/>
      <c r="U723" s="1"/>
      <c r="V723" s="1"/>
      <c r="W723" s="1"/>
      <c r="Y723" s="158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T724" s="1"/>
      <c r="U724" s="1"/>
      <c r="V724" s="1"/>
      <c r="W724" s="1"/>
      <c r="Y724" s="158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T725" s="1"/>
      <c r="U725" s="1"/>
      <c r="V725" s="1"/>
      <c r="W725" s="1"/>
      <c r="Y725" s="158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T726" s="1"/>
      <c r="U726" s="1"/>
      <c r="V726" s="1"/>
      <c r="W726" s="1"/>
      <c r="Y726" s="158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T727" s="1"/>
      <c r="U727" s="1"/>
      <c r="V727" s="1"/>
      <c r="W727" s="1"/>
      <c r="Y727" s="158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T728" s="1"/>
      <c r="U728" s="1"/>
      <c r="V728" s="1"/>
      <c r="W728" s="1"/>
      <c r="Y728" s="158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T729" s="1"/>
      <c r="U729" s="1"/>
      <c r="V729" s="1"/>
      <c r="W729" s="1"/>
      <c r="Y729" s="158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T730" s="1"/>
      <c r="U730" s="1"/>
      <c r="V730" s="1"/>
      <c r="W730" s="1"/>
      <c r="Y730" s="158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T731" s="1"/>
      <c r="U731" s="1"/>
      <c r="V731" s="1"/>
      <c r="W731" s="1"/>
      <c r="Y731" s="158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T732" s="1"/>
      <c r="U732" s="1"/>
      <c r="V732" s="1"/>
      <c r="W732" s="1"/>
      <c r="Y732" s="158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T733" s="1"/>
      <c r="U733" s="1"/>
      <c r="V733" s="1"/>
      <c r="W733" s="1"/>
      <c r="Y733" s="158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T734" s="1"/>
      <c r="U734" s="1"/>
      <c r="V734" s="1"/>
      <c r="W734" s="1"/>
      <c r="Y734" s="158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T735" s="1"/>
      <c r="U735" s="1"/>
      <c r="V735" s="1"/>
      <c r="W735" s="1"/>
      <c r="Y735" s="158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T736" s="1"/>
      <c r="U736" s="1"/>
      <c r="V736" s="1"/>
      <c r="W736" s="1"/>
      <c r="Y736" s="158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T737" s="1"/>
      <c r="U737" s="1"/>
      <c r="V737" s="1"/>
      <c r="W737" s="1"/>
      <c r="Y737" s="158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T738" s="1"/>
      <c r="U738" s="1"/>
      <c r="V738" s="1"/>
      <c r="W738" s="1"/>
      <c r="Y738" s="158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T739" s="1"/>
      <c r="U739" s="1"/>
      <c r="V739" s="1"/>
      <c r="W739" s="1"/>
      <c r="Y739" s="158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T740" s="1"/>
      <c r="U740" s="1"/>
      <c r="V740" s="1"/>
      <c r="W740" s="1"/>
      <c r="Y740" s="158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T741" s="1"/>
      <c r="U741" s="1"/>
      <c r="V741" s="1"/>
      <c r="W741" s="1"/>
      <c r="Y741" s="158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T742" s="1"/>
      <c r="U742" s="1"/>
      <c r="V742" s="1"/>
      <c r="W742" s="1"/>
      <c r="Y742" s="158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T743" s="1"/>
      <c r="U743" s="1"/>
      <c r="V743" s="1"/>
      <c r="W743" s="1"/>
      <c r="Y743" s="158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T744" s="1"/>
      <c r="U744" s="1"/>
      <c r="V744" s="1"/>
      <c r="W744" s="1"/>
      <c r="Y744" s="158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T745" s="1"/>
      <c r="U745" s="1"/>
      <c r="V745" s="1"/>
      <c r="W745" s="1"/>
      <c r="Y745" s="158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T746" s="1"/>
      <c r="U746" s="1"/>
      <c r="V746" s="1"/>
      <c r="W746" s="1"/>
      <c r="Y746" s="158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T747" s="1"/>
      <c r="U747" s="1"/>
      <c r="V747" s="1"/>
      <c r="W747" s="1"/>
      <c r="Y747" s="158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T748" s="1"/>
      <c r="U748" s="1"/>
      <c r="V748" s="1"/>
      <c r="W748" s="1"/>
      <c r="Y748" s="158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T749" s="1"/>
      <c r="U749" s="1"/>
      <c r="V749" s="1"/>
      <c r="W749" s="1"/>
      <c r="Y749" s="158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T750" s="1"/>
      <c r="U750" s="1"/>
      <c r="V750" s="1"/>
      <c r="W750" s="1"/>
      <c r="Y750" s="158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T751" s="1"/>
      <c r="U751" s="1"/>
      <c r="V751" s="1"/>
      <c r="W751" s="1"/>
      <c r="Y751" s="158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T752" s="1"/>
      <c r="U752" s="1"/>
      <c r="V752" s="1"/>
      <c r="W752" s="1"/>
      <c r="Y752" s="158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T753" s="1"/>
      <c r="U753" s="1"/>
      <c r="V753" s="1"/>
      <c r="W753" s="1"/>
      <c r="Y753" s="158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T754" s="1"/>
      <c r="U754" s="1"/>
      <c r="V754" s="1"/>
      <c r="W754" s="1"/>
      <c r="Y754" s="158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T755" s="1"/>
      <c r="U755" s="1"/>
      <c r="V755" s="1"/>
      <c r="W755" s="1"/>
      <c r="Y755" s="158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T756" s="1"/>
      <c r="U756" s="1"/>
      <c r="V756" s="1"/>
      <c r="W756" s="1"/>
      <c r="Y756" s="158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T757" s="1"/>
      <c r="U757" s="1"/>
      <c r="V757" s="1"/>
      <c r="W757" s="1"/>
      <c r="Y757" s="158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T758" s="1"/>
      <c r="U758" s="1"/>
      <c r="V758" s="1"/>
      <c r="W758" s="1"/>
      <c r="Y758" s="158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T759" s="1"/>
      <c r="U759" s="1"/>
      <c r="V759" s="1"/>
      <c r="W759" s="1"/>
      <c r="Y759" s="158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T760" s="1"/>
      <c r="U760" s="1"/>
      <c r="V760" s="1"/>
      <c r="W760" s="1"/>
      <c r="Y760" s="158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T761" s="1"/>
      <c r="U761" s="1"/>
      <c r="V761" s="1"/>
      <c r="W761" s="1"/>
      <c r="Y761" s="158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T762" s="1"/>
      <c r="U762" s="1"/>
      <c r="V762" s="1"/>
      <c r="W762" s="1"/>
      <c r="Y762" s="158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T763" s="1"/>
      <c r="U763" s="1"/>
      <c r="V763" s="1"/>
      <c r="W763" s="1"/>
      <c r="Y763" s="158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T764" s="1"/>
      <c r="U764" s="1"/>
      <c r="V764" s="1"/>
      <c r="W764" s="1"/>
      <c r="Y764" s="158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T765" s="1"/>
      <c r="U765" s="1"/>
      <c r="V765" s="1"/>
      <c r="W765" s="1"/>
      <c r="Y765" s="158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T766" s="1"/>
      <c r="U766" s="1"/>
      <c r="V766" s="1"/>
      <c r="W766" s="1"/>
      <c r="Y766" s="158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T767" s="1"/>
      <c r="U767" s="1"/>
      <c r="V767" s="1"/>
      <c r="W767" s="1"/>
      <c r="Y767" s="158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T768" s="1"/>
      <c r="U768" s="1"/>
      <c r="V768" s="1"/>
      <c r="W768" s="1"/>
      <c r="Y768" s="158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T769" s="1"/>
      <c r="U769" s="1"/>
      <c r="V769" s="1"/>
      <c r="W769" s="1"/>
      <c r="Y769" s="158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T770" s="1"/>
      <c r="U770" s="1"/>
      <c r="V770" s="1"/>
      <c r="W770" s="1"/>
      <c r="Y770" s="158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T771" s="1"/>
      <c r="U771" s="1"/>
      <c r="V771" s="1"/>
      <c r="W771" s="1"/>
      <c r="Y771" s="158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T772" s="1"/>
      <c r="U772" s="1"/>
      <c r="V772" s="1"/>
      <c r="W772" s="1"/>
      <c r="Y772" s="158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T773" s="1"/>
      <c r="U773" s="1"/>
      <c r="V773" s="1"/>
      <c r="W773" s="1"/>
      <c r="Y773" s="158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T774" s="1"/>
      <c r="U774" s="1"/>
      <c r="V774" s="1"/>
      <c r="W774" s="1"/>
      <c r="Y774" s="158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T775" s="1"/>
      <c r="U775" s="1"/>
      <c r="V775" s="1"/>
      <c r="W775" s="1"/>
      <c r="Y775" s="158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T776" s="1"/>
      <c r="U776" s="1"/>
      <c r="V776" s="1"/>
      <c r="W776" s="1"/>
      <c r="Y776" s="158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T777" s="1"/>
      <c r="U777" s="1"/>
      <c r="V777" s="1"/>
      <c r="W777" s="1"/>
      <c r="Y777" s="158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T778" s="1"/>
      <c r="U778" s="1"/>
      <c r="V778" s="1"/>
      <c r="W778" s="1"/>
      <c r="Y778" s="158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T779" s="1"/>
      <c r="U779" s="1"/>
      <c r="V779" s="1"/>
      <c r="W779" s="1"/>
      <c r="Y779" s="158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T780" s="1"/>
      <c r="U780" s="1"/>
      <c r="V780" s="1"/>
      <c r="W780" s="1"/>
      <c r="Y780" s="158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T781" s="1"/>
      <c r="U781" s="1"/>
      <c r="V781" s="1"/>
      <c r="W781" s="1"/>
      <c r="Y781" s="158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T782" s="1"/>
      <c r="U782" s="1"/>
      <c r="V782" s="1"/>
      <c r="W782" s="1"/>
      <c r="Y782" s="158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T783" s="1"/>
      <c r="U783" s="1"/>
      <c r="V783" s="1"/>
      <c r="W783" s="1"/>
      <c r="Y783" s="158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T784" s="1"/>
      <c r="U784" s="1"/>
      <c r="V784" s="1"/>
      <c r="W784" s="1"/>
      <c r="Y784" s="158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T785" s="1"/>
      <c r="U785" s="1"/>
      <c r="V785" s="1"/>
      <c r="W785" s="1"/>
      <c r="Y785" s="158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T786" s="1"/>
      <c r="U786" s="1"/>
      <c r="V786" s="1"/>
      <c r="W786" s="1"/>
      <c r="Y786" s="158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T787" s="1"/>
      <c r="U787" s="1"/>
      <c r="V787" s="1"/>
      <c r="W787" s="1"/>
      <c r="Y787" s="158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T788" s="1"/>
      <c r="U788" s="1"/>
      <c r="V788" s="1"/>
      <c r="W788" s="1"/>
      <c r="Y788" s="158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T789" s="1"/>
      <c r="U789" s="1"/>
      <c r="V789" s="1"/>
      <c r="W789" s="1"/>
      <c r="Y789" s="158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T790" s="1"/>
      <c r="U790" s="1"/>
      <c r="V790" s="1"/>
      <c r="W790" s="1"/>
      <c r="Y790" s="158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T791" s="1"/>
      <c r="U791" s="1"/>
      <c r="V791" s="1"/>
      <c r="W791" s="1"/>
      <c r="Y791" s="158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T792" s="1"/>
      <c r="U792" s="1"/>
      <c r="V792" s="1"/>
      <c r="W792" s="1"/>
      <c r="Y792" s="158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T793" s="1"/>
      <c r="U793" s="1"/>
      <c r="V793" s="1"/>
      <c r="W793" s="1"/>
      <c r="Y793" s="158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T794" s="1"/>
      <c r="U794" s="1"/>
      <c r="V794" s="1"/>
      <c r="W794" s="1"/>
      <c r="Y794" s="158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T795" s="1"/>
      <c r="U795" s="1"/>
      <c r="V795" s="1"/>
      <c r="W795" s="1"/>
      <c r="Y795" s="158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T796" s="1"/>
      <c r="U796" s="1"/>
      <c r="V796" s="1"/>
      <c r="W796" s="1"/>
      <c r="Y796" s="158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T797" s="1"/>
      <c r="U797" s="1"/>
      <c r="V797" s="1"/>
      <c r="W797" s="1"/>
      <c r="Y797" s="158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T798" s="1"/>
      <c r="U798" s="1"/>
      <c r="V798" s="1"/>
      <c r="W798" s="1"/>
      <c r="Y798" s="158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T799" s="1"/>
      <c r="U799" s="1"/>
      <c r="V799" s="1"/>
      <c r="W799" s="1"/>
      <c r="Y799" s="158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T800" s="1"/>
      <c r="U800" s="1"/>
      <c r="V800" s="1"/>
      <c r="W800" s="1"/>
      <c r="Y800" s="158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T801" s="1"/>
      <c r="U801" s="1"/>
      <c r="V801" s="1"/>
      <c r="W801" s="1"/>
      <c r="Y801" s="158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T802" s="1"/>
      <c r="U802" s="1"/>
      <c r="V802" s="1"/>
      <c r="W802" s="1"/>
      <c r="Y802" s="158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T803" s="1"/>
      <c r="U803" s="1"/>
      <c r="V803" s="1"/>
      <c r="W803" s="1"/>
      <c r="Y803" s="158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T804" s="1"/>
      <c r="U804" s="1"/>
      <c r="V804" s="1"/>
      <c r="W804" s="1"/>
      <c r="Y804" s="158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T805" s="1"/>
      <c r="U805" s="1"/>
      <c r="V805" s="1"/>
      <c r="W805" s="1"/>
      <c r="Y805" s="158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T806" s="1"/>
      <c r="U806" s="1"/>
      <c r="V806" s="1"/>
      <c r="W806" s="1"/>
      <c r="Y806" s="158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T807" s="1"/>
      <c r="U807" s="1"/>
      <c r="V807" s="1"/>
      <c r="W807" s="1"/>
      <c r="Y807" s="158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T808" s="1"/>
      <c r="U808" s="1"/>
      <c r="V808" s="1"/>
      <c r="W808" s="1"/>
      <c r="Y808" s="158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T809" s="1"/>
      <c r="U809" s="1"/>
      <c r="V809" s="1"/>
      <c r="W809" s="1"/>
      <c r="Y809" s="158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T810" s="1"/>
      <c r="U810" s="1"/>
      <c r="V810" s="1"/>
      <c r="W810" s="1"/>
      <c r="Y810" s="158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T811" s="1"/>
      <c r="U811" s="1"/>
      <c r="V811" s="1"/>
      <c r="W811" s="1"/>
      <c r="Y811" s="158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T812" s="1"/>
      <c r="U812" s="1"/>
      <c r="V812" s="1"/>
      <c r="W812" s="1"/>
      <c r="Y812" s="158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T813" s="1"/>
      <c r="U813" s="1"/>
      <c r="V813" s="1"/>
      <c r="W813" s="1"/>
      <c r="Y813" s="158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T814" s="1"/>
      <c r="U814" s="1"/>
      <c r="V814" s="1"/>
      <c r="W814" s="1"/>
      <c r="Y814" s="158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T815" s="1"/>
      <c r="U815" s="1"/>
      <c r="V815" s="1"/>
      <c r="W815" s="1"/>
      <c r="Y815" s="158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T816" s="1"/>
      <c r="U816" s="1"/>
      <c r="V816" s="1"/>
      <c r="W816" s="1"/>
      <c r="Y816" s="158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T817" s="1"/>
      <c r="U817" s="1"/>
      <c r="V817" s="1"/>
      <c r="W817" s="1"/>
      <c r="Y817" s="158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T818" s="1"/>
      <c r="U818" s="1"/>
      <c r="V818" s="1"/>
      <c r="W818" s="1"/>
      <c r="Y818" s="158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T819" s="1"/>
      <c r="U819" s="1"/>
      <c r="V819" s="1"/>
      <c r="W819" s="1"/>
      <c r="Y819" s="158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T820" s="1"/>
      <c r="U820" s="1"/>
      <c r="V820" s="1"/>
      <c r="W820" s="1"/>
      <c r="Y820" s="158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T821" s="1"/>
      <c r="U821" s="1"/>
      <c r="V821" s="1"/>
      <c r="W821" s="1"/>
      <c r="Y821" s="158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T822" s="1"/>
      <c r="U822" s="1"/>
      <c r="V822" s="1"/>
      <c r="W822" s="1"/>
      <c r="Y822" s="158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T823" s="1"/>
      <c r="U823" s="1"/>
      <c r="V823" s="1"/>
      <c r="W823" s="1"/>
      <c r="Y823" s="158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T824" s="1"/>
      <c r="U824" s="1"/>
      <c r="V824" s="1"/>
      <c r="W824" s="1"/>
      <c r="Y824" s="158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T825" s="1"/>
      <c r="U825" s="1"/>
      <c r="V825" s="1"/>
      <c r="W825" s="1"/>
      <c r="Y825" s="158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T826" s="1"/>
      <c r="U826" s="1"/>
      <c r="V826" s="1"/>
      <c r="W826" s="1"/>
      <c r="Y826" s="158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T827" s="1"/>
      <c r="U827" s="1"/>
      <c r="V827" s="1"/>
      <c r="W827" s="1"/>
      <c r="Y827" s="158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T828" s="1"/>
      <c r="U828" s="1"/>
      <c r="V828" s="1"/>
      <c r="W828" s="1"/>
      <c r="Y828" s="158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T829" s="1"/>
      <c r="U829" s="1"/>
      <c r="V829" s="1"/>
      <c r="W829" s="1"/>
      <c r="Y829" s="158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T830" s="1"/>
      <c r="U830" s="1"/>
      <c r="V830" s="1"/>
      <c r="W830" s="1"/>
      <c r="Y830" s="158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T831" s="1"/>
      <c r="U831" s="1"/>
      <c r="V831" s="1"/>
      <c r="W831" s="1"/>
      <c r="Y831" s="158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T832" s="1"/>
      <c r="U832" s="1"/>
      <c r="V832" s="1"/>
      <c r="W832" s="1"/>
      <c r="Y832" s="158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T833" s="1"/>
      <c r="U833" s="1"/>
      <c r="V833" s="1"/>
      <c r="W833" s="1"/>
      <c r="Y833" s="158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T834" s="1"/>
      <c r="U834" s="1"/>
      <c r="V834" s="1"/>
      <c r="W834" s="1"/>
      <c r="Y834" s="158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T835" s="1"/>
      <c r="U835" s="1"/>
      <c r="V835" s="1"/>
      <c r="W835" s="1"/>
      <c r="Y835" s="158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T836" s="1"/>
      <c r="U836" s="1"/>
      <c r="V836" s="1"/>
      <c r="W836" s="1"/>
      <c r="Y836" s="158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T837" s="1"/>
      <c r="U837" s="1"/>
      <c r="V837" s="1"/>
      <c r="W837" s="1"/>
      <c r="Y837" s="158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T838" s="1"/>
      <c r="U838" s="1"/>
      <c r="V838" s="1"/>
      <c r="W838" s="1"/>
      <c r="Y838" s="158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T839" s="1"/>
      <c r="U839" s="1"/>
      <c r="V839" s="1"/>
      <c r="W839" s="1"/>
      <c r="Y839" s="158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T840" s="1"/>
      <c r="U840" s="1"/>
      <c r="V840" s="1"/>
      <c r="W840" s="1"/>
      <c r="Y840" s="158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T841" s="1"/>
      <c r="U841" s="1"/>
      <c r="V841" s="1"/>
      <c r="W841" s="1"/>
      <c r="Y841" s="158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T842" s="1"/>
      <c r="U842" s="1"/>
      <c r="V842" s="1"/>
      <c r="W842" s="1"/>
      <c r="Y842" s="158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T843" s="1"/>
      <c r="U843" s="1"/>
      <c r="V843" s="1"/>
      <c r="W843" s="1"/>
      <c r="Y843" s="158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T844" s="1"/>
      <c r="U844" s="1"/>
      <c r="V844" s="1"/>
      <c r="W844" s="1"/>
      <c r="Y844" s="158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T845" s="1"/>
      <c r="U845" s="1"/>
      <c r="V845" s="1"/>
      <c r="W845" s="1"/>
      <c r="Y845" s="158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T846" s="1"/>
      <c r="U846" s="1"/>
      <c r="V846" s="1"/>
      <c r="W846" s="1"/>
      <c r="Y846" s="158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T847" s="1"/>
      <c r="U847" s="1"/>
      <c r="V847" s="1"/>
      <c r="W847" s="1"/>
      <c r="Y847" s="158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T848" s="1"/>
      <c r="U848" s="1"/>
      <c r="V848" s="1"/>
      <c r="W848" s="1"/>
      <c r="Y848" s="158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T849" s="1"/>
      <c r="U849" s="1"/>
      <c r="V849" s="1"/>
      <c r="W849" s="1"/>
      <c r="Y849" s="158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T850" s="1"/>
      <c r="U850" s="1"/>
      <c r="V850" s="1"/>
      <c r="W850" s="1"/>
      <c r="Y850" s="158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T851" s="1"/>
      <c r="U851" s="1"/>
      <c r="V851" s="1"/>
      <c r="W851" s="1"/>
      <c r="Y851" s="158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T852" s="1"/>
      <c r="U852" s="1"/>
      <c r="V852" s="1"/>
      <c r="W852" s="1"/>
      <c r="Y852" s="158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T853" s="1"/>
      <c r="U853" s="1"/>
      <c r="V853" s="1"/>
      <c r="W853" s="1"/>
      <c r="Y853" s="158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T854" s="1"/>
      <c r="U854" s="1"/>
      <c r="V854" s="1"/>
      <c r="W854" s="1"/>
      <c r="Y854" s="158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T855" s="1"/>
      <c r="U855" s="1"/>
      <c r="V855" s="1"/>
      <c r="W855" s="1"/>
      <c r="Y855" s="158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T856" s="1"/>
      <c r="U856" s="1"/>
      <c r="V856" s="1"/>
      <c r="W856" s="1"/>
      <c r="Y856" s="158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T857" s="1"/>
      <c r="U857" s="1"/>
      <c r="V857" s="1"/>
      <c r="W857" s="1"/>
      <c r="Y857" s="158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T858" s="1"/>
      <c r="U858" s="1"/>
      <c r="V858" s="1"/>
      <c r="W858" s="1"/>
      <c r="Y858" s="158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T859" s="1"/>
      <c r="U859" s="1"/>
      <c r="V859" s="1"/>
      <c r="W859" s="1"/>
      <c r="Y859" s="158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T860" s="1"/>
      <c r="U860" s="1"/>
      <c r="V860" s="1"/>
      <c r="W860" s="1"/>
      <c r="Y860" s="158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T861" s="1"/>
      <c r="U861" s="1"/>
      <c r="V861" s="1"/>
      <c r="W861" s="1"/>
      <c r="Y861" s="158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T862" s="1"/>
      <c r="U862" s="1"/>
      <c r="V862" s="1"/>
      <c r="W862" s="1"/>
      <c r="Y862" s="158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T863" s="1"/>
      <c r="U863" s="1"/>
      <c r="V863" s="1"/>
      <c r="W863" s="1"/>
      <c r="Y863" s="158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T864" s="1"/>
      <c r="U864" s="1"/>
      <c r="V864" s="1"/>
      <c r="W864" s="1"/>
      <c r="Y864" s="158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T865" s="1"/>
      <c r="U865" s="1"/>
      <c r="V865" s="1"/>
      <c r="W865" s="1"/>
      <c r="Y865" s="158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T866" s="1"/>
      <c r="U866" s="1"/>
      <c r="V866" s="1"/>
      <c r="W866" s="1"/>
      <c r="Y866" s="158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T867" s="1"/>
      <c r="U867" s="1"/>
      <c r="V867" s="1"/>
      <c r="W867" s="1"/>
      <c r="Y867" s="158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T868" s="1"/>
      <c r="U868" s="1"/>
      <c r="V868" s="1"/>
      <c r="W868" s="1"/>
      <c r="Y868" s="158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T869" s="1"/>
      <c r="U869" s="1"/>
      <c r="V869" s="1"/>
      <c r="W869" s="1"/>
      <c r="Y869" s="158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T870" s="1"/>
      <c r="U870" s="1"/>
      <c r="V870" s="1"/>
      <c r="W870" s="1"/>
      <c r="Y870" s="158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T871" s="1"/>
      <c r="U871" s="1"/>
      <c r="V871" s="1"/>
      <c r="W871" s="1"/>
      <c r="Y871" s="158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T872" s="1"/>
      <c r="U872" s="1"/>
      <c r="V872" s="1"/>
      <c r="W872" s="1"/>
      <c r="Y872" s="158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T873" s="1"/>
      <c r="U873" s="1"/>
      <c r="V873" s="1"/>
      <c r="W873" s="1"/>
      <c r="Y873" s="158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T874" s="1"/>
      <c r="U874" s="1"/>
      <c r="V874" s="1"/>
      <c r="W874" s="1"/>
      <c r="Y874" s="158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T875" s="1"/>
      <c r="U875" s="1"/>
      <c r="V875" s="1"/>
      <c r="W875" s="1"/>
      <c r="Y875" s="158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T876" s="1"/>
      <c r="U876" s="1"/>
      <c r="V876" s="1"/>
      <c r="W876" s="1"/>
      <c r="Y876" s="158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T877" s="1"/>
      <c r="U877" s="1"/>
      <c r="V877" s="1"/>
      <c r="W877" s="1"/>
      <c r="Y877" s="158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T878" s="1"/>
      <c r="U878" s="1"/>
      <c r="V878" s="1"/>
      <c r="W878" s="1"/>
      <c r="Y878" s="158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T879" s="1"/>
      <c r="U879" s="1"/>
      <c r="V879" s="1"/>
      <c r="W879" s="1"/>
      <c r="Y879" s="158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T880" s="1"/>
      <c r="U880" s="1"/>
      <c r="V880" s="1"/>
      <c r="W880" s="1"/>
      <c r="Y880" s="158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T881" s="1"/>
      <c r="U881" s="1"/>
      <c r="V881" s="1"/>
      <c r="W881" s="1"/>
      <c r="Y881" s="158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T882" s="1"/>
      <c r="U882" s="1"/>
      <c r="V882" s="1"/>
      <c r="W882" s="1"/>
      <c r="Y882" s="158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T883" s="1"/>
      <c r="U883" s="1"/>
      <c r="V883" s="1"/>
      <c r="W883" s="1"/>
      <c r="Y883" s="158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T884" s="1"/>
      <c r="U884" s="1"/>
      <c r="V884" s="1"/>
      <c r="W884" s="1"/>
      <c r="Y884" s="158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T885" s="1"/>
      <c r="U885" s="1"/>
      <c r="V885" s="1"/>
      <c r="W885" s="1"/>
      <c r="Y885" s="158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T886" s="1"/>
      <c r="U886" s="1"/>
      <c r="V886" s="1"/>
      <c r="W886" s="1"/>
      <c r="Y886" s="158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T887" s="1"/>
      <c r="U887" s="1"/>
      <c r="V887" s="1"/>
      <c r="W887" s="1"/>
      <c r="Y887" s="158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T888" s="1"/>
      <c r="U888" s="1"/>
      <c r="V888" s="1"/>
      <c r="W888" s="1"/>
      <c r="Y888" s="158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T889" s="1"/>
      <c r="U889" s="1"/>
      <c r="V889" s="1"/>
      <c r="W889" s="1"/>
      <c r="Y889" s="158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T890" s="1"/>
      <c r="U890" s="1"/>
      <c r="V890" s="1"/>
      <c r="W890" s="1"/>
      <c r="Y890" s="158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T891" s="1"/>
      <c r="U891" s="1"/>
      <c r="V891" s="1"/>
      <c r="W891" s="1"/>
      <c r="Y891" s="158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T892" s="1"/>
      <c r="U892" s="1"/>
      <c r="V892" s="1"/>
      <c r="W892" s="1"/>
      <c r="Y892" s="158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T893" s="1"/>
      <c r="U893" s="1"/>
      <c r="V893" s="1"/>
      <c r="W893" s="1"/>
      <c r="Y893" s="158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T894" s="1"/>
      <c r="U894" s="1"/>
      <c r="V894" s="1"/>
      <c r="W894" s="1"/>
      <c r="Y894" s="158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T895" s="1"/>
      <c r="U895" s="1"/>
      <c r="V895" s="1"/>
      <c r="W895" s="1"/>
      <c r="Y895" s="158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T896" s="1"/>
      <c r="U896" s="1"/>
      <c r="V896" s="1"/>
      <c r="W896" s="1"/>
      <c r="Y896" s="158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T897" s="1"/>
      <c r="U897" s="1"/>
      <c r="V897" s="1"/>
      <c r="W897" s="1"/>
      <c r="Y897" s="158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T898" s="1"/>
      <c r="U898" s="1"/>
      <c r="V898" s="1"/>
      <c r="W898" s="1"/>
      <c r="Y898" s="158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T899" s="1"/>
      <c r="U899" s="1"/>
      <c r="V899" s="1"/>
      <c r="W899" s="1"/>
      <c r="Y899" s="158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T900" s="1"/>
      <c r="U900" s="1"/>
      <c r="V900" s="1"/>
      <c r="W900" s="1"/>
      <c r="Y900" s="158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T901" s="1"/>
      <c r="U901" s="1"/>
      <c r="V901" s="1"/>
      <c r="W901" s="1"/>
      <c r="Y901" s="158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T902" s="1"/>
      <c r="U902" s="1"/>
      <c r="V902" s="1"/>
      <c r="W902" s="1"/>
      <c r="Y902" s="158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T903" s="1"/>
      <c r="U903" s="1"/>
      <c r="V903" s="1"/>
      <c r="W903" s="1"/>
      <c r="Y903" s="158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T904" s="1"/>
      <c r="U904" s="1"/>
      <c r="V904" s="1"/>
      <c r="W904" s="1"/>
      <c r="Y904" s="158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T905" s="1"/>
      <c r="U905" s="1"/>
      <c r="V905" s="1"/>
      <c r="W905" s="1"/>
      <c r="Y905" s="158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T906" s="1"/>
      <c r="U906" s="1"/>
      <c r="V906" s="1"/>
      <c r="W906" s="1"/>
      <c r="Y906" s="158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T907" s="1"/>
      <c r="U907" s="1"/>
      <c r="V907" s="1"/>
      <c r="W907" s="1"/>
      <c r="Y907" s="158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T908" s="1"/>
      <c r="U908" s="1"/>
      <c r="V908" s="1"/>
      <c r="W908" s="1"/>
      <c r="Y908" s="158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T909" s="1"/>
      <c r="U909" s="1"/>
      <c r="V909" s="1"/>
      <c r="W909" s="1"/>
      <c r="Y909" s="158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T910" s="1"/>
      <c r="U910" s="1"/>
      <c r="V910" s="1"/>
      <c r="W910" s="1"/>
      <c r="Y910" s="158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T911" s="1"/>
      <c r="U911" s="1"/>
      <c r="V911" s="1"/>
      <c r="W911" s="1"/>
      <c r="Y911" s="158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T912" s="1"/>
      <c r="U912" s="1"/>
      <c r="V912" s="1"/>
      <c r="W912" s="1"/>
      <c r="Y912" s="158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T913" s="1"/>
      <c r="U913" s="1"/>
      <c r="V913" s="1"/>
      <c r="W913" s="1"/>
      <c r="Y913" s="158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T914" s="1"/>
      <c r="U914" s="1"/>
      <c r="V914" s="1"/>
      <c r="W914" s="1"/>
      <c r="Y914" s="158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T915" s="1"/>
      <c r="U915" s="1"/>
      <c r="V915" s="1"/>
      <c r="W915" s="1"/>
      <c r="Y915" s="158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T916" s="1"/>
      <c r="U916" s="1"/>
      <c r="V916" s="1"/>
      <c r="W916" s="1"/>
      <c r="Y916" s="158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T917" s="1"/>
      <c r="U917" s="1"/>
      <c r="V917" s="1"/>
      <c r="W917" s="1"/>
      <c r="Y917" s="158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T918" s="1"/>
      <c r="U918" s="1"/>
      <c r="V918" s="1"/>
      <c r="W918" s="1"/>
      <c r="Y918" s="158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T919" s="1"/>
      <c r="U919" s="1"/>
      <c r="V919" s="1"/>
      <c r="W919" s="1"/>
      <c r="Y919" s="158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T920" s="1"/>
      <c r="U920" s="1"/>
      <c r="V920" s="1"/>
      <c r="W920" s="1"/>
      <c r="Y920" s="158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T921" s="1"/>
      <c r="U921" s="1"/>
      <c r="V921" s="1"/>
      <c r="W921" s="1"/>
      <c r="Y921" s="158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T922" s="1"/>
      <c r="U922" s="1"/>
      <c r="V922" s="1"/>
      <c r="W922" s="1"/>
      <c r="Y922" s="158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T923" s="1"/>
      <c r="U923" s="1"/>
      <c r="V923" s="1"/>
      <c r="W923" s="1"/>
      <c r="Y923" s="158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T924" s="1"/>
      <c r="U924" s="1"/>
      <c r="V924" s="1"/>
      <c r="W924" s="1"/>
      <c r="Y924" s="158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T925" s="1"/>
      <c r="U925" s="1"/>
      <c r="V925" s="1"/>
      <c r="W925" s="1"/>
      <c r="Y925" s="158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T926" s="1"/>
      <c r="U926" s="1"/>
      <c r="V926" s="1"/>
      <c r="W926" s="1"/>
      <c r="Y926" s="158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T927" s="1"/>
      <c r="U927" s="1"/>
      <c r="V927" s="1"/>
      <c r="W927" s="1"/>
      <c r="Y927" s="158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T928" s="1"/>
      <c r="U928" s="1"/>
      <c r="V928" s="1"/>
      <c r="W928" s="1"/>
      <c r="Y928" s="158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T929" s="1"/>
      <c r="U929" s="1"/>
      <c r="V929" s="1"/>
      <c r="W929" s="1"/>
      <c r="Y929" s="158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T930" s="1"/>
      <c r="U930" s="1"/>
      <c r="V930" s="1"/>
      <c r="W930" s="1"/>
      <c r="Y930" s="158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T931" s="1"/>
      <c r="U931" s="1"/>
      <c r="V931" s="1"/>
      <c r="W931" s="1"/>
      <c r="Y931" s="158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T932" s="1"/>
      <c r="U932" s="1"/>
      <c r="V932" s="1"/>
      <c r="W932" s="1"/>
      <c r="Y932" s="158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T933" s="1"/>
      <c r="U933" s="1"/>
      <c r="V933" s="1"/>
      <c r="W933" s="1"/>
      <c r="Y933" s="158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T934" s="1"/>
      <c r="U934" s="1"/>
      <c r="V934" s="1"/>
      <c r="W934" s="1"/>
      <c r="Y934" s="158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T935" s="1"/>
      <c r="U935" s="1"/>
      <c r="V935" s="1"/>
      <c r="W935" s="1"/>
      <c r="Y935" s="158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T936" s="1"/>
      <c r="U936" s="1"/>
      <c r="V936" s="1"/>
      <c r="W936" s="1"/>
      <c r="Y936" s="158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T937" s="1"/>
      <c r="U937" s="1"/>
      <c r="V937" s="1"/>
      <c r="W937" s="1"/>
      <c r="Y937" s="158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T938" s="1"/>
      <c r="U938" s="1"/>
      <c r="V938" s="1"/>
      <c r="W938" s="1"/>
      <c r="Y938" s="158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T939" s="1"/>
      <c r="U939" s="1"/>
      <c r="V939" s="1"/>
      <c r="W939" s="1"/>
      <c r="Y939" s="158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T940" s="1"/>
      <c r="U940" s="1"/>
      <c r="V940" s="1"/>
      <c r="W940" s="1"/>
      <c r="Y940" s="158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T941" s="1"/>
      <c r="U941" s="1"/>
      <c r="V941" s="1"/>
      <c r="W941" s="1"/>
      <c r="Y941" s="158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T942" s="1"/>
      <c r="U942" s="1"/>
      <c r="V942" s="1"/>
      <c r="W942" s="1"/>
      <c r="Y942" s="158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T943" s="1"/>
      <c r="U943" s="1"/>
      <c r="V943" s="1"/>
      <c r="W943" s="1"/>
      <c r="Y943" s="158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T944" s="1"/>
      <c r="U944" s="1"/>
      <c r="V944" s="1"/>
      <c r="W944" s="1"/>
      <c r="Y944" s="158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T945" s="1"/>
      <c r="U945" s="1"/>
      <c r="V945" s="1"/>
      <c r="W945" s="1"/>
      <c r="Y945" s="158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T946" s="1"/>
      <c r="U946" s="1"/>
      <c r="V946" s="1"/>
      <c r="W946" s="1"/>
      <c r="Y946" s="158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T947" s="1"/>
      <c r="U947" s="1"/>
      <c r="V947" s="1"/>
      <c r="W947" s="1"/>
      <c r="Y947" s="158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T948" s="1"/>
      <c r="U948" s="1"/>
      <c r="V948" s="1"/>
      <c r="W948" s="1"/>
      <c r="Y948" s="158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T949" s="1"/>
      <c r="U949" s="1"/>
      <c r="V949" s="1"/>
      <c r="W949" s="1"/>
      <c r="Y949" s="158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T950" s="1"/>
      <c r="U950" s="1"/>
      <c r="V950" s="1"/>
      <c r="W950" s="1"/>
      <c r="Y950" s="158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T951" s="1"/>
      <c r="U951" s="1"/>
      <c r="V951" s="1"/>
      <c r="W951" s="1"/>
      <c r="Y951" s="158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T952" s="1"/>
      <c r="U952" s="1"/>
      <c r="V952" s="1"/>
      <c r="W952" s="1"/>
      <c r="Y952" s="158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T953" s="1"/>
      <c r="U953" s="1"/>
      <c r="V953" s="1"/>
      <c r="W953" s="1"/>
      <c r="Y953" s="158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T954" s="1"/>
      <c r="U954" s="1"/>
      <c r="V954" s="1"/>
      <c r="W954" s="1"/>
      <c r="Y954" s="158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T955" s="1"/>
      <c r="U955" s="1"/>
      <c r="V955" s="1"/>
      <c r="W955" s="1"/>
      <c r="Y955" s="158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T956" s="1"/>
      <c r="U956" s="1"/>
      <c r="V956" s="1"/>
      <c r="W956" s="1"/>
      <c r="Y956" s="158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T957" s="1"/>
      <c r="U957" s="1"/>
      <c r="V957" s="1"/>
      <c r="W957" s="1"/>
      <c r="Y957" s="158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T958" s="1"/>
      <c r="U958" s="1"/>
      <c r="V958" s="1"/>
      <c r="W958" s="1"/>
      <c r="Y958" s="158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T959" s="1"/>
      <c r="U959" s="1"/>
      <c r="V959" s="1"/>
      <c r="W959" s="1"/>
      <c r="Y959" s="158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T960" s="1"/>
      <c r="U960" s="1"/>
      <c r="V960" s="1"/>
      <c r="W960" s="1"/>
      <c r="Y960" s="158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T961" s="1"/>
      <c r="U961" s="1"/>
      <c r="V961" s="1"/>
      <c r="W961" s="1"/>
      <c r="Y961" s="158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T962" s="1"/>
      <c r="U962" s="1"/>
      <c r="V962" s="1"/>
      <c r="W962" s="1"/>
      <c r="Y962" s="158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T963" s="1"/>
      <c r="U963" s="1"/>
      <c r="V963" s="1"/>
      <c r="W963" s="1"/>
      <c r="Y963" s="158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T964" s="1"/>
      <c r="U964" s="1"/>
      <c r="V964" s="1"/>
      <c r="W964" s="1"/>
      <c r="Y964" s="158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T965" s="1"/>
      <c r="U965" s="1"/>
      <c r="V965" s="1"/>
      <c r="W965" s="1"/>
      <c r="Y965" s="158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T966" s="1"/>
      <c r="U966" s="1"/>
      <c r="V966" s="1"/>
      <c r="W966" s="1"/>
      <c r="Y966" s="158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T967" s="1"/>
      <c r="U967" s="1"/>
      <c r="V967" s="1"/>
      <c r="W967" s="1"/>
      <c r="Y967" s="158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T968" s="1"/>
      <c r="U968" s="1"/>
      <c r="V968" s="1"/>
      <c r="W968" s="1"/>
      <c r="Y968" s="158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T969" s="1"/>
      <c r="U969" s="1"/>
      <c r="V969" s="1"/>
      <c r="W969" s="1"/>
      <c r="Y969" s="158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T970" s="1"/>
      <c r="U970" s="1"/>
      <c r="V970" s="1"/>
      <c r="W970" s="1"/>
      <c r="Y970" s="158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T971" s="1"/>
      <c r="U971" s="1"/>
      <c r="V971" s="1"/>
      <c r="W971" s="1"/>
      <c r="Y971" s="158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T972" s="1"/>
      <c r="U972" s="1"/>
      <c r="V972" s="1"/>
      <c r="W972" s="1"/>
      <c r="Y972" s="158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T973" s="1"/>
      <c r="U973" s="1"/>
      <c r="V973" s="1"/>
      <c r="W973" s="1"/>
      <c r="Y973" s="158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T974" s="1"/>
      <c r="U974" s="1"/>
      <c r="V974" s="1"/>
      <c r="W974" s="1"/>
      <c r="Y974" s="158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T975" s="1"/>
      <c r="U975" s="1"/>
      <c r="V975" s="1"/>
      <c r="W975" s="1"/>
      <c r="Y975" s="158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T976" s="1"/>
      <c r="U976" s="1"/>
      <c r="V976" s="1"/>
      <c r="W976" s="1"/>
      <c r="Y976" s="158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T977" s="1"/>
      <c r="U977" s="1"/>
      <c r="V977" s="1"/>
      <c r="W977" s="1"/>
      <c r="Y977" s="158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T978" s="1"/>
      <c r="U978" s="1"/>
      <c r="V978" s="1"/>
      <c r="W978" s="1"/>
      <c r="Y978" s="158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T979" s="1"/>
      <c r="U979" s="1"/>
      <c r="V979" s="1"/>
      <c r="W979" s="1"/>
      <c r="Y979" s="158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T980" s="1"/>
      <c r="U980" s="1"/>
      <c r="V980" s="1"/>
      <c r="W980" s="1"/>
      <c r="Y980" s="158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T981" s="1"/>
      <c r="U981" s="1"/>
      <c r="V981" s="1"/>
      <c r="W981" s="1"/>
      <c r="Y981" s="158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T982" s="1"/>
      <c r="U982" s="1"/>
      <c r="V982" s="1"/>
      <c r="W982" s="1"/>
      <c r="Y982" s="158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T983" s="1"/>
      <c r="U983" s="1"/>
      <c r="V983" s="1"/>
      <c r="W983" s="1"/>
      <c r="Y983" s="158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T984" s="1"/>
      <c r="U984" s="1"/>
      <c r="V984" s="1"/>
      <c r="W984" s="1"/>
      <c r="Y984" s="158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T985" s="1"/>
      <c r="U985" s="1"/>
      <c r="V985" s="1"/>
      <c r="W985" s="1"/>
      <c r="Y985" s="158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T986" s="1"/>
      <c r="U986" s="1"/>
      <c r="V986" s="1"/>
      <c r="W986" s="1"/>
      <c r="Y986" s="158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T987" s="1"/>
      <c r="U987" s="1"/>
      <c r="V987" s="1"/>
      <c r="W987" s="1"/>
      <c r="Y987" s="158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T988" s="1"/>
      <c r="U988" s="1"/>
      <c r="V988" s="1"/>
      <c r="W988" s="1"/>
      <c r="Y988" s="158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T989" s="1"/>
      <c r="U989" s="1"/>
      <c r="V989" s="1"/>
      <c r="W989" s="1"/>
      <c r="Y989" s="158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T990" s="1"/>
      <c r="U990" s="1"/>
      <c r="V990" s="1"/>
      <c r="W990" s="1"/>
      <c r="Y990" s="158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T991" s="1"/>
      <c r="U991" s="1"/>
      <c r="V991" s="1"/>
      <c r="W991" s="1"/>
      <c r="Y991" s="158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T992" s="1"/>
      <c r="U992" s="1"/>
      <c r="V992" s="1"/>
      <c r="W992" s="1"/>
      <c r="Y992" s="158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T993" s="1"/>
      <c r="U993" s="1"/>
      <c r="V993" s="1"/>
      <c r="W993" s="1"/>
      <c r="Y993" s="158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T994" s="1"/>
      <c r="U994" s="1"/>
      <c r="V994" s="1"/>
      <c r="W994" s="1"/>
      <c r="Y994" s="158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T995" s="1"/>
      <c r="U995" s="1"/>
      <c r="V995" s="1"/>
      <c r="W995" s="1"/>
      <c r="Y995" s="158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T996" s="1"/>
      <c r="U996" s="1"/>
      <c r="V996" s="1"/>
      <c r="W996" s="1"/>
      <c r="Y996" s="158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T997" s="1"/>
      <c r="U997" s="1"/>
      <c r="V997" s="1"/>
      <c r="W997" s="1"/>
      <c r="Y997" s="158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T998" s="1"/>
      <c r="U998" s="1"/>
      <c r="V998" s="1"/>
      <c r="W998" s="1"/>
      <c r="Y998" s="158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T999" s="1"/>
      <c r="U999" s="1"/>
      <c r="V999" s="1"/>
      <c r="W999" s="1"/>
      <c r="Y999" s="158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T1000" s="1"/>
      <c r="U1000" s="1"/>
      <c r="V1000" s="1"/>
      <c r="W1000" s="1"/>
      <c r="Y1000" s="158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T1001" s="1"/>
      <c r="U1001" s="1"/>
      <c r="V1001" s="1"/>
      <c r="W1001" s="1"/>
      <c r="Y1001" s="158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T1002" s="1"/>
      <c r="U1002" s="1"/>
      <c r="V1002" s="1"/>
      <c r="W1002" s="1"/>
      <c r="Y1002" s="158"/>
    </row>
  </sheetData>
  <mergeCells count="30">
    <mergeCell ref="L2:L3"/>
    <mergeCell ref="N2:N3"/>
    <mergeCell ref="P2:P3"/>
    <mergeCell ref="R2:R3"/>
    <mergeCell ref="T2:T3"/>
    <mergeCell ref="U2:U3"/>
    <mergeCell ref="V2:V3"/>
    <mergeCell ref="W2:W3"/>
    <mergeCell ref="Y2:Y3"/>
    <mergeCell ref="B1:B3"/>
    <mergeCell ref="C1:C3"/>
    <mergeCell ref="I1:J1"/>
    <mergeCell ref="T1:W1"/>
    <mergeCell ref="D2:D3"/>
    <mergeCell ref="E2:E3"/>
    <mergeCell ref="G2:G3"/>
    <mergeCell ref="B4:D4"/>
    <mergeCell ref="A31:D31"/>
    <mergeCell ref="A32:D32"/>
    <mergeCell ref="A33:D33"/>
    <mergeCell ref="A34:D34"/>
    <mergeCell ref="A35:D35"/>
    <mergeCell ref="A36:D36"/>
    <mergeCell ref="I2:I3"/>
    <mergeCell ref="J2:J3"/>
    <mergeCell ref="A5:A25"/>
    <mergeCell ref="A27:D27"/>
    <mergeCell ref="A28:D28"/>
    <mergeCell ref="A29:D29"/>
    <mergeCell ref="A30:D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7.29"/>
    <col customWidth="1" min="9" max="9" width="8.86"/>
  </cols>
  <sheetData>
    <row r="1">
      <c r="A1" s="1"/>
      <c r="B1" s="2" t="s">
        <v>0</v>
      </c>
      <c r="C1" s="2" t="s">
        <v>1</v>
      </c>
      <c r="D1" s="3" t="s">
        <v>2</v>
      </c>
      <c r="E1" s="49">
        <v>43983.0</v>
      </c>
      <c r="F1" s="5"/>
      <c r="G1" s="49">
        <v>43999.0</v>
      </c>
      <c r="I1" s="105"/>
    </row>
    <row r="2" ht="24.75" customHeight="1">
      <c r="A2" s="1"/>
      <c r="B2" s="8"/>
      <c r="C2" s="8"/>
      <c r="D2" s="2" t="s">
        <v>3</v>
      </c>
      <c r="E2" s="134">
        <v>8.9611682222E10</v>
      </c>
      <c r="F2" s="5"/>
      <c r="G2" s="55">
        <v>8.958673348E10</v>
      </c>
      <c r="H2" s="55">
        <v>4.932426986E9</v>
      </c>
      <c r="I2" s="105"/>
    </row>
    <row r="3" ht="24.75" customHeight="1">
      <c r="A3" s="1"/>
      <c r="B3" s="12"/>
      <c r="C3" s="12"/>
      <c r="D3" s="12"/>
      <c r="E3" s="12"/>
      <c r="F3" s="5"/>
      <c r="G3" s="12"/>
      <c r="H3" s="12"/>
      <c r="I3" s="105"/>
    </row>
    <row r="4">
      <c r="A4" s="15"/>
      <c r="B4" s="16" t="s">
        <v>4</v>
      </c>
      <c r="C4" s="17"/>
      <c r="D4" s="18"/>
      <c r="E4" s="136">
        <v>0.0014467592592592592</v>
      </c>
      <c r="F4" s="20"/>
      <c r="G4" s="73">
        <v>0.0024537037037037036</v>
      </c>
      <c r="H4" s="73">
        <v>0.0031134259259259257</v>
      </c>
      <c r="I4" s="105"/>
    </row>
    <row r="5">
      <c r="A5" s="139" t="s">
        <v>119</v>
      </c>
      <c r="B5" s="24">
        <v>1.0</v>
      </c>
      <c r="C5" s="25">
        <v>1.0</v>
      </c>
      <c r="D5" s="26" t="s">
        <v>6</v>
      </c>
      <c r="E5" s="28">
        <v>1.0</v>
      </c>
      <c r="F5" s="5"/>
      <c r="G5" s="28">
        <v>1.0</v>
      </c>
      <c r="H5" s="28">
        <v>1.0</v>
      </c>
      <c r="I5" s="105"/>
    </row>
    <row r="6">
      <c r="A6" s="8"/>
      <c r="B6" s="24">
        <v>1.0</v>
      </c>
      <c r="C6" s="25">
        <v>2.0</v>
      </c>
      <c r="D6" s="26" t="s">
        <v>7</v>
      </c>
      <c r="E6" s="28">
        <v>1.0</v>
      </c>
      <c r="F6" s="5"/>
      <c r="G6" s="28">
        <v>1.0</v>
      </c>
      <c r="H6" s="81">
        <v>0.0</v>
      </c>
      <c r="I6" s="105"/>
    </row>
    <row r="7">
      <c r="A7" s="8"/>
      <c r="B7" s="24">
        <v>1.0</v>
      </c>
      <c r="C7" s="25">
        <v>3.0</v>
      </c>
      <c r="D7" s="26" t="s">
        <v>8</v>
      </c>
      <c r="E7" s="28">
        <v>1.0</v>
      </c>
      <c r="F7" s="5"/>
      <c r="G7" s="28">
        <v>1.0</v>
      </c>
      <c r="H7" s="81">
        <v>0.0</v>
      </c>
      <c r="I7" s="105"/>
    </row>
    <row r="8">
      <c r="A8" s="8"/>
      <c r="B8" s="24">
        <v>1.0</v>
      </c>
      <c r="C8" s="25">
        <v>4.0</v>
      </c>
      <c r="D8" s="26" t="s">
        <v>9</v>
      </c>
      <c r="E8" s="28">
        <v>1.0</v>
      </c>
      <c r="F8" s="5"/>
      <c r="G8" s="28">
        <v>1.0</v>
      </c>
      <c r="H8" s="81">
        <v>0.0</v>
      </c>
      <c r="I8" s="105"/>
    </row>
    <row r="9">
      <c r="A9" s="8"/>
      <c r="B9" s="24">
        <v>1.0</v>
      </c>
      <c r="C9" s="25">
        <v>5.0</v>
      </c>
      <c r="D9" s="26" t="s">
        <v>36</v>
      </c>
      <c r="E9" s="81">
        <v>0.0</v>
      </c>
      <c r="F9" s="5"/>
      <c r="G9" s="81">
        <v>0.0</v>
      </c>
      <c r="H9" s="81">
        <v>0.0</v>
      </c>
      <c r="I9" s="105"/>
    </row>
    <row r="10">
      <c r="A10" s="8"/>
      <c r="B10" s="24">
        <v>1.0</v>
      </c>
      <c r="C10" s="25">
        <v>6.0</v>
      </c>
      <c r="D10" s="26" t="s">
        <v>11</v>
      </c>
      <c r="E10" s="28">
        <v>1.0</v>
      </c>
      <c r="F10" s="5"/>
      <c r="G10" s="35">
        <v>1.0</v>
      </c>
      <c r="H10" s="35">
        <v>1.0</v>
      </c>
      <c r="I10" s="105"/>
    </row>
    <row r="11">
      <c r="A11" s="8"/>
      <c r="B11" s="24">
        <v>1.0</v>
      </c>
      <c r="C11" s="25">
        <v>7.0</v>
      </c>
      <c r="D11" s="3" t="s">
        <v>120</v>
      </c>
      <c r="E11" s="81">
        <v>0.0</v>
      </c>
      <c r="F11" s="5"/>
      <c r="G11" s="81">
        <v>0.0</v>
      </c>
      <c r="H11" s="81">
        <v>0.0</v>
      </c>
      <c r="I11" s="105"/>
    </row>
    <row r="12">
      <c r="A12" s="8"/>
      <c r="B12" s="142">
        <v>1.0</v>
      </c>
      <c r="C12" s="25">
        <v>8.0</v>
      </c>
      <c r="D12" s="143" t="s">
        <v>41</v>
      </c>
      <c r="E12" s="28">
        <v>9.0</v>
      </c>
      <c r="F12" s="5"/>
      <c r="G12" s="28">
        <v>9.0</v>
      </c>
      <c r="H12" s="28">
        <v>9.0</v>
      </c>
      <c r="I12" s="105"/>
    </row>
    <row r="13">
      <c r="A13" s="8"/>
      <c r="B13" s="24">
        <v>1.0</v>
      </c>
      <c r="C13" s="25">
        <v>9.0</v>
      </c>
      <c r="D13" s="144" t="s">
        <v>42</v>
      </c>
      <c r="E13" s="28">
        <v>0.0</v>
      </c>
      <c r="F13" s="5"/>
      <c r="G13" s="28">
        <v>0.0</v>
      </c>
      <c r="H13" s="28">
        <v>0.0</v>
      </c>
      <c r="I13" s="105"/>
    </row>
    <row r="14">
      <c r="A14" s="8"/>
      <c r="B14" s="24">
        <v>1.0</v>
      </c>
      <c r="C14" s="25">
        <v>10.0</v>
      </c>
      <c r="D14" s="144" t="s">
        <v>43</v>
      </c>
      <c r="E14" s="28">
        <v>0.0</v>
      </c>
      <c r="F14" s="5"/>
      <c r="G14" s="28">
        <v>0.0</v>
      </c>
      <c r="H14" s="28">
        <v>0.0</v>
      </c>
      <c r="I14" s="105"/>
    </row>
    <row r="15">
      <c r="A15" s="8"/>
      <c r="B15" s="24">
        <v>1.0</v>
      </c>
      <c r="C15" s="25">
        <v>11.0</v>
      </c>
      <c r="D15" s="144" t="s">
        <v>44</v>
      </c>
      <c r="E15" s="28">
        <v>0.0</v>
      </c>
      <c r="F15" s="5"/>
      <c r="G15" s="28">
        <v>0.0</v>
      </c>
      <c r="H15" s="28">
        <v>0.0</v>
      </c>
      <c r="I15" s="105"/>
    </row>
    <row r="16">
      <c r="A16" s="8"/>
      <c r="B16" s="92">
        <v>3.0</v>
      </c>
      <c r="C16" s="25">
        <v>12.0</v>
      </c>
      <c r="D16" s="144" t="s">
        <v>45</v>
      </c>
      <c r="E16" s="28">
        <v>0.0</v>
      </c>
      <c r="F16" s="5"/>
      <c r="G16" s="28">
        <v>0.0</v>
      </c>
      <c r="H16" s="28">
        <v>0.0</v>
      </c>
      <c r="I16" s="105"/>
    </row>
    <row r="17">
      <c r="A17" s="8"/>
      <c r="B17" s="24">
        <v>1.0</v>
      </c>
      <c r="C17" s="25">
        <v>13.0</v>
      </c>
      <c r="D17" s="144" t="s">
        <v>46</v>
      </c>
      <c r="E17" s="28">
        <v>0.0</v>
      </c>
      <c r="F17" s="5"/>
      <c r="G17" s="15"/>
      <c r="H17" s="28">
        <v>0.0</v>
      </c>
      <c r="I17" s="105"/>
    </row>
    <row r="18">
      <c r="A18" s="8"/>
      <c r="B18" s="24">
        <v>1.0</v>
      </c>
      <c r="C18" s="25">
        <v>14.0</v>
      </c>
      <c r="D18" s="145" t="s">
        <v>121</v>
      </c>
      <c r="E18" s="28">
        <v>0.0</v>
      </c>
      <c r="F18" s="5"/>
      <c r="G18" s="28">
        <v>0.0</v>
      </c>
      <c r="H18" s="28">
        <v>0.0</v>
      </c>
      <c r="I18" s="105"/>
    </row>
    <row r="19">
      <c r="A19" s="8"/>
      <c r="B19" s="24">
        <v>1.0</v>
      </c>
      <c r="C19" s="25">
        <v>15.0</v>
      </c>
      <c r="D19" s="3" t="s">
        <v>122</v>
      </c>
      <c r="E19" s="81">
        <v>0.0</v>
      </c>
      <c r="F19" s="5"/>
      <c r="G19" s="28">
        <v>1.0</v>
      </c>
      <c r="H19" s="28">
        <v>0.0</v>
      </c>
      <c r="I19" s="105"/>
    </row>
    <row r="20">
      <c r="A20" s="8"/>
      <c r="B20" s="24">
        <v>1.0</v>
      </c>
      <c r="C20" s="25">
        <v>16.0</v>
      </c>
      <c r="D20" s="159" t="s">
        <v>52</v>
      </c>
      <c r="E20" s="28">
        <v>1.0</v>
      </c>
      <c r="F20" s="5"/>
      <c r="G20" s="28">
        <v>1.0</v>
      </c>
      <c r="H20" s="28">
        <v>1.0</v>
      </c>
      <c r="I20" s="105"/>
    </row>
    <row r="21">
      <c r="A21" s="8"/>
      <c r="B21" s="24">
        <v>1.0</v>
      </c>
      <c r="C21" s="25">
        <v>17.0</v>
      </c>
      <c r="D21" s="160" t="s">
        <v>123</v>
      </c>
      <c r="E21" s="28">
        <v>1.0</v>
      </c>
      <c r="F21" s="5"/>
      <c r="G21" s="28">
        <v>1.0</v>
      </c>
      <c r="H21" s="28">
        <v>0.0</v>
      </c>
      <c r="I21" s="105"/>
    </row>
    <row r="22">
      <c r="A22" s="8"/>
      <c r="B22" s="24">
        <v>1.0</v>
      </c>
      <c r="C22" s="25">
        <v>18.0</v>
      </c>
      <c r="D22" s="161" t="s">
        <v>124</v>
      </c>
      <c r="E22" s="28">
        <v>1.0</v>
      </c>
      <c r="F22" s="5"/>
      <c r="G22" s="28">
        <v>1.0</v>
      </c>
      <c r="H22" s="28">
        <v>1.0</v>
      </c>
      <c r="I22" s="105"/>
    </row>
    <row r="23">
      <c r="A23" s="8"/>
      <c r="B23" s="24">
        <v>1.0</v>
      </c>
      <c r="C23" s="25">
        <v>19.0</v>
      </c>
      <c r="D23" s="25" t="s">
        <v>14</v>
      </c>
      <c r="E23" s="81">
        <v>0.0</v>
      </c>
      <c r="F23" s="5"/>
      <c r="G23" s="81">
        <v>0.0</v>
      </c>
      <c r="H23" s="81">
        <v>0.0</v>
      </c>
      <c r="I23" s="105"/>
    </row>
    <row r="24">
      <c r="A24" s="8"/>
      <c r="B24" s="24">
        <v>1.0</v>
      </c>
      <c r="C24" s="25">
        <v>20.0</v>
      </c>
      <c r="D24" s="25" t="s">
        <v>15</v>
      </c>
      <c r="E24" s="28">
        <v>1.0</v>
      </c>
      <c r="F24" s="5"/>
      <c r="G24" s="28">
        <v>1.0</v>
      </c>
      <c r="H24" s="28">
        <v>1.0</v>
      </c>
      <c r="I24" s="105"/>
    </row>
    <row r="25">
      <c r="A25" s="8"/>
      <c r="B25" s="29">
        <v>1.0</v>
      </c>
      <c r="C25" s="25">
        <v>21.0</v>
      </c>
      <c r="D25" s="25" t="s">
        <v>16</v>
      </c>
      <c r="E25" s="28">
        <v>1.0</v>
      </c>
      <c r="F25" s="5"/>
      <c r="G25" s="28">
        <v>1.0</v>
      </c>
      <c r="H25" s="28">
        <v>1.0</v>
      </c>
      <c r="I25" s="105"/>
    </row>
    <row r="26">
      <c r="A26" s="12"/>
      <c r="B26" s="29">
        <v>5.0</v>
      </c>
      <c r="C26" s="25">
        <v>22.0</v>
      </c>
      <c r="D26" s="30" t="s">
        <v>125</v>
      </c>
      <c r="E26" s="28">
        <v>5.0</v>
      </c>
      <c r="F26" s="5"/>
      <c r="G26" s="28">
        <v>5.0</v>
      </c>
      <c r="H26" s="28">
        <v>5.0</v>
      </c>
      <c r="I26" s="105"/>
    </row>
    <row r="27">
      <c r="A27" s="15"/>
      <c r="B27" s="31">
        <f>SUM(B5:B26)</f>
        <v>28</v>
      </c>
      <c r="C27" s="32"/>
      <c r="D27" s="32" t="s">
        <v>18</v>
      </c>
      <c r="E27" s="15">
        <f>SUM(E5:E26)</f>
        <v>24</v>
      </c>
      <c r="F27" s="5"/>
      <c r="G27" s="15">
        <f t="shared" ref="G27:H27" si="1">SUM(G5:G26)</f>
        <v>25</v>
      </c>
      <c r="H27" s="15">
        <f t="shared" si="1"/>
        <v>20</v>
      </c>
      <c r="I27" s="105"/>
    </row>
    <row r="28">
      <c r="A28" s="33" t="s">
        <v>19</v>
      </c>
      <c r="B28" s="17"/>
      <c r="C28" s="17"/>
      <c r="D28" s="18"/>
      <c r="E28" s="28">
        <v>28.0</v>
      </c>
      <c r="F28" s="5"/>
      <c r="G28" s="28">
        <v>28.0</v>
      </c>
      <c r="H28" s="28">
        <v>28.0</v>
      </c>
      <c r="I28" s="105"/>
    </row>
    <row r="29">
      <c r="A29" s="33" t="s">
        <v>20</v>
      </c>
      <c r="B29" s="17"/>
      <c r="C29" s="17"/>
      <c r="D29" s="18"/>
      <c r="E29" s="34">
        <f>E27/E28</f>
        <v>0.8571428571</v>
      </c>
      <c r="F29" s="5"/>
      <c r="G29" s="34">
        <f t="shared" ref="G29:H29" si="2">G27/G28</f>
        <v>0.8928571429</v>
      </c>
      <c r="H29" s="34">
        <f t="shared" si="2"/>
        <v>0.7142857143</v>
      </c>
      <c r="I29" s="105"/>
    </row>
    <row r="30">
      <c r="A30" s="33" t="s">
        <v>21</v>
      </c>
      <c r="B30" s="17"/>
      <c r="C30" s="17"/>
      <c r="D30" s="18"/>
      <c r="E30" s="15">
        <f>E28-E27</f>
        <v>4</v>
      </c>
      <c r="F30" s="5"/>
      <c r="G30" s="15">
        <f t="shared" ref="G30:H30" si="3">G28-G27</f>
        <v>3</v>
      </c>
      <c r="H30" s="15">
        <f t="shared" si="3"/>
        <v>8</v>
      </c>
      <c r="I30" s="105"/>
    </row>
    <row r="31" ht="50.25" customHeight="1">
      <c r="A31" s="33" t="s">
        <v>22</v>
      </c>
      <c r="B31" s="17"/>
      <c r="C31" s="17"/>
      <c r="D31" s="18"/>
      <c r="E31" s="28" t="s">
        <v>126</v>
      </c>
      <c r="F31" s="5"/>
      <c r="G31" s="28" t="s">
        <v>127</v>
      </c>
      <c r="H31" s="28" t="s">
        <v>128</v>
      </c>
      <c r="I31" s="105"/>
    </row>
    <row r="32">
      <c r="A32" s="33" t="s">
        <v>24</v>
      </c>
      <c r="B32" s="17"/>
      <c r="C32" s="17"/>
      <c r="D32" s="18"/>
      <c r="E32" s="35" t="s">
        <v>25</v>
      </c>
      <c r="F32" s="5"/>
      <c r="G32" s="28" t="s">
        <v>25</v>
      </c>
      <c r="H32" s="28" t="s">
        <v>25</v>
      </c>
      <c r="I32" s="105"/>
    </row>
    <row r="33">
      <c r="A33" s="33" t="s">
        <v>26</v>
      </c>
      <c r="B33" s="17"/>
      <c r="C33" s="17"/>
      <c r="D33" s="18"/>
      <c r="E33" s="38"/>
      <c r="F33" s="5"/>
      <c r="G33" s="15"/>
      <c r="H33" s="15"/>
      <c r="I33" s="105"/>
    </row>
    <row r="34">
      <c r="A34" s="33" t="s">
        <v>27</v>
      </c>
      <c r="B34" s="17"/>
      <c r="C34" s="17"/>
      <c r="D34" s="18"/>
      <c r="E34" s="38"/>
      <c r="F34" s="5"/>
      <c r="G34" s="15"/>
      <c r="H34" s="15"/>
      <c r="I34" s="105"/>
    </row>
    <row r="35">
      <c r="A35" s="33" t="s">
        <v>28</v>
      </c>
      <c r="B35" s="17"/>
      <c r="C35" s="17"/>
      <c r="D35" s="18"/>
      <c r="E35" s="38"/>
      <c r="F35" s="5"/>
      <c r="G35" s="15"/>
      <c r="H35" s="15"/>
      <c r="I35" s="105"/>
    </row>
    <row r="36">
      <c r="A36" s="39" t="s">
        <v>129</v>
      </c>
      <c r="B36" s="17"/>
      <c r="C36" s="17"/>
      <c r="D36" s="18"/>
      <c r="E36" s="148" t="s">
        <v>30</v>
      </c>
      <c r="F36" s="162"/>
      <c r="G36" s="120" t="s">
        <v>30</v>
      </c>
      <c r="H36" s="120" t="s">
        <v>30</v>
      </c>
      <c r="I36" s="105"/>
    </row>
    <row r="37">
      <c r="A37" s="33" t="s">
        <v>31</v>
      </c>
      <c r="B37" s="17"/>
      <c r="C37" s="17"/>
      <c r="D37" s="18"/>
      <c r="E37" s="1"/>
      <c r="F37" s="5"/>
      <c r="G37" s="15"/>
      <c r="H37" s="15"/>
      <c r="I37" s="105"/>
    </row>
    <row r="38" ht="18.0" customHeight="1">
      <c r="A38" s="7"/>
      <c r="B38" s="7"/>
      <c r="C38" s="7"/>
      <c r="D38" s="7"/>
      <c r="E38" s="40" t="s">
        <v>32</v>
      </c>
      <c r="F38" s="163">
        <f>AVERAGE(E29)</f>
        <v>0.8571428571</v>
      </c>
      <c r="G38" s="1"/>
      <c r="H38" s="122" t="s">
        <v>32</v>
      </c>
      <c r="I38" s="163">
        <f>AVERAGE(G29:H29)</f>
        <v>0.8035714286</v>
      </c>
    </row>
    <row r="39" ht="18.0" customHeight="1">
      <c r="A39" s="7"/>
      <c r="B39" s="7"/>
      <c r="C39" s="7"/>
      <c r="D39" s="7"/>
      <c r="E39" s="42" t="s">
        <v>33</v>
      </c>
      <c r="F39" s="164">
        <f>COUNT(E2)</f>
        <v>1</v>
      </c>
      <c r="G39" s="1"/>
      <c r="H39" s="31" t="s">
        <v>33</v>
      </c>
      <c r="I39" s="165">
        <f>COUNT(G2:H3)</f>
        <v>2</v>
      </c>
    </row>
    <row r="40" ht="18.0" customHeight="1">
      <c r="A40" s="7"/>
      <c r="B40" s="7"/>
      <c r="C40" s="7"/>
      <c r="D40" s="7"/>
      <c r="E40" s="44" t="s">
        <v>34</v>
      </c>
      <c r="F40" s="166">
        <f>SUM(E4)</f>
        <v>0.001446759259</v>
      </c>
      <c r="G40" s="1"/>
      <c r="H40" s="129" t="s">
        <v>34</v>
      </c>
      <c r="I40" s="167">
        <f>SUM(G4:H4)</f>
        <v>0.00556712963</v>
      </c>
    </row>
    <row r="41">
      <c r="G41" s="1"/>
      <c r="H41" s="1"/>
    </row>
    <row r="42">
      <c r="G42" s="1"/>
      <c r="H42" s="1"/>
    </row>
    <row r="43">
      <c r="G43" s="1"/>
      <c r="H43" s="1"/>
    </row>
    <row r="44">
      <c r="G44" s="1"/>
      <c r="H44" s="1"/>
    </row>
    <row r="45">
      <c r="G45" s="1"/>
      <c r="H45" s="1"/>
    </row>
    <row r="46">
      <c r="G46" s="1"/>
      <c r="H46" s="1"/>
    </row>
    <row r="47">
      <c r="G47" s="1"/>
      <c r="H47" s="1"/>
    </row>
    <row r="48">
      <c r="G48" s="1"/>
      <c r="H48" s="1"/>
    </row>
    <row r="49">
      <c r="G49" s="1"/>
      <c r="H49" s="1"/>
    </row>
    <row r="50">
      <c r="G50" s="1"/>
      <c r="H50" s="1"/>
    </row>
    <row r="51">
      <c r="G51" s="1"/>
      <c r="H51" s="1"/>
    </row>
    <row r="52">
      <c r="G52" s="1"/>
      <c r="H52" s="1"/>
    </row>
    <row r="53">
      <c r="G53" s="1"/>
      <c r="H53" s="1"/>
    </row>
    <row r="54">
      <c r="G54" s="1"/>
      <c r="H54" s="1"/>
    </row>
    <row r="55">
      <c r="G55" s="1"/>
      <c r="H55" s="1"/>
    </row>
    <row r="56">
      <c r="G56" s="1"/>
      <c r="H56" s="1"/>
    </row>
    <row r="57">
      <c r="G57" s="1"/>
      <c r="H57" s="1"/>
    </row>
    <row r="58">
      <c r="G58" s="1"/>
      <c r="H58" s="1"/>
    </row>
    <row r="59">
      <c r="G59" s="1"/>
      <c r="H59" s="1"/>
    </row>
    <row r="60">
      <c r="G60" s="1"/>
      <c r="H60" s="1"/>
    </row>
    <row r="61">
      <c r="G61" s="1"/>
      <c r="H61" s="1"/>
    </row>
    <row r="62">
      <c r="G62" s="1"/>
      <c r="H62" s="1"/>
    </row>
    <row r="63">
      <c r="G63" s="1"/>
      <c r="H63" s="1"/>
    </row>
    <row r="64">
      <c r="G64" s="1"/>
      <c r="H64" s="1"/>
    </row>
    <row r="65">
      <c r="G65" s="1"/>
      <c r="H65" s="1"/>
    </row>
    <row r="66">
      <c r="G66" s="1"/>
      <c r="H66" s="1"/>
    </row>
    <row r="67">
      <c r="G67" s="1"/>
      <c r="H67" s="1"/>
    </row>
    <row r="68">
      <c r="G68" s="1"/>
      <c r="H68" s="1"/>
    </row>
    <row r="69">
      <c r="G69" s="1"/>
      <c r="H69" s="1"/>
    </row>
    <row r="70">
      <c r="G70" s="1"/>
      <c r="H70" s="1"/>
    </row>
    <row r="71">
      <c r="G71" s="1"/>
      <c r="H71" s="1"/>
    </row>
    <row r="72">
      <c r="G72" s="1"/>
      <c r="H72" s="1"/>
    </row>
    <row r="73">
      <c r="G73" s="1"/>
      <c r="H73" s="1"/>
    </row>
    <row r="74">
      <c r="G74" s="1"/>
      <c r="H74" s="1"/>
    </row>
    <row r="75">
      <c r="G75" s="1"/>
      <c r="H75" s="1"/>
    </row>
    <row r="76">
      <c r="G76" s="1"/>
      <c r="H76" s="1"/>
    </row>
    <row r="77">
      <c r="G77" s="1"/>
      <c r="H77" s="1"/>
    </row>
    <row r="78">
      <c r="G78" s="1"/>
      <c r="H78" s="1"/>
    </row>
    <row r="79">
      <c r="G79" s="1"/>
      <c r="H79" s="1"/>
    </row>
    <row r="80">
      <c r="G80" s="1"/>
      <c r="H80" s="1"/>
    </row>
    <row r="81">
      <c r="G81" s="1"/>
      <c r="H81" s="1"/>
    </row>
    <row r="82">
      <c r="G82" s="1"/>
      <c r="H82" s="1"/>
    </row>
    <row r="83">
      <c r="G83" s="1"/>
      <c r="H83" s="1"/>
    </row>
    <row r="84">
      <c r="G84" s="1"/>
      <c r="H84" s="1"/>
    </row>
    <row r="85">
      <c r="G85" s="1"/>
      <c r="H85" s="1"/>
    </row>
    <row r="86">
      <c r="G86" s="1"/>
      <c r="H86" s="1"/>
    </row>
    <row r="87">
      <c r="G87" s="1"/>
      <c r="H87" s="1"/>
    </row>
    <row r="88">
      <c r="G88" s="1"/>
      <c r="H88" s="1"/>
    </row>
    <row r="89">
      <c r="G89" s="1"/>
      <c r="H89" s="1"/>
    </row>
    <row r="90">
      <c r="G90" s="1"/>
      <c r="H90" s="1"/>
    </row>
    <row r="91">
      <c r="G91" s="1"/>
      <c r="H91" s="1"/>
    </row>
    <row r="92">
      <c r="G92" s="1"/>
      <c r="H92" s="1"/>
    </row>
    <row r="93">
      <c r="G93" s="1"/>
      <c r="H93" s="1"/>
    </row>
    <row r="94">
      <c r="G94" s="1"/>
      <c r="H94" s="1"/>
    </row>
    <row r="95">
      <c r="G95" s="1"/>
      <c r="H95" s="1"/>
    </row>
    <row r="96">
      <c r="G96" s="1"/>
      <c r="H96" s="1"/>
    </row>
    <row r="97">
      <c r="G97" s="1"/>
      <c r="H97" s="1"/>
    </row>
    <row r="98">
      <c r="G98" s="1"/>
      <c r="H98" s="1"/>
    </row>
    <row r="99">
      <c r="G99" s="1"/>
      <c r="H99" s="1"/>
    </row>
    <row r="100">
      <c r="G100" s="1"/>
      <c r="H100" s="1"/>
    </row>
    <row r="101">
      <c r="G101" s="1"/>
      <c r="H101" s="1"/>
    </row>
    <row r="102">
      <c r="G102" s="1"/>
      <c r="H102" s="1"/>
    </row>
    <row r="103">
      <c r="G103" s="1"/>
      <c r="H103" s="1"/>
    </row>
    <row r="104">
      <c r="G104" s="1"/>
      <c r="H104" s="1"/>
    </row>
    <row r="105">
      <c r="G105" s="1"/>
      <c r="H105" s="1"/>
    </row>
    <row r="106">
      <c r="G106" s="1"/>
      <c r="H106" s="1"/>
    </row>
    <row r="107">
      <c r="G107" s="1"/>
      <c r="H107" s="1"/>
    </row>
    <row r="108">
      <c r="G108" s="1"/>
      <c r="H108" s="1"/>
    </row>
    <row r="109">
      <c r="G109" s="1"/>
      <c r="H109" s="1"/>
    </row>
    <row r="110">
      <c r="G110" s="1"/>
      <c r="H110" s="1"/>
    </row>
    <row r="111">
      <c r="G111" s="1"/>
      <c r="H111" s="1"/>
    </row>
    <row r="112">
      <c r="G112" s="1"/>
      <c r="H112" s="1"/>
    </row>
    <row r="113">
      <c r="G113" s="1"/>
      <c r="H113" s="1"/>
    </row>
    <row r="114">
      <c r="G114" s="1"/>
      <c r="H114" s="1"/>
    </row>
    <row r="115">
      <c r="G115" s="1"/>
      <c r="H115" s="1"/>
    </row>
    <row r="116">
      <c r="G116" s="1"/>
      <c r="H116" s="1"/>
    </row>
    <row r="117">
      <c r="G117" s="1"/>
      <c r="H117" s="1"/>
    </row>
    <row r="118">
      <c r="G118" s="1"/>
      <c r="H118" s="1"/>
    </row>
    <row r="119">
      <c r="G119" s="1"/>
      <c r="H119" s="1"/>
    </row>
    <row r="120">
      <c r="G120" s="1"/>
      <c r="H120" s="1"/>
    </row>
    <row r="121">
      <c r="G121" s="1"/>
      <c r="H121" s="1"/>
    </row>
    <row r="122">
      <c r="G122" s="1"/>
      <c r="H122" s="1"/>
    </row>
    <row r="123">
      <c r="G123" s="1"/>
      <c r="H123" s="1"/>
    </row>
    <row r="124">
      <c r="G124" s="1"/>
      <c r="H124" s="1"/>
    </row>
    <row r="125">
      <c r="G125" s="1"/>
      <c r="H125" s="1"/>
    </row>
    <row r="126">
      <c r="G126" s="1"/>
      <c r="H126" s="1"/>
    </row>
    <row r="127">
      <c r="G127" s="1"/>
      <c r="H127" s="1"/>
    </row>
    <row r="128">
      <c r="G128" s="1"/>
      <c r="H128" s="1"/>
    </row>
    <row r="129">
      <c r="G129" s="1"/>
      <c r="H129" s="1"/>
    </row>
    <row r="130">
      <c r="G130" s="1"/>
      <c r="H130" s="1"/>
    </row>
    <row r="131">
      <c r="G131" s="1"/>
      <c r="H131" s="1"/>
    </row>
    <row r="132">
      <c r="G132" s="1"/>
      <c r="H132" s="1"/>
    </row>
    <row r="133">
      <c r="G133" s="1"/>
      <c r="H133" s="1"/>
    </row>
    <row r="134">
      <c r="G134" s="1"/>
      <c r="H134" s="1"/>
    </row>
    <row r="135">
      <c r="G135" s="1"/>
      <c r="H135" s="1"/>
    </row>
    <row r="136">
      <c r="G136" s="1"/>
      <c r="H136" s="1"/>
    </row>
    <row r="137">
      <c r="G137" s="1"/>
      <c r="H137" s="1"/>
    </row>
    <row r="138">
      <c r="G138" s="1"/>
      <c r="H138" s="1"/>
    </row>
    <row r="139">
      <c r="G139" s="1"/>
      <c r="H139" s="1"/>
    </row>
    <row r="140">
      <c r="G140" s="1"/>
      <c r="H140" s="1"/>
    </row>
    <row r="141">
      <c r="G141" s="1"/>
      <c r="H141" s="1"/>
    </row>
    <row r="142">
      <c r="G142" s="1"/>
      <c r="H142" s="1"/>
    </row>
    <row r="143">
      <c r="G143" s="1"/>
      <c r="H143" s="1"/>
    </row>
    <row r="144">
      <c r="G144" s="1"/>
      <c r="H144" s="1"/>
    </row>
    <row r="145">
      <c r="G145" s="1"/>
      <c r="H145" s="1"/>
    </row>
    <row r="146">
      <c r="G146" s="1"/>
      <c r="H146" s="1"/>
    </row>
    <row r="147">
      <c r="G147" s="1"/>
      <c r="H147" s="1"/>
    </row>
    <row r="148">
      <c r="G148" s="1"/>
      <c r="H148" s="1"/>
    </row>
    <row r="149">
      <c r="G149" s="1"/>
      <c r="H149" s="1"/>
    </row>
    <row r="150">
      <c r="G150" s="1"/>
      <c r="H150" s="1"/>
    </row>
    <row r="151">
      <c r="G151" s="1"/>
      <c r="H151" s="1"/>
    </row>
    <row r="152">
      <c r="G152" s="1"/>
      <c r="H152" s="1"/>
    </row>
    <row r="153">
      <c r="G153" s="1"/>
      <c r="H153" s="1"/>
    </row>
    <row r="154">
      <c r="G154" s="1"/>
      <c r="H154" s="1"/>
    </row>
    <row r="155">
      <c r="G155" s="1"/>
      <c r="H155" s="1"/>
    </row>
    <row r="156">
      <c r="G156" s="1"/>
      <c r="H156" s="1"/>
    </row>
    <row r="157">
      <c r="G157" s="1"/>
      <c r="H157" s="1"/>
    </row>
    <row r="158">
      <c r="G158" s="1"/>
      <c r="H158" s="1"/>
    </row>
    <row r="159">
      <c r="G159" s="1"/>
      <c r="H159" s="1"/>
    </row>
    <row r="160">
      <c r="G160" s="1"/>
      <c r="H160" s="1"/>
    </row>
    <row r="161">
      <c r="G161" s="1"/>
      <c r="H161" s="1"/>
    </row>
    <row r="162">
      <c r="G162" s="1"/>
      <c r="H162" s="1"/>
    </row>
    <row r="163">
      <c r="G163" s="1"/>
      <c r="H163" s="1"/>
    </row>
    <row r="164">
      <c r="G164" s="1"/>
      <c r="H164" s="1"/>
    </row>
    <row r="165">
      <c r="G165" s="1"/>
      <c r="H165" s="1"/>
    </row>
    <row r="166">
      <c r="G166" s="1"/>
      <c r="H166" s="1"/>
    </row>
    <row r="167">
      <c r="G167" s="1"/>
      <c r="H167" s="1"/>
    </row>
    <row r="168">
      <c r="G168" s="1"/>
      <c r="H168" s="1"/>
    </row>
    <row r="169">
      <c r="G169" s="1"/>
      <c r="H169" s="1"/>
    </row>
    <row r="170">
      <c r="G170" s="1"/>
      <c r="H170" s="1"/>
    </row>
    <row r="171">
      <c r="G171" s="1"/>
      <c r="H171" s="1"/>
    </row>
    <row r="172">
      <c r="G172" s="1"/>
      <c r="H172" s="1"/>
    </row>
    <row r="173">
      <c r="G173" s="1"/>
      <c r="H173" s="1"/>
    </row>
    <row r="174">
      <c r="G174" s="1"/>
      <c r="H174" s="1"/>
    </row>
    <row r="175">
      <c r="G175" s="1"/>
      <c r="H175" s="1"/>
    </row>
    <row r="176">
      <c r="G176" s="1"/>
      <c r="H176" s="1"/>
    </row>
    <row r="177">
      <c r="G177" s="1"/>
      <c r="H177" s="1"/>
    </row>
    <row r="178">
      <c r="G178" s="1"/>
      <c r="H178" s="1"/>
    </row>
    <row r="179">
      <c r="G179" s="1"/>
      <c r="H179" s="1"/>
    </row>
    <row r="180">
      <c r="G180" s="1"/>
      <c r="H180" s="1"/>
    </row>
    <row r="181">
      <c r="G181" s="1"/>
      <c r="H181" s="1"/>
    </row>
    <row r="182">
      <c r="G182" s="1"/>
      <c r="H182" s="1"/>
    </row>
    <row r="183">
      <c r="G183" s="1"/>
      <c r="H183" s="1"/>
    </row>
    <row r="184">
      <c r="G184" s="1"/>
      <c r="H184" s="1"/>
    </row>
    <row r="185">
      <c r="G185" s="1"/>
      <c r="H185" s="1"/>
    </row>
    <row r="186">
      <c r="G186" s="1"/>
      <c r="H186" s="1"/>
    </row>
    <row r="187">
      <c r="G187" s="1"/>
      <c r="H187" s="1"/>
    </row>
    <row r="188">
      <c r="G188" s="1"/>
      <c r="H188" s="1"/>
    </row>
    <row r="189">
      <c r="G189" s="1"/>
      <c r="H189" s="1"/>
    </row>
    <row r="190">
      <c r="G190" s="1"/>
      <c r="H190" s="1"/>
    </row>
    <row r="191">
      <c r="G191" s="1"/>
      <c r="H191" s="1"/>
    </row>
    <row r="192">
      <c r="G192" s="1"/>
      <c r="H192" s="1"/>
    </row>
    <row r="193">
      <c r="G193" s="1"/>
      <c r="H193" s="1"/>
    </row>
    <row r="194">
      <c r="G194" s="1"/>
      <c r="H194" s="1"/>
    </row>
    <row r="195">
      <c r="G195" s="1"/>
      <c r="H195" s="1"/>
    </row>
    <row r="196">
      <c r="G196" s="1"/>
      <c r="H196" s="1"/>
    </row>
    <row r="197">
      <c r="G197" s="1"/>
      <c r="H197" s="1"/>
    </row>
    <row r="198">
      <c r="G198" s="1"/>
      <c r="H198" s="1"/>
    </row>
    <row r="199">
      <c r="G199" s="1"/>
      <c r="H199" s="1"/>
    </row>
    <row r="200">
      <c r="G200" s="1"/>
      <c r="H200" s="1"/>
    </row>
    <row r="201">
      <c r="G201" s="1"/>
      <c r="H201" s="1"/>
    </row>
    <row r="202">
      <c r="G202" s="1"/>
      <c r="H202" s="1"/>
    </row>
    <row r="203">
      <c r="G203" s="1"/>
      <c r="H203" s="1"/>
    </row>
    <row r="204">
      <c r="G204" s="1"/>
      <c r="H204" s="1"/>
    </row>
    <row r="205">
      <c r="G205" s="1"/>
      <c r="H205" s="1"/>
    </row>
    <row r="206">
      <c r="G206" s="1"/>
      <c r="H206" s="1"/>
    </row>
    <row r="207">
      <c r="G207" s="1"/>
      <c r="H207" s="1"/>
    </row>
    <row r="208">
      <c r="G208" s="1"/>
      <c r="H208" s="1"/>
    </row>
    <row r="209">
      <c r="G209" s="1"/>
      <c r="H209" s="1"/>
    </row>
    <row r="210">
      <c r="G210" s="1"/>
      <c r="H210" s="1"/>
    </row>
    <row r="211">
      <c r="G211" s="1"/>
      <c r="H211" s="1"/>
    </row>
    <row r="212">
      <c r="G212" s="1"/>
      <c r="H212" s="1"/>
    </row>
    <row r="213">
      <c r="G213" s="1"/>
      <c r="H213" s="1"/>
    </row>
    <row r="214">
      <c r="G214" s="1"/>
      <c r="H214" s="1"/>
    </row>
    <row r="215">
      <c r="G215" s="1"/>
      <c r="H215" s="1"/>
    </row>
    <row r="216">
      <c r="G216" s="1"/>
      <c r="H216" s="1"/>
    </row>
    <row r="217">
      <c r="G217" s="1"/>
      <c r="H217" s="1"/>
    </row>
    <row r="218">
      <c r="G218" s="1"/>
      <c r="H218" s="1"/>
    </row>
    <row r="219">
      <c r="G219" s="1"/>
      <c r="H219" s="1"/>
    </row>
    <row r="220">
      <c r="G220" s="1"/>
      <c r="H220" s="1"/>
    </row>
    <row r="221">
      <c r="G221" s="1"/>
      <c r="H221" s="1"/>
    </row>
    <row r="222">
      <c r="G222" s="1"/>
      <c r="H222" s="1"/>
    </row>
    <row r="223">
      <c r="G223" s="1"/>
      <c r="H223" s="1"/>
    </row>
    <row r="224">
      <c r="G224" s="1"/>
      <c r="H224" s="1"/>
    </row>
    <row r="225">
      <c r="G225" s="1"/>
      <c r="H225" s="1"/>
    </row>
    <row r="226">
      <c r="G226" s="1"/>
      <c r="H226" s="1"/>
    </row>
    <row r="227">
      <c r="G227" s="1"/>
      <c r="H227" s="1"/>
    </row>
    <row r="228">
      <c r="G228" s="1"/>
      <c r="H228" s="1"/>
    </row>
    <row r="229">
      <c r="G229" s="1"/>
      <c r="H229" s="1"/>
    </row>
    <row r="230">
      <c r="G230" s="1"/>
      <c r="H230" s="1"/>
    </row>
    <row r="231">
      <c r="G231" s="1"/>
      <c r="H231" s="1"/>
    </row>
    <row r="232">
      <c r="G232" s="1"/>
      <c r="H232" s="1"/>
    </row>
    <row r="233">
      <c r="G233" s="1"/>
      <c r="H233" s="1"/>
    </row>
    <row r="234">
      <c r="G234" s="1"/>
      <c r="H234" s="1"/>
    </row>
    <row r="235">
      <c r="G235" s="1"/>
      <c r="H235" s="1"/>
    </row>
    <row r="236">
      <c r="G236" s="1"/>
      <c r="H236" s="1"/>
    </row>
    <row r="237">
      <c r="G237" s="1"/>
      <c r="H237" s="1"/>
    </row>
    <row r="238">
      <c r="G238" s="1"/>
      <c r="H238" s="1"/>
    </row>
    <row r="239">
      <c r="G239" s="1"/>
      <c r="H239" s="1"/>
    </row>
    <row r="240">
      <c r="G240" s="1"/>
      <c r="H240" s="1"/>
    </row>
    <row r="241">
      <c r="G241" s="1"/>
      <c r="H241" s="1"/>
    </row>
    <row r="242">
      <c r="G242" s="1"/>
      <c r="H242" s="1"/>
    </row>
    <row r="243">
      <c r="G243" s="1"/>
      <c r="H243" s="1"/>
    </row>
    <row r="244">
      <c r="G244" s="1"/>
      <c r="H244" s="1"/>
    </row>
    <row r="245">
      <c r="G245" s="1"/>
      <c r="H245" s="1"/>
    </row>
    <row r="246">
      <c r="G246" s="1"/>
      <c r="H246" s="1"/>
    </row>
    <row r="247">
      <c r="G247" s="1"/>
      <c r="H247" s="1"/>
    </row>
    <row r="248">
      <c r="G248" s="1"/>
      <c r="H248" s="1"/>
    </row>
    <row r="249">
      <c r="G249" s="1"/>
      <c r="H249" s="1"/>
    </row>
    <row r="250">
      <c r="G250" s="1"/>
      <c r="H250" s="1"/>
    </row>
    <row r="251">
      <c r="G251" s="1"/>
      <c r="H251" s="1"/>
    </row>
    <row r="252">
      <c r="G252" s="1"/>
      <c r="H252" s="1"/>
    </row>
    <row r="253">
      <c r="G253" s="1"/>
      <c r="H253" s="1"/>
    </row>
    <row r="254">
      <c r="G254" s="1"/>
      <c r="H254" s="1"/>
    </row>
    <row r="255">
      <c r="G255" s="1"/>
      <c r="H255" s="1"/>
    </row>
    <row r="256">
      <c r="G256" s="1"/>
      <c r="H256" s="1"/>
    </row>
    <row r="257">
      <c r="G257" s="1"/>
      <c r="H257" s="1"/>
    </row>
    <row r="258">
      <c r="G258" s="1"/>
      <c r="H258" s="1"/>
    </row>
    <row r="259">
      <c r="G259" s="1"/>
      <c r="H259" s="1"/>
    </row>
    <row r="260">
      <c r="G260" s="1"/>
      <c r="H260" s="1"/>
    </row>
    <row r="261">
      <c r="G261" s="1"/>
      <c r="H261" s="1"/>
    </row>
    <row r="262">
      <c r="G262" s="1"/>
      <c r="H262" s="1"/>
    </row>
    <row r="263">
      <c r="G263" s="1"/>
      <c r="H263" s="1"/>
    </row>
    <row r="264">
      <c r="G264" s="1"/>
      <c r="H264" s="1"/>
    </row>
    <row r="265">
      <c r="G265" s="1"/>
      <c r="H265" s="1"/>
    </row>
    <row r="266">
      <c r="G266" s="1"/>
      <c r="H266" s="1"/>
    </row>
    <row r="267">
      <c r="G267" s="1"/>
      <c r="H267" s="1"/>
    </row>
    <row r="268">
      <c r="G268" s="1"/>
      <c r="H268" s="1"/>
    </row>
    <row r="269">
      <c r="G269" s="1"/>
      <c r="H269" s="1"/>
    </row>
    <row r="270">
      <c r="G270" s="1"/>
      <c r="H270" s="1"/>
    </row>
    <row r="271">
      <c r="G271" s="1"/>
      <c r="H271" s="1"/>
    </row>
    <row r="272">
      <c r="G272" s="1"/>
      <c r="H272" s="1"/>
    </row>
    <row r="273">
      <c r="G273" s="1"/>
      <c r="H273" s="1"/>
    </row>
    <row r="274">
      <c r="G274" s="1"/>
      <c r="H274" s="1"/>
    </row>
    <row r="275">
      <c r="G275" s="1"/>
      <c r="H275" s="1"/>
    </row>
    <row r="276">
      <c r="G276" s="1"/>
      <c r="H276" s="1"/>
    </row>
    <row r="277">
      <c r="G277" s="1"/>
      <c r="H277" s="1"/>
    </row>
    <row r="278">
      <c r="G278" s="1"/>
      <c r="H278" s="1"/>
    </row>
    <row r="279">
      <c r="G279" s="1"/>
      <c r="H279" s="1"/>
    </row>
    <row r="280">
      <c r="G280" s="1"/>
      <c r="H280" s="1"/>
    </row>
    <row r="281">
      <c r="G281" s="1"/>
      <c r="H281" s="1"/>
    </row>
    <row r="282">
      <c r="G282" s="1"/>
      <c r="H282" s="1"/>
    </row>
    <row r="283">
      <c r="G283" s="1"/>
      <c r="H283" s="1"/>
    </row>
    <row r="284">
      <c r="G284" s="1"/>
      <c r="H284" s="1"/>
    </row>
    <row r="285">
      <c r="G285" s="1"/>
      <c r="H285" s="1"/>
    </row>
    <row r="286">
      <c r="G286" s="1"/>
      <c r="H286" s="1"/>
    </row>
    <row r="287">
      <c r="G287" s="1"/>
      <c r="H287" s="1"/>
    </row>
    <row r="288">
      <c r="G288" s="1"/>
      <c r="H288" s="1"/>
    </row>
    <row r="289">
      <c r="G289" s="1"/>
      <c r="H289" s="1"/>
    </row>
    <row r="290">
      <c r="G290" s="1"/>
      <c r="H290" s="1"/>
    </row>
    <row r="291">
      <c r="G291" s="1"/>
      <c r="H291" s="1"/>
    </row>
    <row r="292">
      <c r="G292" s="1"/>
      <c r="H292" s="1"/>
    </row>
    <row r="293">
      <c r="G293" s="1"/>
      <c r="H293" s="1"/>
    </row>
    <row r="294">
      <c r="G294" s="1"/>
      <c r="H294" s="1"/>
    </row>
    <row r="295">
      <c r="G295" s="1"/>
      <c r="H295" s="1"/>
    </row>
    <row r="296">
      <c r="G296" s="1"/>
      <c r="H296" s="1"/>
    </row>
    <row r="297">
      <c r="G297" s="1"/>
      <c r="H297" s="1"/>
    </row>
    <row r="298">
      <c r="G298" s="1"/>
      <c r="H298" s="1"/>
    </row>
    <row r="299">
      <c r="G299" s="1"/>
      <c r="H299" s="1"/>
    </row>
    <row r="300">
      <c r="G300" s="1"/>
      <c r="H300" s="1"/>
    </row>
    <row r="301">
      <c r="G301" s="1"/>
      <c r="H301" s="1"/>
    </row>
    <row r="302">
      <c r="G302" s="1"/>
      <c r="H302" s="1"/>
    </row>
    <row r="303">
      <c r="G303" s="1"/>
      <c r="H303" s="1"/>
    </row>
    <row r="304">
      <c r="G304" s="1"/>
      <c r="H304" s="1"/>
    </row>
    <row r="305">
      <c r="G305" s="1"/>
      <c r="H305" s="1"/>
    </row>
    <row r="306">
      <c r="G306" s="1"/>
      <c r="H306" s="1"/>
    </row>
    <row r="307">
      <c r="G307" s="1"/>
      <c r="H307" s="1"/>
    </row>
    <row r="308">
      <c r="G308" s="1"/>
      <c r="H308" s="1"/>
    </row>
    <row r="309">
      <c r="G309" s="1"/>
      <c r="H309" s="1"/>
    </row>
    <row r="310">
      <c r="G310" s="1"/>
      <c r="H310" s="1"/>
    </row>
    <row r="311">
      <c r="G311" s="1"/>
      <c r="H311" s="1"/>
    </row>
    <row r="312">
      <c r="G312" s="1"/>
      <c r="H312" s="1"/>
    </row>
    <row r="313">
      <c r="G313" s="1"/>
      <c r="H313" s="1"/>
    </row>
    <row r="314">
      <c r="G314" s="1"/>
      <c r="H314" s="1"/>
    </row>
    <row r="315">
      <c r="G315" s="1"/>
      <c r="H315" s="1"/>
    </row>
    <row r="316">
      <c r="G316" s="1"/>
      <c r="H316" s="1"/>
    </row>
    <row r="317">
      <c r="G317" s="1"/>
      <c r="H317" s="1"/>
    </row>
    <row r="318">
      <c r="G318" s="1"/>
      <c r="H318" s="1"/>
    </row>
    <row r="319">
      <c r="G319" s="1"/>
      <c r="H319" s="1"/>
    </row>
    <row r="320">
      <c r="G320" s="1"/>
      <c r="H320" s="1"/>
    </row>
    <row r="321">
      <c r="G321" s="1"/>
      <c r="H321" s="1"/>
    </row>
    <row r="322">
      <c r="G322" s="1"/>
      <c r="H322" s="1"/>
    </row>
    <row r="323">
      <c r="G323" s="1"/>
      <c r="H323" s="1"/>
    </row>
    <row r="324">
      <c r="G324" s="1"/>
      <c r="H324" s="1"/>
    </row>
    <row r="325">
      <c r="G325" s="1"/>
      <c r="H325" s="1"/>
    </row>
    <row r="326">
      <c r="G326" s="1"/>
      <c r="H326" s="1"/>
    </row>
    <row r="327">
      <c r="G327" s="1"/>
      <c r="H327" s="1"/>
    </row>
    <row r="328">
      <c r="G328" s="1"/>
      <c r="H328" s="1"/>
    </row>
    <row r="329">
      <c r="G329" s="1"/>
      <c r="H329" s="1"/>
    </row>
    <row r="330">
      <c r="G330" s="1"/>
      <c r="H330" s="1"/>
    </row>
    <row r="331">
      <c r="G331" s="1"/>
      <c r="H331" s="1"/>
    </row>
    <row r="332">
      <c r="G332" s="1"/>
      <c r="H332" s="1"/>
    </row>
    <row r="333">
      <c r="G333" s="1"/>
      <c r="H333" s="1"/>
    </row>
    <row r="334">
      <c r="G334" s="1"/>
      <c r="H334" s="1"/>
    </row>
    <row r="335">
      <c r="G335" s="1"/>
      <c r="H335" s="1"/>
    </row>
    <row r="336">
      <c r="G336" s="1"/>
      <c r="H336" s="1"/>
    </row>
    <row r="337">
      <c r="G337" s="1"/>
      <c r="H337" s="1"/>
    </row>
    <row r="338">
      <c r="G338" s="1"/>
      <c r="H338" s="1"/>
    </row>
    <row r="339">
      <c r="G339" s="1"/>
      <c r="H339" s="1"/>
    </row>
    <row r="340">
      <c r="G340" s="1"/>
      <c r="H340" s="1"/>
    </row>
    <row r="341">
      <c r="G341" s="1"/>
      <c r="H341" s="1"/>
    </row>
    <row r="342">
      <c r="G342" s="1"/>
      <c r="H342" s="1"/>
    </row>
    <row r="343">
      <c r="G343" s="1"/>
      <c r="H343" s="1"/>
    </row>
    <row r="344">
      <c r="G344" s="1"/>
      <c r="H344" s="1"/>
    </row>
    <row r="345">
      <c r="G345" s="1"/>
      <c r="H345" s="1"/>
    </row>
    <row r="346">
      <c r="G346" s="1"/>
      <c r="H346" s="1"/>
    </row>
    <row r="347">
      <c r="G347" s="1"/>
      <c r="H347" s="1"/>
    </row>
    <row r="348">
      <c r="G348" s="1"/>
      <c r="H348" s="1"/>
    </row>
    <row r="349">
      <c r="G349" s="1"/>
      <c r="H349" s="1"/>
    </row>
    <row r="350">
      <c r="G350" s="1"/>
      <c r="H350" s="1"/>
    </row>
    <row r="351">
      <c r="G351" s="1"/>
      <c r="H351" s="1"/>
    </row>
    <row r="352">
      <c r="G352" s="1"/>
      <c r="H352" s="1"/>
    </row>
    <row r="353">
      <c r="G353" s="1"/>
      <c r="H353" s="1"/>
    </row>
    <row r="354">
      <c r="G354" s="1"/>
      <c r="H354" s="1"/>
    </row>
    <row r="355">
      <c r="G355" s="1"/>
      <c r="H355" s="1"/>
    </row>
    <row r="356">
      <c r="G356" s="1"/>
      <c r="H356" s="1"/>
    </row>
    <row r="357">
      <c r="G357" s="1"/>
      <c r="H357" s="1"/>
    </row>
    <row r="358">
      <c r="G358" s="1"/>
      <c r="H358" s="1"/>
    </row>
    <row r="359">
      <c r="G359" s="1"/>
      <c r="H359" s="1"/>
    </row>
    <row r="360">
      <c r="G360" s="1"/>
      <c r="H360" s="1"/>
    </row>
    <row r="361">
      <c r="G361" s="1"/>
      <c r="H361" s="1"/>
    </row>
    <row r="362">
      <c r="G362" s="1"/>
      <c r="H362" s="1"/>
    </row>
    <row r="363">
      <c r="G363" s="1"/>
      <c r="H363" s="1"/>
    </row>
    <row r="364">
      <c r="G364" s="1"/>
      <c r="H364" s="1"/>
    </row>
    <row r="365">
      <c r="G365" s="1"/>
      <c r="H365" s="1"/>
    </row>
    <row r="366">
      <c r="G366" s="1"/>
      <c r="H366" s="1"/>
    </row>
    <row r="367">
      <c r="G367" s="1"/>
      <c r="H367" s="1"/>
    </row>
    <row r="368">
      <c r="G368" s="1"/>
      <c r="H368" s="1"/>
    </row>
    <row r="369">
      <c r="G369" s="1"/>
      <c r="H369" s="1"/>
    </row>
    <row r="370">
      <c r="G370" s="1"/>
      <c r="H370" s="1"/>
    </row>
    <row r="371">
      <c r="G371" s="1"/>
      <c r="H371" s="1"/>
    </row>
    <row r="372">
      <c r="G372" s="1"/>
      <c r="H372" s="1"/>
    </row>
    <row r="373">
      <c r="G373" s="1"/>
      <c r="H373" s="1"/>
    </row>
    <row r="374">
      <c r="G374" s="1"/>
      <c r="H374" s="1"/>
    </row>
    <row r="375">
      <c r="G375" s="1"/>
      <c r="H375" s="1"/>
    </row>
    <row r="376">
      <c r="G376" s="1"/>
      <c r="H376" s="1"/>
    </row>
    <row r="377">
      <c r="G377" s="1"/>
      <c r="H377" s="1"/>
    </row>
    <row r="378">
      <c r="G378" s="1"/>
      <c r="H378" s="1"/>
    </row>
    <row r="379">
      <c r="G379" s="1"/>
      <c r="H379" s="1"/>
    </row>
    <row r="380">
      <c r="G380" s="1"/>
      <c r="H380" s="1"/>
    </row>
    <row r="381">
      <c r="G381" s="1"/>
      <c r="H381" s="1"/>
    </row>
    <row r="382">
      <c r="G382" s="1"/>
      <c r="H382" s="1"/>
    </row>
    <row r="383">
      <c r="G383" s="1"/>
      <c r="H383" s="1"/>
    </row>
    <row r="384">
      <c r="G384" s="1"/>
      <c r="H384" s="1"/>
    </row>
    <row r="385">
      <c r="G385" s="1"/>
      <c r="H385" s="1"/>
    </row>
    <row r="386">
      <c r="G386" s="1"/>
      <c r="H386" s="1"/>
    </row>
    <row r="387">
      <c r="G387" s="1"/>
      <c r="H387" s="1"/>
    </row>
    <row r="388">
      <c r="G388" s="1"/>
      <c r="H388" s="1"/>
    </row>
    <row r="389">
      <c r="G389" s="1"/>
      <c r="H389" s="1"/>
    </row>
    <row r="390">
      <c r="G390" s="1"/>
      <c r="H390" s="1"/>
    </row>
    <row r="391">
      <c r="G391" s="1"/>
      <c r="H391" s="1"/>
    </row>
    <row r="392">
      <c r="G392" s="1"/>
      <c r="H392" s="1"/>
    </row>
    <row r="393">
      <c r="G393" s="1"/>
      <c r="H393" s="1"/>
    </row>
    <row r="394">
      <c r="G394" s="1"/>
      <c r="H394" s="1"/>
    </row>
    <row r="395">
      <c r="G395" s="1"/>
      <c r="H395" s="1"/>
    </row>
    <row r="396">
      <c r="G396" s="1"/>
      <c r="H396" s="1"/>
    </row>
    <row r="397">
      <c r="G397" s="1"/>
      <c r="H397" s="1"/>
    </row>
    <row r="398">
      <c r="G398" s="1"/>
      <c r="H398" s="1"/>
    </row>
    <row r="399">
      <c r="G399" s="1"/>
      <c r="H399" s="1"/>
    </row>
    <row r="400">
      <c r="G400" s="1"/>
      <c r="H400" s="1"/>
    </row>
    <row r="401">
      <c r="G401" s="1"/>
      <c r="H401" s="1"/>
    </row>
    <row r="402">
      <c r="G402" s="1"/>
      <c r="H402" s="1"/>
    </row>
    <row r="403">
      <c r="G403" s="1"/>
      <c r="H403" s="1"/>
    </row>
    <row r="404">
      <c r="G404" s="1"/>
      <c r="H404" s="1"/>
    </row>
    <row r="405">
      <c r="G405" s="1"/>
      <c r="H405" s="1"/>
    </row>
    <row r="406">
      <c r="G406" s="1"/>
      <c r="H406" s="1"/>
    </row>
    <row r="407">
      <c r="G407" s="1"/>
      <c r="H407" s="1"/>
    </row>
    <row r="408">
      <c r="G408" s="1"/>
      <c r="H408" s="1"/>
    </row>
    <row r="409">
      <c r="G409" s="1"/>
      <c r="H409" s="1"/>
    </row>
    <row r="410">
      <c r="G410" s="1"/>
      <c r="H410" s="1"/>
    </row>
    <row r="411">
      <c r="G411" s="1"/>
      <c r="H411" s="1"/>
    </row>
    <row r="412">
      <c r="G412" s="1"/>
      <c r="H412" s="1"/>
    </row>
    <row r="413">
      <c r="G413" s="1"/>
      <c r="H413" s="1"/>
    </row>
    <row r="414">
      <c r="G414" s="1"/>
      <c r="H414" s="1"/>
    </row>
    <row r="415">
      <c r="G415" s="1"/>
      <c r="H415" s="1"/>
    </row>
    <row r="416">
      <c r="G416" s="1"/>
      <c r="H416" s="1"/>
    </row>
    <row r="417">
      <c r="G417" s="1"/>
      <c r="H417" s="1"/>
    </row>
    <row r="418">
      <c r="G418" s="1"/>
      <c r="H418" s="1"/>
    </row>
    <row r="419">
      <c r="G419" s="1"/>
      <c r="H419" s="1"/>
    </row>
    <row r="420">
      <c r="G420" s="1"/>
      <c r="H420" s="1"/>
    </row>
    <row r="421">
      <c r="G421" s="1"/>
      <c r="H421" s="1"/>
    </row>
    <row r="422">
      <c r="G422" s="1"/>
      <c r="H422" s="1"/>
    </row>
    <row r="423">
      <c r="G423" s="1"/>
      <c r="H423" s="1"/>
    </row>
    <row r="424">
      <c r="G424" s="1"/>
      <c r="H424" s="1"/>
    </row>
    <row r="425">
      <c r="G425" s="1"/>
      <c r="H425" s="1"/>
    </row>
    <row r="426">
      <c r="G426" s="1"/>
      <c r="H426" s="1"/>
    </row>
    <row r="427">
      <c r="G427" s="1"/>
      <c r="H427" s="1"/>
    </row>
    <row r="428">
      <c r="G428" s="1"/>
      <c r="H428" s="1"/>
    </row>
    <row r="429">
      <c r="G429" s="1"/>
      <c r="H429" s="1"/>
    </row>
    <row r="430">
      <c r="G430" s="1"/>
      <c r="H430" s="1"/>
    </row>
    <row r="431">
      <c r="G431" s="1"/>
      <c r="H431" s="1"/>
    </row>
    <row r="432">
      <c r="G432" s="1"/>
      <c r="H432" s="1"/>
    </row>
    <row r="433">
      <c r="G433" s="1"/>
      <c r="H433" s="1"/>
    </row>
    <row r="434">
      <c r="G434" s="1"/>
      <c r="H434" s="1"/>
    </row>
    <row r="435">
      <c r="G435" s="1"/>
      <c r="H435" s="1"/>
    </row>
    <row r="436">
      <c r="G436" s="1"/>
      <c r="H436" s="1"/>
    </row>
    <row r="437">
      <c r="G437" s="1"/>
      <c r="H437" s="1"/>
    </row>
    <row r="438">
      <c r="G438" s="1"/>
      <c r="H438" s="1"/>
    </row>
    <row r="439">
      <c r="G439" s="1"/>
      <c r="H439" s="1"/>
    </row>
    <row r="440">
      <c r="G440" s="1"/>
      <c r="H440" s="1"/>
    </row>
    <row r="441">
      <c r="G441" s="1"/>
      <c r="H441" s="1"/>
    </row>
    <row r="442">
      <c r="G442" s="1"/>
      <c r="H442" s="1"/>
    </row>
    <row r="443">
      <c r="G443" s="1"/>
      <c r="H443" s="1"/>
    </row>
    <row r="444">
      <c r="G444" s="1"/>
      <c r="H444" s="1"/>
    </row>
    <row r="445">
      <c r="G445" s="1"/>
      <c r="H445" s="1"/>
    </row>
    <row r="446">
      <c r="G446" s="1"/>
      <c r="H446" s="1"/>
    </row>
    <row r="447">
      <c r="G447" s="1"/>
      <c r="H447" s="1"/>
    </row>
    <row r="448">
      <c r="G448" s="1"/>
      <c r="H448" s="1"/>
    </row>
    <row r="449">
      <c r="G449" s="1"/>
      <c r="H449" s="1"/>
    </row>
    <row r="450">
      <c r="G450" s="1"/>
      <c r="H450" s="1"/>
    </row>
    <row r="451">
      <c r="G451" s="1"/>
      <c r="H451" s="1"/>
    </row>
    <row r="452">
      <c r="G452" s="1"/>
      <c r="H452" s="1"/>
    </row>
    <row r="453">
      <c r="G453" s="1"/>
      <c r="H453" s="1"/>
    </row>
    <row r="454">
      <c r="G454" s="1"/>
      <c r="H454" s="1"/>
    </row>
    <row r="455">
      <c r="G455" s="1"/>
      <c r="H455" s="1"/>
    </row>
    <row r="456">
      <c r="G456" s="1"/>
      <c r="H456" s="1"/>
    </row>
    <row r="457">
      <c r="G457" s="1"/>
      <c r="H457" s="1"/>
    </row>
    <row r="458">
      <c r="G458" s="1"/>
      <c r="H458" s="1"/>
    </row>
    <row r="459">
      <c r="G459" s="1"/>
      <c r="H459" s="1"/>
    </row>
    <row r="460">
      <c r="G460" s="1"/>
      <c r="H460" s="1"/>
    </row>
    <row r="461">
      <c r="G461" s="1"/>
      <c r="H461" s="1"/>
    </row>
    <row r="462">
      <c r="G462" s="1"/>
      <c r="H462" s="1"/>
    </row>
    <row r="463">
      <c r="G463" s="1"/>
      <c r="H463" s="1"/>
    </row>
    <row r="464">
      <c r="G464" s="1"/>
      <c r="H464" s="1"/>
    </row>
    <row r="465">
      <c r="G465" s="1"/>
      <c r="H465" s="1"/>
    </row>
    <row r="466">
      <c r="G466" s="1"/>
      <c r="H466" s="1"/>
    </row>
    <row r="467">
      <c r="G467" s="1"/>
      <c r="H467" s="1"/>
    </row>
    <row r="468">
      <c r="G468" s="1"/>
      <c r="H468" s="1"/>
    </row>
    <row r="469">
      <c r="G469" s="1"/>
      <c r="H469" s="1"/>
    </row>
    <row r="470">
      <c r="G470" s="1"/>
      <c r="H470" s="1"/>
    </row>
    <row r="471">
      <c r="G471" s="1"/>
      <c r="H471" s="1"/>
    </row>
    <row r="472">
      <c r="G472" s="1"/>
      <c r="H472" s="1"/>
    </row>
    <row r="473">
      <c r="G473" s="1"/>
      <c r="H473" s="1"/>
    </row>
    <row r="474">
      <c r="G474" s="1"/>
      <c r="H474" s="1"/>
    </row>
    <row r="475">
      <c r="G475" s="1"/>
      <c r="H475" s="1"/>
    </row>
    <row r="476">
      <c r="G476" s="1"/>
      <c r="H476" s="1"/>
    </row>
    <row r="477">
      <c r="G477" s="1"/>
      <c r="H477" s="1"/>
    </row>
    <row r="478">
      <c r="G478" s="1"/>
      <c r="H478" s="1"/>
    </row>
    <row r="479">
      <c r="G479" s="1"/>
      <c r="H479" s="1"/>
    </row>
    <row r="480">
      <c r="G480" s="1"/>
      <c r="H480" s="1"/>
    </row>
    <row r="481">
      <c r="G481" s="1"/>
      <c r="H481" s="1"/>
    </row>
    <row r="482">
      <c r="G482" s="1"/>
      <c r="H482" s="1"/>
    </row>
    <row r="483">
      <c r="G483" s="1"/>
      <c r="H483" s="1"/>
    </row>
    <row r="484">
      <c r="G484" s="1"/>
      <c r="H484" s="1"/>
    </row>
    <row r="485">
      <c r="G485" s="1"/>
      <c r="H485" s="1"/>
    </row>
    <row r="486">
      <c r="G486" s="1"/>
      <c r="H486" s="1"/>
    </row>
    <row r="487">
      <c r="G487" s="1"/>
      <c r="H487" s="1"/>
    </row>
    <row r="488">
      <c r="G488" s="1"/>
      <c r="H488" s="1"/>
    </row>
    <row r="489">
      <c r="G489" s="1"/>
      <c r="H489" s="1"/>
    </row>
    <row r="490">
      <c r="G490" s="1"/>
      <c r="H490" s="1"/>
    </row>
    <row r="491">
      <c r="G491" s="1"/>
      <c r="H491" s="1"/>
    </row>
    <row r="492">
      <c r="G492" s="1"/>
      <c r="H492" s="1"/>
    </row>
    <row r="493">
      <c r="G493" s="1"/>
      <c r="H493" s="1"/>
    </row>
    <row r="494">
      <c r="G494" s="1"/>
      <c r="H494" s="1"/>
    </row>
    <row r="495">
      <c r="G495" s="1"/>
      <c r="H495" s="1"/>
    </row>
    <row r="496">
      <c r="G496" s="1"/>
      <c r="H496" s="1"/>
    </row>
    <row r="497">
      <c r="G497" s="1"/>
      <c r="H497" s="1"/>
    </row>
    <row r="498">
      <c r="G498" s="1"/>
      <c r="H498" s="1"/>
    </row>
    <row r="499">
      <c r="G499" s="1"/>
      <c r="H499" s="1"/>
    </row>
    <row r="500">
      <c r="G500" s="1"/>
      <c r="H500" s="1"/>
    </row>
    <row r="501">
      <c r="G501" s="1"/>
      <c r="H501" s="1"/>
    </row>
    <row r="502">
      <c r="G502" s="1"/>
      <c r="H502" s="1"/>
    </row>
    <row r="503">
      <c r="G503" s="1"/>
      <c r="H503" s="1"/>
    </row>
    <row r="504">
      <c r="G504" s="1"/>
      <c r="H504" s="1"/>
    </row>
    <row r="505">
      <c r="G505" s="1"/>
      <c r="H505" s="1"/>
    </row>
    <row r="506">
      <c r="G506" s="1"/>
      <c r="H506" s="1"/>
    </row>
    <row r="507">
      <c r="G507" s="1"/>
      <c r="H507" s="1"/>
    </row>
    <row r="508">
      <c r="G508" s="1"/>
      <c r="H508" s="1"/>
    </row>
    <row r="509">
      <c r="G509" s="1"/>
      <c r="H509" s="1"/>
    </row>
    <row r="510">
      <c r="G510" s="1"/>
      <c r="H510" s="1"/>
    </row>
    <row r="511">
      <c r="G511" s="1"/>
      <c r="H511" s="1"/>
    </row>
    <row r="512">
      <c r="G512" s="1"/>
      <c r="H512" s="1"/>
    </row>
    <row r="513">
      <c r="G513" s="1"/>
      <c r="H513" s="1"/>
    </row>
    <row r="514">
      <c r="G514" s="1"/>
      <c r="H514" s="1"/>
    </row>
    <row r="515">
      <c r="G515" s="1"/>
      <c r="H515" s="1"/>
    </row>
    <row r="516">
      <c r="G516" s="1"/>
      <c r="H516" s="1"/>
    </row>
    <row r="517">
      <c r="G517" s="1"/>
      <c r="H517" s="1"/>
    </row>
    <row r="518">
      <c r="G518" s="1"/>
      <c r="H518" s="1"/>
    </row>
    <row r="519">
      <c r="G519" s="1"/>
      <c r="H519" s="1"/>
    </row>
    <row r="520">
      <c r="G520" s="1"/>
      <c r="H520" s="1"/>
    </row>
    <row r="521">
      <c r="G521" s="1"/>
      <c r="H521" s="1"/>
    </row>
    <row r="522">
      <c r="G522" s="1"/>
      <c r="H522" s="1"/>
    </row>
    <row r="523">
      <c r="G523" s="1"/>
      <c r="H523" s="1"/>
    </row>
    <row r="524">
      <c r="G524" s="1"/>
      <c r="H524" s="1"/>
    </row>
    <row r="525">
      <c r="G525" s="1"/>
      <c r="H525" s="1"/>
    </row>
    <row r="526">
      <c r="G526" s="1"/>
      <c r="H526" s="1"/>
    </row>
    <row r="527">
      <c r="G527" s="1"/>
      <c r="H527" s="1"/>
    </row>
    <row r="528">
      <c r="G528" s="1"/>
      <c r="H528" s="1"/>
    </row>
    <row r="529">
      <c r="G529" s="1"/>
      <c r="H529" s="1"/>
    </row>
    <row r="530">
      <c r="G530" s="1"/>
      <c r="H530" s="1"/>
    </row>
    <row r="531">
      <c r="G531" s="1"/>
      <c r="H531" s="1"/>
    </row>
    <row r="532">
      <c r="G532" s="1"/>
      <c r="H532" s="1"/>
    </row>
    <row r="533">
      <c r="G533" s="1"/>
      <c r="H533" s="1"/>
    </row>
    <row r="534">
      <c r="G534" s="1"/>
      <c r="H534" s="1"/>
    </row>
    <row r="535">
      <c r="G535" s="1"/>
      <c r="H535" s="1"/>
    </row>
    <row r="536">
      <c r="G536" s="1"/>
      <c r="H536" s="1"/>
    </row>
    <row r="537">
      <c r="G537" s="1"/>
      <c r="H537" s="1"/>
    </row>
    <row r="538">
      <c r="G538" s="1"/>
      <c r="H538" s="1"/>
    </row>
    <row r="539">
      <c r="G539" s="1"/>
      <c r="H539" s="1"/>
    </row>
    <row r="540">
      <c r="G540" s="1"/>
      <c r="H540" s="1"/>
    </row>
    <row r="541">
      <c r="G541" s="1"/>
      <c r="H541" s="1"/>
    </row>
    <row r="542">
      <c r="G542" s="1"/>
      <c r="H542" s="1"/>
    </row>
    <row r="543">
      <c r="G543" s="1"/>
      <c r="H543" s="1"/>
    </row>
    <row r="544">
      <c r="G544" s="1"/>
      <c r="H544" s="1"/>
    </row>
    <row r="545">
      <c r="G545" s="1"/>
      <c r="H545" s="1"/>
    </row>
    <row r="546">
      <c r="G546" s="1"/>
      <c r="H546" s="1"/>
    </row>
    <row r="547">
      <c r="G547" s="1"/>
      <c r="H547" s="1"/>
    </row>
    <row r="548">
      <c r="G548" s="1"/>
      <c r="H548" s="1"/>
    </row>
    <row r="549">
      <c r="G549" s="1"/>
      <c r="H549" s="1"/>
    </row>
    <row r="550">
      <c r="G550" s="1"/>
      <c r="H550" s="1"/>
    </row>
    <row r="551">
      <c r="G551" s="1"/>
      <c r="H551" s="1"/>
    </row>
    <row r="552">
      <c r="G552" s="1"/>
      <c r="H552" s="1"/>
    </row>
    <row r="553">
      <c r="G553" s="1"/>
      <c r="H553" s="1"/>
    </row>
    <row r="554">
      <c r="G554" s="1"/>
      <c r="H554" s="1"/>
    </row>
    <row r="555">
      <c r="G555" s="1"/>
      <c r="H555" s="1"/>
    </row>
    <row r="556">
      <c r="G556" s="1"/>
      <c r="H556" s="1"/>
    </row>
    <row r="557">
      <c r="G557" s="1"/>
      <c r="H557" s="1"/>
    </row>
    <row r="558">
      <c r="G558" s="1"/>
      <c r="H558" s="1"/>
    </row>
    <row r="559">
      <c r="G559" s="1"/>
      <c r="H559" s="1"/>
    </row>
    <row r="560">
      <c r="G560" s="1"/>
      <c r="H560" s="1"/>
    </row>
    <row r="561">
      <c r="G561" s="1"/>
      <c r="H561" s="1"/>
    </row>
    <row r="562">
      <c r="G562" s="1"/>
      <c r="H562" s="1"/>
    </row>
    <row r="563">
      <c r="G563" s="1"/>
      <c r="H563" s="1"/>
    </row>
    <row r="564">
      <c r="G564" s="1"/>
      <c r="H564" s="1"/>
    </row>
    <row r="565">
      <c r="G565" s="1"/>
      <c r="H565" s="1"/>
    </row>
    <row r="566">
      <c r="G566" s="1"/>
      <c r="H566" s="1"/>
    </row>
    <row r="567">
      <c r="G567" s="1"/>
      <c r="H567" s="1"/>
    </row>
    <row r="568">
      <c r="G568" s="1"/>
      <c r="H568" s="1"/>
    </row>
    <row r="569">
      <c r="G569" s="1"/>
      <c r="H569" s="1"/>
    </row>
    <row r="570">
      <c r="G570" s="1"/>
      <c r="H570" s="1"/>
    </row>
    <row r="571">
      <c r="G571" s="1"/>
      <c r="H571" s="1"/>
    </row>
    <row r="572">
      <c r="G572" s="1"/>
      <c r="H572" s="1"/>
    </row>
    <row r="573">
      <c r="G573" s="1"/>
      <c r="H573" s="1"/>
    </row>
    <row r="574">
      <c r="G574" s="1"/>
      <c r="H574" s="1"/>
    </row>
    <row r="575">
      <c r="G575" s="1"/>
      <c r="H575" s="1"/>
    </row>
    <row r="576">
      <c r="G576" s="1"/>
      <c r="H576" s="1"/>
    </row>
    <row r="577">
      <c r="G577" s="1"/>
      <c r="H577" s="1"/>
    </row>
    <row r="578">
      <c r="G578" s="1"/>
      <c r="H578" s="1"/>
    </row>
    <row r="579">
      <c r="G579" s="1"/>
      <c r="H579" s="1"/>
    </row>
    <row r="580">
      <c r="G580" s="1"/>
      <c r="H580" s="1"/>
    </row>
    <row r="581">
      <c r="G581" s="1"/>
      <c r="H581" s="1"/>
    </row>
    <row r="582">
      <c r="G582" s="1"/>
      <c r="H582" s="1"/>
    </row>
    <row r="583">
      <c r="G583" s="1"/>
      <c r="H583" s="1"/>
    </row>
    <row r="584">
      <c r="G584" s="1"/>
      <c r="H584" s="1"/>
    </row>
    <row r="585">
      <c r="G585" s="1"/>
      <c r="H585" s="1"/>
    </row>
    <row r="586">
      <c r="G586" s="1"/>
      <c r="H586" s="1"/>
    </row>
    <row r="587">
      <c r="G587" s="1"/>
      <c r="H587" s="1"/>
    </row>
    <row r="588">
      <c r="G588" s="1"/>
      <c r="H588" s="1"/>
    </row>
    <row r="589">
      <c r="G589" s="1"/>
      <c r="H589" s="1"/>
    </row>
    <row r="590">
      <c r="G590" s="1"/>
      <c r="H590" s="1"/>
    </row>
    <row r="591">
      <c r="G591" s="1"/>
      <c r="H591" s="1"/>
    </row>
    <row r="592">
      <c r="G592" s="1"/>
      <c r="H592" s="1"/>
    </row>
    <row r="593">
      <c r="G593" s="1"/>
      <c r="H593" s="1"/>
    </row>
    <row r="594">
      <c r="G594" s="1"/>
      <c r="H594" s="1"/>
    </row>
    <row r="595">
      <c r="G595" s="1"/>
      <c r="H595" s="1"/>
    </row>
    <row r="596">
      <c r="G596" s="1"/>
      <c r="H596" s="1"/>
    </row>
    <row r="597">
      <c r="G597" s="1"/>
      <c r="H597" s="1"/>
    </row>
    <row r="598">
      <c r="G598" s="1"/>
      <c r="H598" s="1"/>
    </row>
    <row r="599">
      <c r="G599" s="1"/>
      <c r="H599" s="1"/>
    </row>
    <row r="600">
      <c r="G600" s="1"/>
      <c r="H600" s="1"/>
    </row>
    <row r="601">
      <c r="G601" s="1"/>
      <c r="H601" s="1"/>
    </row>
    <row r="602">
      <c r="G602" s="1"/>
      <c r="H602" s="1"/>
    </row>
    <row r="603">
      <c r="G603" s="1"/>
      <c r="H603" s="1"/>
    </row>
    <row r="604">
      <c r="G604" s="1"/>
      <c r="H604" s="1"/>
    </row>
    <row r="605">
      <c r="G605" s="1"/>
      <c r="H605" s="1"/>
    </row>
    <row r="606">
      <c r="G606" s="1"/>
      <c r="H606" s="1"/>
    </row>
    <row r="607">
      <c r="G607" s="1"/>
      <c r="H607" s="1"/>
    </row>
    <row r="608">
      <c r="G608" s="1"/>
      <c r="H608" s="1"/>
    </row>
    <row r="609">
      <c r="G609" s="1"/>
      <c r="H609" s="1"/>
    </row>
    <row r="610">
      <c r="G610" s="1"/>
      <c r="H610" s="1"/>
    </row>
    <row r="611">
      <c r="G611" s="1"/>
      <c r="H611" s="1"/>
    </row>
    <row r="612">
      <c r="G612" s="1"/>
      <c r="H612" s="1"/>
    </row>
    <row r="613">
      <c r="G613" s="1"/>
      <c r="H613" s="1"/>
    </row>
    <row r="614">
      <c r="G614" s="1"/>
      <c r="H614" s="1"/>
    </row>
    <row r="615">
      <c r="G615" s="1"/>
      <c r="H615" s="1"/>
    </row>
    <row r="616">
      <c r="G616" s="1"/>
      <c r="H616" s="1"/>
    </row>
    <row r="617">
      <c r="G617" s="1"/>
      <c r="H617" s="1"/>
    </row>
    <row r="618">
      <c r="G618" s="1"/>
      <c r="H618" s="1"/>
    </row>
    <row r="619">
      <c r="G619" s="1"/>
      <c r="H619" s="1"/>
    </row>
    <row r="620">
      <c r="G620" s="1"/>
      <c r="H620" s="1"/>
    </row>
    <row r="621">
      <c r="G621" s="1"/>
      <c r="H621" s="1"/>
    </row>
    <row r="622">
      <c r="G622" s="1"/>
      <c r="H622" s="1"/>
    </row>
    <row r="623">
      <c r="G623" s="1"/>
      <c r="H623" s="1"/>
    </row>
    <row r="624">
      <c r="G624" s="1"/>
      <c r="H624" s="1"/>
    </row>
    <row r="625">
      <c r="G625" s="1"/>
      <c r="H625" s="1"/>
    </row>
    <row r="626">
      <c r="G626" s="1"/>
      <c r="H626" s="1"/>
    </row>
    <row r="627">
      <c r="G627" s="1"/>
      <c r="H627" s="1"/>
    </row>
    <row r="628">
      <c r="G628" s="1"/>
      <c r="H628" s="1"/>
    </row>
    <row r="629">
      <c r="G629" s="1"/>
      <c r="H629" s="1"/>
    </row>
    <row r="630">
      <c r="G630" s="1"/>
      <c r="H630" s="1"/>
    </row>
    <row r="631">
      <c r="G631" s="1"/>
      <c r="H631" s="1"/>
    </row>
    <row r="632">
      <c r="G632" s="1"/>
      <c r="H632" s="1"/>
    </row>
    <row r="633">
      <c r="G633" s="1"/>
      <c r="H633" s="1"/>
    </row>
    <row r="634">
      <c r="G634" s="1"/>
      <c r="H634" s="1"/>
    </row>
    <row r="635">
      <c r="G635" s="1"/>
      <c r="H635" s="1"/>
    </row>
    <row r="636">
      <c r="G636" s="1"/>
      <c r="H636" s="1"/>
    </row>
    <row r="637">
      <c r="G637" s="1"/>
      <c r="H637" s="1"/>
    </row>
    <row r="638">
      <c r="G638" s="1"/>
      <c r="H638" s="1"/>
    </row>
    <row r="639">
      <c r="G639" s="1"/>
      <c r="H639" s="1"/>
    </row>
    <row r="640">
      <c r="G640" s="1"/>
      <c r="H640" s="1"/>
    </row>
    <row r="641">
      <c r="G641" s="1"/>
      <c r="H641" s="1"/>
    </row>
    <row r="642">
      <c r="G642" s="1"/>
      <c r="H642" s="1"/>
    </row>
    <row r="643">
      <c r="G643" s="1"/>
      <c r="H643" s="1"/>
    </row>
    <row r="644">
      <c r="G644" s="1"/>
      <c r="H644" s="1"/>
    </row>
    <row r="645">
      <c r="G645" s="1"/>
      <c r="H645" s="1"/>
    </row>
    <row r="646">
      <c r="G646" s="1"/>
      <c r="H646" s="1"/>
    </row>
    <row r="647">
      <c r="G647" s="1"/>
      <c r="H647" s="1"/>
    </row>
    <row r="648">
      <c r="G648" s="1"/>
      <c r="H648" s="1"/>
    </row>
    <row r="649">
      <c r="G649" s="1"/>
      <c r="H649" s="1"/>
    </row>
    <row r="650">
      <c r="G650" s="1"/>
      <c r="H650" s="1"/>
    </row>
    <row r="651">
      <c r="G651" s="1"/>
      <c r="H651" s="1"/>
    </row>
    <row r="652">
      <c r="G652" s="1"/>
      <c r="H652" s="1"/>
    </row>
    <row r="653">
      <c r="G653" s="1"/>
      <c r="H653" s="1"/>
    </row>
    <row r="654">
      <c r="G654" s="1"/>
      <c r="H654" s="1"/>
    </row>
    <row r="655">
      <c r="G655" s="1"/>
      <c r="H655" s="1"/>
    </row>
    <row r="656">
      <c r="G656" s="1"/>
      <c r="H656" s="1"/>
    </row>
    <row r="657">
      <c r="G657" s="1"/>
      <c r="H657" s="1"/>
    </row>
    <row r="658">
      <c r="G658" s="1"/>
      <c r="H658" s="1"/>
    </row>
    <row r="659">
      <c r="G659" s="1"/>
      <c r="H659" s="1"/>
    </row>
    <row r="660">
      <c r="G660" s="1"/>
      <c r="H660" s="1"/>
    </row>
    <row r="661">
      <c r="G661" s="1"/>
      <c r="H661" s="1"/>
    </row>
    <row r="662">
      <c r="G662" s="1"/>
      <c r="H662" s="1"/>
    </row>
    <row r="663">
      <c r="G663" s="1"/>
      <c r="H663" s="1"/>
    </row>
    <row r="664">
      <c r="G664" s="1"/>
      <c r="H664" s="1"/>
    </row>
    <row r="665">
      <c r="G665" s="1"/>
      <c r="H665" s="1"/>
    </row>
    <row r="666">
      <c r="G666" s="1"/>
      <c r="H666" s="1"/>
    </row>
    <row r="667">
      <c r="G667" s="1"/>
      <c r="H667" s="1"/>
    </row>
    <row r="668">
      <c r="G668" s="1"/>
      <c r="H668" s="1"/>
    </row>
    <row r="669">
      <c r="G669" s="1"/>
      <c r="H669" s="1"/>
    </row>
    <row r="670">
      <c r="G670" s="1"/>
      <c r="H670" s="1"/>
    </row>
    <row r="671">
      <c r="G671" s="1"/>
      <c r="H671" s="1"/>
    </row>
    <row r="672">
      <c r="G672" s="1"/>
      <c r="H672" s="1"/>
    </row>
    <row r="673">
      <c r="G673" s="1"/>
      <c r="H673" s="1"/>
    </row>
    <row r="674">
      <c r="G674" s="1"/>
      <c r="H674" s="1"/>
    </row>
    <row r="675">
      <c r="G675" s="1"/>
      <c r="H675" s="1"/>
    </row>
    <row r="676">
      <c r="G676" s="1"/>
      <c r="H676" s="1"/>
    </row>
    <row r="677">
      <c r="G677" s="1"/>
      <c r="H677" s="1"/>
    </row>
    <row r="678">
      <c r="G678" s="1"/>
      <c r="H678" s="1"/>
    </row>
    <row r="679">
      <c r="G679" s="1"/>
      <c r="H679" s="1"/>
    </row>
    <row r="680">
      <c r="G680" s="1"/>
      <c r="H680" s="1"/>
    </row>
    <row r="681">
      <c r="G681" s="1"/>
      <c r="H681" s="1"/>
    </row>
    <row r="682">
      <c r="G682" s="1"/>
      <c r="H682" s="1"/>
    </row>
    <row r="683">
      <c r="G683" s="1"/>
      <c r="H683" s="1"/>
    </row>
    <row r="684">
      <c r="G684" s="1"/>
      <c r="H684" s="1"/>
    </row>
    <row r="685">
      <c r="G685" s="1"/>
      <c r="H685" s="1"/>
    </row>
    <row r="686">
      <c r="G686" s="1"/>
      <c r="H686" s="1"/>
    </row>
    <row r="687">
      <c r="G687" s="1"/>
      <c r="H687" s="1"/>
    </row>
    <row r="688">
      <c r="G688" s="1"/>
      <c r="H688" s="1"/>
    </row>
    <row r="689">
      <c r="G689" s="1"/>
      <c r="H689" s="1"/>
    </row>
    <row r="690">
      <c r="G690" s="1"/>
      <c r="H690" s="1"/>
    </row>
    <row r="691">
      <c r="G691" s="1"/>
      <c r="H691" s="1"/>
    </row>
    <row r="692">
      <c r="G692" s="1"/>
      <c r="H692" s="1"/>
    </row>
    <row r="693">
      <c r="G693" s="1"/>
      <c r="H693" s="1"/>
    </row>
    <row r="694">
      <c r="G694" s="1"/>
      <c r="H694" s="1"/>
    </row>
    <row r="695">
      <c r="G695" s="1"/>
      <c r="H695" s="1"/>
    </row>
    <row r="696">
      <c r="G696" s="1"/>
      <c r="H696" s="1"/>
    </row>
    <row r="697">
      <c r="G697" s="1"/>
      <c r="H697" s="1"/>
    </row>
    <row r="698">
      <c r="G698" s="1"/>
      <c r="H698" s="1"/>
    </row>
    <row r="699">
      <c r="G699" s="1"/>
      <c r="H699" s="1"/>
    </row>
    <row r="700">
      <c r="G700" s="1"/>
      <c r="H700" s="1"/>
    </row>
    <row r="701">
      <c r="G701" s="1"/>
      <c r="H701" s="1"/>
    </row>
    <row r="702">
      <c r="G702" s="1"/>
      <c r="H702" s="1"/>
    </row>
    <row r="703">
      <c r="G703" s="1"/>
      <c r="H703" s="1"/>
    </row>
    <row r="704">
      <c r="G704" s="1"/>
      <c r="H704" s="1"/>
    </row>
    <row r="705">
      <c r="G705" s="1"/>
      <c r="H705" s="1"/>
    </row>
    <row r="706">
      <c r="G706" s="1"/>
      <c r="H706" s="1"/>
    </row>
    <row r="707">
      <c r="G707" s="1"/>
      <c r="H707" s="1"/>
    </row>
    <row r="708">
      <c r="G708" s="1"/>
      <c r="H708" s="1"/>
    </row>
    <row r="709">
      <c r="G709" s="1"/>
      <c r="H709" s="1"/>
    </row>
    <row r="710">
      <c r="G710" s="1"/>
      <c r="H710" s="1"/>
    </row>
    <row r="711">
      <c r="G711" s="1"/>
      <c r="H711" s="1"/>
    </row>
    <row r="712">
      <c r="G712" s="1"/>
      <c r="H712" s="1"/>
    </row>
    <row r="713">
      <c r="G713" s="1"/>
      <c r="H713" s="1"/>
    </row>
    <row r="714">
      <c r="G714" s="1"/>
      <c r="H714" s="1"/>
    </row>
    <row r="715">
      <c r="G715" s="1"/>
      <c r="H715" s="1"/>
    </row>
    <row r="716">
      <c r="G716" s="1"/>
      <c r="H716" s="1"/>
    </row>
    <row r="717">
      <c r="G717" s="1"/>
      <c r="H717" s="1"/>
    </row>
    <row r="718">
      <c r="G718" s="1"/>
      <c r="H718" s="1"/>
    </row>
    <row r="719">
      <c r="G719" s="1"/>
      <c r="H719" s="1"/>
    </row>
    <row r="720">
      <c r="G720" s="1"/>
      <c r="H720" s="1"/>
    </row>
    <row r="721">
      <c r="G721" s="1"/>
      <c r="H721" s="1"/>
    </row>
    <row r="722">
      <c r="G722" s="1"/>
      <c r="H722" s="1"/>
    </row>
    <row r="723">
      <c r="G723" s="1"/>
      <c r="H723" s="1"/>
    </row>
    <row r="724">
      <c r="G724" s="1"/>
      <c r="H724" s="1"/>
    </row>
    <row r="725">
      <c r="G725" s="1"/>
      <c r="H725" s="1"/>
    </row>
    <row r="726">
      <c r="G726" s="1"/>
      <c r="H726" s="1"/>
    </row>
    <row r="727">
      <c r="G727" s="1"/>
      <c r="H727" s="1"/>
    </row>
    <row r="728">
      <c r="G728" s="1"/>
      <c r="H728" s="1"/>
    </row>
    <row r="729">
      <c r="G729" s="1"/>
      <c r="H729" s="1"/>
    </row>
    <row r="730">
      <c r="G730" s="1"/>
      <c r="H730" s="1"/>
    </row>
    <row r="731">
      <c r="G731" s="1"/>
      <c r="H731" s="1"/>
    </row>
    <row r="732">
      <c r="G732" s="1"/>
      <c r="H732" s="1"/>
    </row>
    <row r="733">
      <c r="G733" s="1"/>
      <c r="H733" s="1"/>
    </row>
    <row r="734">
      <c r="G734" s="1"/>
      <c r="H734" s="1"/>
    </row>
    <row r="735">
      <c r="G735" s="1"/>
      <c r="H735" s="1"/>
    </row>
    <row r="736">
      <c r="G736" s="1"/>
      <c r="H736" s="1"/>
    </row>
    <row r="737">
      <c r="G737" s="1"/>
      <c r="H737" s="1"/>
    </row>
    <row r="738">
      <c r="G738" s="1"/>
      <c r="H738" s="1"/>
    </row>
    <row r="739">
      <c r="G739" s="1"/>
      <c r="H739" s="1"/>
    </row>
    <row r="740">
      <c r="G740" s="1"/>
      <c r="H740" s="1"/>
    </row>
    <row r="741">
      <c r="G741" s="1"/>
      <c r="H741" s="1"/>
    </row>
    <row r="742">
      <c r="G742" s="1"/>
      <c r="H742" s="1"/>
    </row>
    <row r="743">
      <c r="G743" s="1"/>
      <c r="H743" s="1"/>
    </row>
    <row r="744">
      <c r="G744" s="1"/>
      <c r="H744" s="1"/>
    </row>
    <row r="745">
      <c r="G745" s="1"/>
      <c r="H745" s="1"/>
    </row>
    <row r="746">
      <c r="G746" s="1"/>
      <c r="H746" s="1"/>
    </row>
    <row r="747">
      <c r="G747" s="1"/>
      <c r="H747" s="1"/>
    </row>
    <row r="748">
      <c r="G748" s="1"/>
      <c r="H748" s="1"/>
    </row>
    <row r="749">
      <c r="G749" s="1"/>
      <c r="H749" s="1"/>
    </row>
    <row r="750">
      <c r="G750" s="1"/>
      <c r="H750" s="1"/>
    </row>
    <row r="751">
      <c r="G751" s="1"/>
      <c r="H751" s="1"/>
    </row>
    <row r="752">
      <c r="G752" s="1"/>
      <c r="H752" s="1"/>
    </row>
    <row r="753">
      <c r="G753" s="1"/>
      <c r="H753" s="1"/>
    </row>
    <row r="754">
      <c r="G754" s="1"/>
      <c r="H754" s="1"/>
    </row>
    <row r="755">
      <c r="G755" s="1"/>
      <c r="H755" s="1"/>
    </row>
    <row r="756">
      <c r="G756" s="1"/>
      <c r="H756" s="1"/>
    </row>
    <row r="757">
      <c r="G757" s="1"/>
      <c r="H757" s="1"/>
    </row>
    <row r="758">
      <c r="G758" s="1"/>
      <c r="H758" s="1"/>
    </row>
    <row r="759">
      <c r="G759" s="1"/>
      <c r="H759" s="1"/>
    </row>
    <row r="760">
      <c r="G760" s="1"/>
      <c r="H760" s="1"/>
    </row>
    <row r="761">
      <c r="G761" s="1"/>
      <c r="H761" s="1"/>
    </row>
    <row r="762">
      <c r="G762" s="1"/>
      <c r="H762" s="1"/>
    </row>
    <row r="763">
      <c r="G763" s="1"/>
      <c r="H763" s="1"/>
    </row>
    <row r="764">
      <c r="G764" s="1"/>
      <c r="H764" s="1"/>
    </row>
    <row r="765">
      <c r="G765" s="1"/>
      <c r="H765" s="1"/>
    </row>
    <row r="766">
      <c r="G766" s="1"/>
      <c r="H766" s="1"/>
    </row>
    <row r="767">
      <c r="G767" s="1"/>
      <c r="H767" s="1"/>
    </row>
    <row r="768">
      <c r="G768" s="1"/>
      <c r="H768" s="1"/>
    </row>
    <row r="769">
      <c r="G769" s="1"/>
      <c r="H769" s="1"/>
    </row>
    <row r="770">
      <c r="G770" s="1"/>
      <c r="H770" s="1"/>
    </row>
    <row r="771">
      <c r="G771" s="1"/>
      <c r="H771" s="1"/>
    </row>
    <row r="772">
      <c r="G772" s="1"/>
      <c r="H772" s="1"/>
    </row>
    <row r="773">
      <c r="G773" s="1"/>
      <c r="H773" s="1"/>
    </row>
    <row r="774">
      <c r="G774" s="1"/>
      <c r="H774" s="1"/>
    </row>
    <row r="775">
      <c r="G775" s="1"/>
      <c r="H775" s="1"/>
    </row>
    <row r="776">
      <c r="G776" s="1"/>
      <c r="H776" s="1"/>
    </row>
    <row r="777">
      <c r="G777" s="1"/>
      <c r="H777" s="1"/>
    </row>
    <row r="778">
      <c r="G778" s="1"/>
      <c r="H778" s="1"/>
    </row>
    <row r="779">
      <c r="G779" s="1"/>
      <c r="H779" s="1"/>
    </row>
    <row r="780">
      <c r="G780" s="1"/>
      <c r="H780" s="1"/>
    </row>
    <row r="781">
      <c r="G781" s="1"/>
      <c r="H781" s="1"/>
    </row>
    <row r="782">
      <c r="G782" s="1"/>
      <c r="H782" s="1"/>
    </row>
    <row r="783">
      <c r="G783" s="1"/>
      <c r="H783" s="1"/>
    </row>
    <row r="784">
      <c r="G784" s="1"/>
      <c r="H784" s="1"/>
    </row>
    <row r="785">
      <c r="G785" s="1"/>
      <c r="H785" s="1"/>
    </row>
    <row r="786">
      <c r="G786" s="1"/>
      <c r="H786" s="1"/>
    </row>
    <row r="787">
      <c r="G787" s="1"/>
      <c r="H787" s="1"/>
    </row>
    <row r="788">
      <c r="G788" s="1"/>
      <c r="H788" s="1"/>
    </row>
    <row r="789">
      <c r="G789" s="1"/>
      <c r="H789" s="1"/>
    </row>
    <row r="790">
      <c r="G790" s="1"/>
      <c r="H790" s="1"/>
    </row>
    <row r="791">
      <c r="G791" s="1"/>
      <c r="H791" s="1"/>
    </row>
    <row r="792">
      <c r="G792" s="1"/>
      <c r="H792" s="1"/>
    </row>
    <row r="793">
      <c r="G793" s="1"/>
      <c r="H793" s="1"/>
    </row>
    <row r="794">
      <c r="G794" s="1"/>
      <c r="H794" s="1"/>
    </row>
    <row r="795">
      <c r="G795" s="1"/>
      <c r="H795" s="1"/>
    </row>
    <row r="796">
      <c r="G796" s="1"/>
      <c r="H796" s="1"/>
    </row>
    <row r="797">
      <c r="G797" s="1"/>
      <c r="H797" s="1"/>
    </row>
    <row r="798">
      <c r="G798" s="1"/>
      <c r="H798" s="1"/>
    </row>
    <row r="799">
      <c r="G799" s="1"/>
      <c r="H799" s="1"/>
    </row>
    <row r="800">
      <c r="G800" s="1"/>
      <c r="H800" s="1"/>
    </row>
    <row r="801">
      <c r="G801" s="1"/>
      <c r="H801" s="1"/>
    </row>
    <row r="802">
      <c r="G802" s="1"/>
      <c r="H802" s="1"/>
    </row>
    <row r="803">
      <c r="G803" s="1"/>
      <c r="H803" s="1"/>
    </row>
    <row r="804">
      <c r="G804" s="1"/>
      <c r="H804" s="1"/>
    </row>
    <row r="805">
      <c r="G805" s="1"/>
      <c r="H805" s="1"/>
    </row>
    <row r="806">
      <c r="G806" s="1"/>
      <c r="H806" s="1"/>
    </row>
    <row r="807">
      <c r="G807" s="1"/>
      <c r="H807" s="1"/>
    </row>
    <row r="808">
      <c r="G808" s="1"/>
      <c r="H808" s="1"/>
    </row>
    <row r="809">
      <c r="G809" s="1"/>
      <c r="H809" s="1"/>
    </row>
    <row r="810">
      <c r="G810" s="1"/>
      <c r="H810" s="1"/>
    </row>
    <row r="811">
      <c r="G811" s="1"/>
      <c r="H811" s="1"/>
    </row>
    <row r="812">
      <c r="G812" s="1"/>
      <c r="H812" s="1"/>
    </row>
    <row r="813">
      <c r="G813" s="1"/>
      <c r="H813" s="1"/>
    </row>
    <row r="814">
      <c r="G814" s="1"/>
      <c r="H814" s="1"/>
    </row>
    <row r="815">
      <c r="G815" s="1"/>
      <c r="H815" s="1"/>
    </row>
    <row r="816">
      <c r="G816" s="1"/>
      <c r="H816" s="1"/>
    </row>
    <row r="817">
      <c r="G817" s="1"/>
      <c r="H817" s="1"/>
    </row>
    <row r="818">
      <c r="G818" s="1"/>
      <c r="H818" s="1"/>
    </row>
    <row r="819">
      <c r="G819" s="1"/>
      <c r="H819" s="1"/>
    </row>
    <row r="820">
      <c r="G820" s="1"/>
      <c r="H820" s="1"/>
    </row>
    <row r="821">
      <c r="G821" s="1"/>
      <c r="H821" s="1"/>
    </row>
    <row r="822">
      <c r="G822" s="1"/>
      <c r="H822" s="1"/>
    </row>
    <row r="823">
      <c r="G823" s="1"/>
      <c r="H823" s="1"/>
    </row>
    <row r="824">
      <c r="G824" s="1"/>
      <c r="H824" s="1"/>
    </row>
    <row r="825">
      <c r="G825" s="1"/>
      <c r="H825" s="1"/>
    </row>
    <row r="826">
      <c r="G826" s="1"/>
      <c r="H826" s="1"/>
    </row>
    <row r="827">
      <c r="G827" s="1"/>
      <c r="H827" s="1"/>
    </row>
    <row r="828">
      <c r="G828" s="1"/>
      <c r="H828" s="1"/>
    </row>
    <row r="829">
      <c r="G829" s="1"/>
      <c r="H829" s="1"/>
    </row>
    <row r="830">
      <c r="G830" s="1"/>
      <c r="H830" s="1"/>
    </row>
    <row r="831">
      <c r="G831" s="1"/>
      <c r="H831" s="1"/>
    </row>
    <row r="832">
      <c r="G832" s="1"/>
      <c r="H832" s="1"/>
    </row>
    <row r="833">
      <c r="G833" s="1"/>
      <c r="H833" s="1"/>
    </row>
    <row r="834">
      <c r="G834" s="1"/>
      <c r="H834" s="1"/>
    </row>
    <row r="835">
      <c r="G835" s="1"/>
      <c r="H835" s="1"/>
    </row>
    <row r="836">
      <c r="G836" s="1"/>
      <c r="H836" s="1"/>
    </row>
    <row r="837">
      <c r="G837" s="1"/>
      <c r="H837" s="1"/>
    </row>
    <row r="838">
      <c r="G838" s="1"/>
      <c r="H838" s="1"/>
    </row>
    <row r="839">
      <c r="G839" s="1"/>
      <c r="H839" s="1"/>
    </row>
    <row r="840">
      <c r="G840" s="1"/>
      <c r="H840" s="1"/>
    </row>
    <row r="841">
      <c r="G841" s="1"/>
      <c r="H841" s="1"/>
    </row>
    <row r="842">
      <c r="G842" s="1"/>
      <c r="H842" s="1"/>
    </row>
    <row r="843">
      <c r="G843" s="1"/>
      <c r="H843" s="1"/>
    </row>
    <row r="844">
      <c r="G844" s="1"/>
      <c r="H844" s="1"/>
    </row>
    <row r="845">
      <c r="G845" s="1"/>
      <c r="H845" s="1"/>
    </row>
    <row r="846">
      <c r="G846" s="1"/>
      <c r="H846" s="1"/>
    </row>
    <row r="847">
      <c r="G847" s="1"/>
      <c r="H847" s="1"/>
    </row>
    <row r="848">
      <c r="G848" s="1"/>
      <c r="H848" s="1"/>
    </row>
    <row r="849">
      <c r="G849" s="1"/>
      <c r="H849" s="1"/>
    </row>
    <row r="850">
      <c r="G850" s="1"/>
      <c r="H850" s="1"/>
    </row>
    <row r="851">
      <c r="G851" s="1"/>
      <c r="H851" s="1"/>
    </row>
    <row r="852">
      <c r="G852" s="1"/>
      <c r="H852" s="1"/>
    </row>
    <row r="853">
      <c r="G853" s="1"/>
      <c r="H853" s="1"/>
    </row>
    <row r="854">
      <c r="G854" s="1"/>
      <c r="H854" s="1"/>
    </row>
    <row r="855">
      <c r="G855" s="1"/>
      <c r="H855" s="1"/>
    </row>
    <row r="856">
      <c r="G856" s="1"/>
      <c r="H856" s="1"/>
    </row>
    <row r="857">
      <c r="G857" s="1"/>
      <c r="H857" s="1"/>
    </row>
    <row r="858">
      <c r="G858" s="1"/>
      <c r="H858" s="1"/>
    </row>
    <row r="859">
      <c r="G859" s="1"/>
      <c r="H859" s="1"/>
    </row>
    <row r="860">
      <c r="G860" s="1"/>
      <c r="H860" s="1"/>
    </row>
    <row r="861">
      <c r="G861" s="1"/>
      <c r="H861" s="1"/>
    </row>
    <row r="862">
      <c r="G862" s="1"/>
      <c r="H862" s="1"/>
    </row>
    <row r="863">
      <c r="G863" s="1"/>
      <c r="H863" s="1"/>
    </row>
    <row r="864">
      <c r="G864" s="1"/>
      <c r="H864" s="1"/>
    </row>
    <row r="865">
      <c r="G865" s="1"/>
      <c r="H865" s="1"/>
    </row>
    <row r="866">
      <c r="G866" s="1"/>
      <c r="H866" s="1"/>
    </row>
    <row r="867">
      <c r="G867" s="1"/>
      <c r="H867" s="1"/>
    </row>
    <row r="868">
      <c r="G868" s="1"/>
      <c r="H868" s="1"/>
    </row>
    <row r="869">
      <c r="G869" s="1"/>
      <c r="H869" s="1"/>
    </row>
    <row r="870">
      <c r="G870" s="1"/>
      <c r="H870" s="1"/>
    </row>
    <row r="871">
      <c r="G871" s="1"/>
      <c r="H871" s="1"/>
    </row>
    <row r="872">
      <c r="G872" s="1"/>
      <c r="H872" s="1"/>
    </row>
    <row r="873">
      <c r="G873" s="1"/>
      <c r="H873" s="1"/>
    </row>
    <row r="874">
      <c r="G874" s="1"/>
      <c r="H874" s="1"/>
    </row>
    <row r="875">
      <c r="G875" s="1"/>
      <c r="H875" s="1"/>
    </row>
    <row r="876">
      <c r="G876" s="1"/>
      <c r="H876" s="1"/>
    </row>
    <row r="877">
      <c r="G877" s="1"/>
      <c r="H877" s="1"/>
    </row>
    <row r="878">
      <c r="G878" s="1"/>
      <c r="H878" s="1"/>
    </row>
    <row r="879">
      <c r="G879" s="1"/>
      <c r="H879" s="1"/>
    </row>
    <row r="880">
      <c r="G880" s="1"/>
      <c r="H880" s="1"/>
    </row>
    <row r="881">
      <c r="G881" s="1"/>
      <c r="H881" s="1"/>
    </row>
    <row r="882">
      <c r="G882" s="1"/>
      <c r="H882" s="1"/>
    </row>
    <row r="883">
      <c r="G883" s="1"/>
      <c r="H883" s="1"/>
    </row>
    <row r="884">
      <c r="G884" s="1"/>
      <c r="H884" s="1"/>
    </row>
    <row r="885">
      <c r="G885" s="1"/>
      <c r="H885" s="1"/>
    </row>
    <row r="886">
      <c r="G886" s="1"/>
      <c r="H886" s="1"/>
    </row>
    <row r="887">
      <c r="G887" s="1"/>
      <c r="H887" s="1"/>
    </row>
    <row r="888">
      <c r="G888" s="1"/>
      <c r="H888" s="1"/>
    </row>
    <row r="889">
      <c r="G889" s="1"/>
      <c r="H889" s="1"/>
    </row>
    <row r="890">
      <c r="G890" s="1"/>
      <c r="H890" s="1"/>
    </row>
    <row r="891">
      <c r="G891" s="1"/>
      <c r="H891" s="1"/>
    </row>
    <row r="892">
      <c r="G892" s="1"/>
      <c r="H892" s="1"/>
    </row>
    <row r="893">
      <c r="G893" s="1"/>
      <c r="H893" s="1"/>
    </row>
    <row r="894">
      <c r="G894" s="1"/>
      <c r="H894" s="1"/>
    </row>
    <row r="895">
      <c r="G895" s="1"/>
      <c r="H895" s="1"/>
    </row>
    <row r="896">
      <c r="G896" s="1"/>
      <c r="H896" s="1"/>
    </row>
    <row r="897">
      <c r="G897" s="1"/>
      <c r="H897" s="1"/>
    </row>
    <row r="898">
      <c r="G898" s="1"/>
      <c r="H898" s="1"/>
    </row>
    <row r="899">
      <c r="G899" s="1"/>
      <c r="H899" s="1"/>
    </row>
    <row r="900">
      <c r="G900" s="1"/>
      <c r="H900" s="1"/>
    </row>
    <row r="901">
      <c r="G901" s="1"/>
      <c r="H901" s="1"/>
    </row>
    <row r="902">
      <c r="G902" s="1"/>
      <c r="H902" s="1"/>
    </row>
    <row r="903">
      <c r="G903" s="1"/>
      <c r="H903" s="1"/>
    </row>
    <row r="904">
      <c r="G904" s="1"/>
      <c r="H904" s="1"/>
    </row>
    <row r="905">
      <c r="G905" s="1"/>
      <c r="H905" s="1"/>
    </row>
    <row r="906">
      <c r="G906" s="1"/>
      <c r="H906" s="1"/>
    </row>
    <row r="907">
      <c r="G907" s="1"/>
      <c r="H907" s="1"/>
    </row>
    <row r="908">
      <c r="G908" s="1"/>
      <c r="H908" s="1"/>
    </row>
    <row r="909">
      <c r="G909" s="1"/>
      <c r="H909" s="1"/>
    </row>
    <row r="910">
      <c r="G910" s="1"/>
      <c r="H910" s="1"/>
    </row>
    <row r="911">
      <c r="G911" s="1"/>
      <c r="H911" s="1"/>
    </row>
    <row r="912">
      <c r="G912" s="1"/>
      <c r="H912" s="1"/>
    </row>
    <row r="913">
      <c r="G913" s="1"/>
      <c r="H913" s="1"/>
    </row>
    <row r="914">
      <c r="G914" s="1"/>
      <c r="H914" s="1"/>
    </row>
    <row r="915">
      <c r="G915" s="1"/>
      <c r="H915" s="1"/>
    </row>
    <row r="916">
      <c r="G916" s="1"/>
      <c r="H916" s="1"/>
    </row>
    <row r="917">
      <c r="G917" s="1"/>
      <c r="H917" s="1"/>
    </row>
    <row r="918">
      <c r="G918" s="1"/>
      <c r="H918" s="1"/>
    </row>
    <row r="919">
      <c r="G919" s="1"/>
      <c r="H919" s="1"/>
    </row>
    <row r="920">
      <c r="G920" s="1"/>
      <c r="H920" s="1"/>
    </row>
    <row r="921">
      <c r="G921" s="1"/>
      <c r="H921" s="1"/>
    </row>
    <row r="922">
      <c r="G922" s="1"/>
      <c r="H922" s="1"/>
    </row>
    <row r="923">
      <c r="G923" s="1"/>
      <c r="H923" s="1"/>
    </row>
    <row r="924">
      <c r="G924" s="1"/>
      <c r="H924" s="1"/>
    </row>
    <row r="925">
      <c r="G925" s="1"/>
      <c r="H925" s="1"/>
    </row>
    <row r="926">
      <c r="G926" s="1"/>
      <c r="H926" s="1"/>
    </row>
    <row r="927">
      <c r="G927" s="1"/>
      <c r="H927" s="1"/>
    </row>
    <row r="928">
      <c r="G928" s="1"/>
      <c r="H928" s="1"/>
    </row>
    <row r="929">
      <c r="G929" s="1"/>
      <c r="H929" s="1"/>
    </row>
    <row r="930">
      <c r="G930" s="1"/>
      <c r="H930" s="1"/>
    </row>
    <row r="931">
      <c r="G931" s="1"/>
      <c r="H931" s="1"/>
    </row>
    <row r="932">
      <c r="G932" s="1"/>
      <c r="H932" s="1"/>
    </row>
    <row r="933">
      <c r="G933" s="1"/>
      <c r="H933" s="1"/>
    </row>
    <row r="934">
      <c r="G934" s="1"/>
      <c r="H934" s="1"/>
    </row>
    <row r="935">
      <c r="G935" s="1"/>
      <c r="H935" s="1"/>
    </row>
    <row r="936">
      <c r="G936" s="1"/>
      <c r="H936" s="1"/>
    </row>
    <row r="937">
      <c r="G937" s="1"/>
      <c r="H937" s="1"/>
    </row>
    <row r="938">
      <c r="G938" s="1"/>
      <c r="H938" s="1"/>
    </row>
    <row r="939">
      <c r="G939" s="1"/>
      <c r="H939" s="1"/>
    </row>
    <row r="940">
      <c r="G940" s="1"/>
      <c r="H940" s="1"/>
    </row>
    <row r="941">
      <c r="G941" s="1"/>
      <c r="H941" s="1"/>
    </row>
    <row r="942">
      <c r="G942" s="1"/>
      <c r="H942" s="1"/>
    </row>
    <row r="943">
      <c r="G943" s="1"/>
      <c r="H943" s="1"/>
    </row>
    <row r="944">
      <c r="G944" s="1"/>
      <c r="H944" s="1"/>
    </row>
    <row r="945">
      <c r="G945" s="1"/>
      <c r="H945" s="1"/>
    </row>
    <row r="946">
      <c r="G946" s="1"/>
      <c r="H946" s="1"/>
    </row>
    <row r="947">
      <c r="G947" s="1"/>
      <c r="H947" s="1"/>
    </row>
    <row r="948">
      <c r="G948" s="1"/>
      <c r="H948" s="1"/>
    </row>
    <row r="949">
      <c r="G949" s="1"/>
      <c r="H949" s="1"/>
    </row>
    <row r="950">
      <c r="G950" s="1"/>
      <c r="H950" s="1"/>
    </row>
    <row r="951">
      <c r="G951" s="1"/>
      <c r="H951" s="1"/>
    </row>
    <row r="952">
      <c r="G952" s="1"/>
      <c r="H952" s="1"/>
    </row>
    <row r="953">
      <c r="G953" s="1"/>
      <c r="H953" s="1"/>
    </row>
    <row r="954">
      <c r="G954" s="1"/>
      <c r="H954" s="1"/>
    </row>
    <row r="955">
      <c r="G955" s="1"/>
      <c r="H955" s="1"/>
    </row>
    <row r="956">
      <c r="G956" s="1"/>
      <c r="H956" s="1"/>
    </row>
    <row r="957">
      <c r="G957" s="1"/>
      <c r="H957" s="1"/>
    </row>
    <row r="958">
      <c r="G958" s="1"/>
      <c r="H958" s="1"/>
    </row>
    <row r="959">
      <c r="G959" s="1"/>
      <c r="H959" s="1"/>
    </row>
    <row r="960">
      <c r="G960" s="1"/>
      <c r="H960" s="1"/>
    </row>
    <row r="961">
      <c r="G961" s="1"/>
      <c r="H961" s="1"/>
    </row>
    <row r="962">
      <c r="G962" s="1"/>
      <c r="H962" s="1"/>
    </row>
    <row r="963">
      <c r="G963" s="1"/>
      <c r="H963" s="1"/>
    </row>
    <row r="964">
      <c r="G964" s="1"/>
      <c r="H964" s="1"/>
    </row>
    <row r="965">
      <c r="G965" s="1"/>
      <c r="H965" s="1"/>
    </row>
    <row r="966">
      <c r="G966" s="1"/>
      <c r="H966" s="1"/>
    </row>
    <row r="967">
      <c r="G967" s="1"/>
      <c r="H967" s="1"/>
    </row>
    <row r="968">
      <c r="G968" s="1"/>
      <c r="H968" s="1"/>
    </row>
    <row r="969">
      <c r="G969" s="1"/>
      <c r="H969" s="1"/>
    </row>
    <row r="970">
      <c r="G970" s="1"/>
      <c r="H970" s="1"/>
    </row>
    <row r="971">
      <c r="G971" s="1"/>
      <c r="H971" s="1"/>
    </row>
    <row r="972">
      <c r="G972" s="1"/>
      <c r="H972" s="1"/>
    </row>
    <row r="973">
      <c r="G973" s="1"/>
      <c r="H973" s="1"/>
    </row>
    <row r="974">
      <c r="G974" s="1"/>
      <c r="H974" s="1"/>
    </row>
    <row r="975">
      <c r="G975" s="1"/>
      <c r="H975" s="1"/>
    </row>
    <row r="976">
      <c r="G976" s="1"/>
      <c r="H976" s="1"/>
    </row>
    <row r="977">
      <c r="G977" s="1"/>
      <c r="H977" s="1"/>
    </row>
    <row r="978">
      <c r="G978" s="1"/>
      <c r="H978" s="1"/>
    </row>
    <row r="979">
      <c r="G979" s="1"/>
      <c r="H979" s="1"/>
    </row>
    <row r="980">
      <c r="G980" s="1"/>
      <c r="H980" s="1"/>
    </row>
    <row r="981">
      <c r="G981" s="1"/>
      <c r="H981" s="1"/>
    </row>
    <row r="982">
      <c r="G982" s="1"/>
      <c r="H982" s="1"/>
    </row>
    <row r="983">
      <c r="G983" s="1"/>
      <c r="H983" s="1"/>
    </row>
    <row r="984">
      <c r="G984" s="1"/>
      <c r="H984" s="1"/>
    </row>
    <row r="985">
      <c r="G985" s="1"/>
      <c r="H985" s="1"/>
    </row>
    <row r="986">
      <c r="G986" s="1"/>
      <c r="H986" s="1"/>
    </row>
    <row r="987">
      <c r="G987" s="1"/>
      <c r="H987" s="1"/>
    </row>
    <row r="988">
      <c r="G988" s="1"/>
      <c r="H988" s="1"/>
    </row>
    <row r="989">
      <c r="G989" s="1"/>
      <c r="H989" s="1"/>
    </row>
    <row r="990">
      <c r="G990" s="1"/>
      <c r="H990" s="1"/>
    </row>
    <row r="991">
      <c r="G991" s="1"/>
      <c r="H991" s="1"/>
    </row>
    <row r="992">
      <c r="G992" s="1"/>
      <c r="H992" s="1"/>
    </row>
    <row r="993">
      <c r="G993" s="1"/>
      <c r="H993" s="1"/>
    </row>
    <row r="994">
      <c r="G994" s="1"/>
      <c r="H994" s="1"/>
    </row>
    <row r="995">
      <c r="G995" s="1"/>
      <c r="H995" s="1"/>
    </row>
    <row r="996">
      <c r="G996" s="1"/>
      <c r="H996" s="1"/>
    </row>
    <row r="997">
      <c r="G997" s="1"/>
      <c r="H997" s="1"/>
    </row>
    <row r="998">
      <c r="G998" s="1"/>
      <c r="H998" s="1"/>
    </row>
    <row r="999">
      <c r="G999" s="1"/>
      <c r="H999" s="1"/>
    </row>
    <row r="1000">
      <c r="G1000" s="1"/>
      <c r="H1000" s="1"/>
    </row>
  </sheetData>
  <mergeCells count="19">
    <mergeCell ref="C1:C3"/>
    <mergeCell ref="G1:H1"/>
    <mergeCell ref="D2:D3"/>
    <mergeCell ref="E2:E3"/>
    <mergeCell ref="G2:G3"/>
    <mergeCell ref="H2:H3"/>
    <mergeCell ref="B4:D4"/>
    <mergeCell ref="A33:D33"/>
    <mergeCell ref="A34:D34"/>
    <mergeCell ref="A35:D35"/>
    <mergeCell ref="A36:D36"/>
    <mergeCell ref="A37:D37"/>
    <mergeCell ref="B1:B3"/>
    <mergeCell ref="A5:A26"/>
    <mergeCell ref="A28:D28"/>
    <mergeCell ref="A29:D29"/>
    <mergeCell ref="A30:D30"/>
    <mergeCell ref="A31:D31"/>
    <mergeCell ref="A32:D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</cols>
  <sheetData>
    <row r="1">
      <c r="A1" s="1"/>
      <c r="B1" s="2" t="s">
        <v>0</v>
      </c>
      <c r="C1" s="2" t="s">
        <v>1</v>
      </c>
      <c r="D1" s="3" t="s">
        <v>2</v>
      </c>
      <c r="E1" s="98"/>
      <c r="F1" s="7"/>
      <c r="G1" s="7"/>
      <c r="H1" s="7"/>
      <c r="I1" s="7"/>
      <c r="J1" s="5"/>
    </row>
    <row r="2" ht="24.0" customHeight="1">
      <c r="A2" s="1"/>
      <c r="B2" s="8"/>
      <c r="C2" s="8"/>
      <c r="D2" s="2" t="s">
        <v>3</v>
      </c>
      <c r="E2" s="134"/>
      <c r="F2" s="11"/>
      <c r="G2" s="11"/>
      <c r="H2" s="11"/>
      <c r="I2" s="11"/>
      <c r="J2" s="5"/>
    </row>
    <row r="3" ht="24.0" customHeight="1">
      <c r="A3" s="1"/>
      <c r="B3" s="12"/>
      <c r="C3" s="12"/>
      <c r="D3" s="12"/>
      <c r="E3" s="12"/>
      <c r="F3" s="12"/>
      <c r="G3" s="12"/>
      <c r="H3" s="12"/>
      <c r="I3" s="12"/>
      <c r="J3" s="5"/>
    </row>
    <row r="4">
      <c r="A4" s="15"/>
      <c r="B4" s="16" t="s">
        <v>4</v>
      </c>
      <c r="C4" s="17"/>
      <c r="D4" s="18"/>
      <c r="E4" s="136"/>
      <c r="F4" s="22"/>
      <c r="G4" s="22"/>
      <c r="H4" s="22"/>
      <c r="I4" s="22"/>
      <c r="J4" s="20"/>
    </row>
    <row r="5">
      <c r="A5" s="139" t="s">
        <v>130</v>
      </c>
      <c r="B5" s="24">
        <v>1.0</v>
      </c>
      <c r="C5" s="25">
        <v>1.0</v>
      </c>
      <c r="D5" s="26" t="s">
        <v>6</v>
      </c>
      <c r="E5" s="98"/>
      <c r="F5" s="7"/>
      <c r="G5" s="7"/>
      <c r="H5" s="7"/>
      <c r="I5" s="7"/>
      <c r="J5" s="5"/>
    </row>
    <row r="6">
      <c r="A6" s="8"/>
      <c r="B6" s="24">
        <v>1.0</v>
      </c>
      <c r="C6" s="25">
        <v>2.0</v>
      </c>
      <c r="D6" s="26" t="s">
        <v>7</v>
      </c>
      <c r="E6" s="98"/>
      <c r="F6" s="7"/>
      <c r="G6" s="7"/>
      <c r="H6" s="7"/>
      <c r="I6" s="7"/>
      <c r="J6" s="5"/>
    </row>
    <row r="7">
      <c r="A7" s="8"/>
      <c r="B7" s="24">
        <v>1.0</v>
      </c>
      <c r="C7" s="25">
        <v>3.0</v>
      </c>
      <c r="D7" s="26" t="s">
        <v>8</v>
      </c>
      <c r="E7" s="98"/>
      <c r="F7" s="7"/>
      <c r="G7" s="7"/>
      <c r="H7" s="7"/>
      <c r="I7" s="7"/>
      <c r="J7" s="5"/>
    </row>
    <row r="8">
      <c r="A8" s="8"/>
      <c r="B8" s="24">
        <v>1.0</v>
      </c>
      <c r="C8" s="25">
        <v>4.0</v>
      </c>
      <c r="D8" s="26" t="s">
        <v>9</v>
      </c>
      <c r="E8" s="98"/>
      <c r="F8" s="7"/>
      <c r="G8" s="7"/>
      <c r="H8" s="7"/>
      <c r="I8" s="7"/>
      <c r="J8" s="5"/>
    </row>
    <row r="9">
      <c r="A9" s="8"/>
      <c r="B9" s="24">
        <v>1.0</v>
      </c>
      <c r="C9" s="25">
        <v>5.0</v>
      </c>
      <c r="D9" s="26" t="s">
        <v>36</v>
      </c>
      <c r="E9" s="98"/>
      <c r="F9" s="7"/>
      <c r="G9" s="168"/>
      <c r="H9" s="7"/>
      <c r="I9" s="7"/>
      <c r="J9" s="5"/>
    </row>
    <row r="10">
      <c r="A10" s="8"/>
      <c r="B10" s="24">
        <v>1.0</v>
      </c>
      <c r="C10" s="25">
        <v>6.0</v>
      </c>
      <c r="D10" s="26" t="s">
        <v>11</v>
      </c>
      <c r="E10" s="98"/>
      <c r="F10" s="7"/>
      <c r="G10" s="7"/>
      <c r="H10" s="7"/>
      <c r="I10" s="7"/>
      <c r="J10" s="5"/>
    </row>
    <row r="11">
      <c r="A11" s="8"/>
      <c r="B11" s="24">
        <v>1.0</v>
      </c>
      <c r="C11" s="25">
        <v>7.0</v>
      </c>
      <c r="D11" s="3" t="s">
        <v>131</v>
      </c>
      <c r="E11" s="98"/>
      <c r="F11" s="7"/>
      <c r="G11" s="7"/>
      <c r="H11" s="7"/>
      <c r="I11" s="7"/>
      <c r="J11" s="5"/>
    </row>
    <row r="12">
      <c r="A12" s="8"/>
      <c r="B12" s="24">
        <v>1.0</v>
      </c>
      <c r="C12" s="25">
        <v>8.0</v>
      </c>
      <c r="D12" s="169" t="s">
        <v>132</v>
      </c>
      <c r="E12" s="98"/>
      <c r="F12" s="7"/>
      <c r="G12" s="7"/>
      <c r="H12" s="7"/>
      <c r="I12" s="7"/>
      <c r="J12" s="5"/>
    </row>
    <row r="13">
      <c r="A13" s="8"/>
      <c r="B13" s="24">
        <v>1.0</v>
      </c>
      <c r="C13" s="25">
        <v>9.0</v>
      </c>
      <c r="D13" s="161" t="s">
        <v>133</v>
      </c>
      <c r="E13" s="98"/>
      <c r="F13" s="7"/>
      <c r="G13" s="7"/>
      <c r="H13" s="7"/>
      <c r="I13" s="7"/>
      <c r="J13" s="5"/>
    </row>
    <row r="14">
      <c r="A14" s="8"/>
      <c r="B14" s="24">
        <v>1.0</v>
      </c>
      <c r="C14" s="25">
        <v>10.0</v>
      </c>
      <c r="D14" s="25" t="s">
        <v>14</v>
      </c>
      <c r="E14" s="98"/>
      <c r="F14" s="7"/>
      <c r="G14" s="7"/>
      <c r="H14" s="7"/>
      <c r="I14" s="7"/>
      <c r="J14" s="5"/>
    </row>
    <row r="15">
      <c r="A15" s="8"/>
      <c r="B15" s="24">
        <v>1.0</v>
      </c>
      <c r="C15" s="25">
        <v>11.0</v>
      </c>
      <c r="D15" s="25" t="s">
        <v>15</v>
      </c>
      <c r="E15" s="98"/>
      <c r="F15" s="7"/>
      <c r="G15" s="7"/>
      <c r="H15" s="7"/>
      <c r="I15" s="7"/>
      <c r="J15" s="5"/>
    </row>
    <row r="16">
      <c r="A16" s="8"/>
      <c r="B16" s="29">
        <v>1.0</v>
      </c>
      <c r="C16" s="25">
        <v>12.0</v>
      </c>
      <c r="D16" s="25" t="s">
        <v>16</v>
      </c>
      <c r="E16" s="98"/>
      <c r="F16" s="7"/>
      <c r="G16" s="7"/>
      <c r="H16" s="7"/>
      <c r="I16" s="7"/>
      <c r="J16" s="5"/>
    </row>
    <row r="17">
      <c r="A17" s="12"/>
      <c r="B17" s="29">
        <v>5.0</v>
      </c>
      <c r="C17" s="25">
        <v>13.0</v>
      </c>
      <c r="D17" s="30" t="s">
        <v>134</v>
      </c>
      <c r="E17" s="98"/>
      <c r="F17" s="7"/>
      <c r="G17" s="7"/>
      <c r="H17" s="7"/>
      <c r="I17" s="7"/>
      <c r="J17" s="5"/>
    </row>
    <row r="18">
      <c r="A18" s="15"/>
      <c r="B18" s="31">
        <f>SUM(B5:B17)</f>
        <v>17</v>
      </c>
      <c r="C18" s="32"/>
      <c r="D18" s="32" t="s">
        <v>18</v>
      </c>
      <c r="E18" s="1"/>
      <c r="F18" s="7"/>
      <c r="G18" s="7"/>
      <c r="H18" s="7"/>
      <c r="I18" s="7"/>
      <c r="J18" s="5"/>
    </row>
    <row r="19">
      <c r="A19" s="33" t="s">
        <v>19</v>
      </c>
      <c r="B19" s="17"/>
      <c r="C19" s="17"/>
      <c r="D19" s="18"/>
      <c r="E19" s="98"/>
      <c r="F19" s="7"/>
      <c r="G19" s="7"/>
      <c r="H19" s="7"/>
      <c r="I19" s="7"/>
      <c r="J19" s="5"/>
    </row>
    <row r="20">
      <c r="A20" s="33" t="s">
        <v>20</v>
      </c>
      <c r="B20" s="17"/>
      <c r="C20" s="17"/>
      <c r="D20" s="18"/>
      <c r="E20" s="170"/>
      <c r="F20" s="7"/>
      <c r="G20" s="7"/>
      <c r="H20" s="7"/>
      <c r="I20" s="7"/>
      <c r="J20" s="5"/>
    </row>
    <row r="21">
      <c r="A21" s="33" t="s">
        <v>21</v>
      </c>
      <c r="B21" s="17"/>
      <c r="C21" s="17"/>
      <c r="D21" s="18"/>
      <c r="E21" s="98"/>
      <c r="F21" s="7"/>
      <c r="G21" s="7"/>
      <c r="H21" s="7"/>
      <c r="I21" s="7"/>
      <c r="J21" s="5"/>
    </row>
    <row r="22" ht="51.0" customHeight="1">
      <c r="A22" s="33" t="s">
        <v>22</v>
      </c>
      <c r="B22" s="17"/>
      <c r="C22" s="17"/>
      <c r="D22" s="18"/>
      <c r="E22" s="98"/>
      <c r="F22" s="7"/>
      <c r="G22" s="7"/>
      <c r="H22" s="7"/>
      <c r="I22" s="7"/>
      <c r="J22" s="5"/>
    </row>
    <row r="23">
      <c r="A23" s="33" t="s">
        <v>24</v>
      </c>
      <c r="B23" s="17"/>
      <c r="C23" s="17"/>
      <c r="D23" s="18"/>
      <c r="E23" s="171"/>
      <c r="F23" s="172"/>
      <c r="G23" s="37"/>
      <c r="H23" s="7"/>
      <c r="I23" s="7"/>
      <c r="J23" s="5"/>
    </row>
    <row r="24">
      <c r="A24" s="33" t="s">
        <v>26</v>
      </c>
      <c r="B24" s="17"/>
      <c r="C24" s="17"/>
      <c r="D24" s="18"/>
      <c r="E24" s="127"/>
      <c r="F24" s="172"/>
      <c r="G24" s="37"/>
      <c r="H24" s="7"/>
      <c r="I24" s="7"/>
      <c r="J24" s="5"/>
    </row>
    <row r="25">
      <c r="A25" s="33" t="s">
        <v>27</v>
      </c>
      <c r="B25" s="17"/>
      <c r="C25" s="17"/>
      <c r="D25" s="18"/>
      <c r="E25" s="127"/>
      <c r="F25" s="172"/>
      <c r="G25" s="37"/>
      <c r="H25" s="7"/>
      <c r="I25" s="7"/>
      <c r="J25" s="5"/>
    </row>
    <row r="26">
      <c r="A26" s="33" t="s">
        <v>28</v>
      </c>
      <c r="B26" s="17"/>
      <c r="C26" s="17"/>
      <c r="D26" s="18"/>
      <c r="E26" s="127"/>
      <c r="F26" s="172"/>
      <c r="G26" s="37"/>
      <c r="H26" s="7"/>
      <c r="I26" s="7"/>
      <c r="J26" s="5"/>
    </row>
    <row r="27">
      <c r="A27" s="39" t="s">
        <v>135</v>
      </c>
      <c r="B27" s="17"/>
      <c r="C27" s="17"/>
      <c r="D27" s="18"/>
      <c r="E27" s="171" t="s">
        <v>136</v>
      </c>
      <c r="F27" s="172"/>
      <c r="G27" s="37"/>
      <c r="H27" s="7"/>
      <c r="I27" s="7"/>
      <c r="J27" s="5"/>
    </row>
    <row r="28">
      <c r="A28" s="33" t="s">
        <v>31</v>
      </c>
      <c r="B28" s="17"/>
      <c r="C28" s="17"/>
      <c r="D28" s="18"/>
      <c r="E28" s="1"/>
      <c r="F28" s="7"/>
      <c r="G28" s="37"/>
      <c r="H28" s="7"/>
      <c r="I28" s="7"/>
      <c r="J28" s="5"/>
    </row>
    <row r="29" ht="15.75" customHeight="1">
      <c r="A29" s="7"/>
      <c r="B29" s="7"/>
      <c r="C29" s="7"/>
      <c r="D29" s="7"/>
      <c r="E29" s="40" t="s">
        <v>32</v>
      </c>
      <c r="F29" s="41"/>
      <c r="G29" s="37"/>
      <c r="H29" s="7"/>
      <c r="I29" s="7"/>
      <c r="J29" s="37"/>
    </row>
    <row r="30" ht="15.75" customHeight="1">
      <c r="A30" s="7"/>
      <c r="B30" s="7"/>
      <c r="C30" s="7"/>
      <c r="D30" s="7"/>
      <c r="E30" s="42" t="s">
        <v>33</v>
      </c>
      <c r="F30" s="43"/>
      <c r="G30" s="7"/>
      <c r="H30" s="7"/>
      <c r="I30" s="7"/>
      <c r="J30" s="37"/>
    </row>
    <row r="31" ht="15.75" customHeight="1">
      <c r="A31" s="7"/>
      <c r="B31" s="7"/>
      <c r="C31" s="7"/>
      <c r="D31" s="7"/>
      <c r="E31" s="44" t="s">
        <v>34</v>
      </c>
      <c r="F31" s="45"/>
      <c r="G31" s="7"/>
      <c r="H31" s="7"/>
      <c r="I31" s="7"/>
      <c r="J31" s="7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</cols>
  <sheetData>
    <row r="1">
      <c r="A1" s="1"/>
      <c r="B1" s="2" t="s">
        <v>0</v>
      </c>
      <c r="C1" s="2" t="s">
        <v>1</v>
      </c>
      <c r="D1" s="25" t="s">
        <v>137</v>
      </c>
      <c r="E1" s="173"/>
      <c r="F1" s="7"/>
      <c r="G1" s="7"/>
      <c r="H1" s="7"/>
      <c r="I1" s="7"/>
      <c r="J1" s="5"/>
    </row>
    <row r="2" ht="24.0" customHeight="1">
      <c r="A2" s="1"/>
      <c r="B2" s="8"/>
      <c r="C2" s="8"/>
      <c r="D2" s="2" t="s">
        <v>3</v>
      </c>
      <c r="E2" s="174" t="s">
        <v>138</v>
      </c>
      <c r="F2" s="11"/>
      <c r="G2" s="11"/>
      <c r="H2" s="11"/>
      <c r="I2" s="11"/>
      <c r="J2" s="5"/>
    </row>
    <row r="3" ht="24.0" customHeight="1">
      <c r="A3" s="1"/>
      <c r="B3" s="12"/>
      <c r="C3" s="12"/>
      <c r="D3" s="12"/>
      <c r="E3" s="12"/>
      <c r="F3" s="12"/>
      <c r="G3" s="12"/>
      <c r="H3" s="12"/>
      <c r="I3" s="12"/>
      <c r="J3" s="5"/>
    </row>
    <row r="4">
      <c r="A4" s="15"/>
      <c r="B4" s="16" t="s">
        <v>4</v>
      </c>
      <c r="C4" s="17"/>
      <c r="D4" s="18"/>
      <c r="E4" s="175"/>
      <c r="F4" s="22"/>
      <c r="G4" s="22"/>
      <c r="H4" s="22"/>
      <c r="I4" s="22"/>
      <c r="J4" s="20"/>
    </row>
    <row r="5">
      <c r="A5" s="139"/>
      <c r="B5" s="24">
        <v>1.0</v>
      </c>
      <c r="C5" s="25">
        <v>1.0</v>
      </c>
      <c r="D5" s="26" t="s">
        <v>6</v>
      </c>
      <c r="E5" s="1"/>
      <c r="F5" s="7"/>
      <c r="G5" s="7"/>
      <c r="H5" s="7"/>
      <c r="I5" s="7"/>
      <c r="J5" s="5"/>
    </row>
    <row r="6">
      <c r="A6" s="8"/>
      <c r="B6" s="24">
        <v>1.0</v>
      </c>
      <c r="C6" s="25">
        <v>2.0</v>
      </c>
      <c r="D6" s="26" t="s">
        <v>7</v>
      </c>
      <c r="E6" s="1"/>
      <c r="F6" s="7"/>
      <c r="G6" s="7"/>
      <c r="H6" s="7"/>
      <c r="I6" s="7"/>
      <c r="J6" s="5"/>
    </row>
    <row r="7">
      <c r="A7" s="8"/>
      <c r="B7" s="24">
        <v>1.0</v>
      </c>
      <c r="C7" s="25">
        <v>3.0</v>
      </c>
      <c r="D7" s="26" t="s">
        <v>8</v>
      </c>
      <c r="E7" s="1"/>
      <c r="F7" s="7"/>
      <c r="G7" s="7"/>
      <c r="H7" s="7"/>
      <c r="I7" s="7"/>
      <c r="J7" s="5"/>
    </row>
    <row r="8">
      <c r="A8" s="8"/>
      <c r="B8" s="24">
        <v>1.0</v>
      </c>
      <c r="C8" s="25">
        <v>4.0</v>
      </c>
      <c r="D8" s="26" t="s">
        <v>9</v>
      </c>
      <c r="E8" s="1"/>
      <c r="F8" s="7"/>
      <c r="G8" s="7"/>
      <c r="H8" s="7"/>
      <c r="I8" s="7"/>
      <c r="J8" s="5"/>
    </row>
    <row r="9">
      <c r="A9" s="8"/>
      <c r="B9" s="24">
        <v>1.0</v>
      </c>
      <c r="C9" s="25">
        <v>5.0</v>
      </c>
      <c r="D9" s="26" t="s">
        <v>36</v>
      </c>
      <c r="E9" s="1"/>
      <c r="F9" s="7"/>
      <c r="G9" s="168"/>
      <c r="H9" s="7"/>
      <c r="I9" s="7"/>
      <c r="J9" s="5"/>
    </row>
    <row r="10">
      <c r="A10" s="8"/>
      <c r="B10" s="24">
        <v>1.0</v>
      </c>
      <c r="C10" s="25">
        <v>6.0</v>
      </c>
      <c r="D10" s="3" t="s">
        <v>139</v>
      </c>
      <c r="E10" s="1"/>
      <c r="F10" s="7"/>
      <c r="G10" s="7"/>
      <c r="H10" s="7"/>
      <c r="I10" s="7"/>
      <c r="J10" s="5"/>
    </row>
    <row r="11">
      <c r="A11" s="8"/>
      <c r="B11" s="24">
        <v>1.0</v>
      </c>
      <c r="C11" s="25">
        <v>7.0</v>
      </c>
      <c r="D11" s="3" t="s">
        <v>140</v>
      </c>
      <c r="E11" s="1"/>
      <c r="F11" s="7"/>
      <c r="G11" s="7"/>
      <c r="H11" s="7"/>
      <c r="I11" s="7"/>
      <c r="J11" s="5"/>
    </row>
    <row r="12">
      <c r="A12" s="8"/>
      <c r="B12" s="24">
        <v>1.0</v>
      </c>
      <c r="C12" s="25">
        <v>8.0</v>
      </c>
      <c r="D12" s="25" t="s">
        <v>15</v>
      </c>
      <c r="E12" s="1"/>
      <c r="F12" s="7"/>
      <c r="G12" s="7"/>
      <c r="H12" s="7"/>
      <c r="I12" s="7"/>
      <c r="J12" s="5"/>
    </row>
    <row r="13">
      <c r="A13" s="8"/>
      <c r="B13" s="29">
        <v>1.0</v>
      </c>
      <c r="C13" s="25">
        <v>9.0</v>
      </c>
      <c r="D13" s="25" t="s">
        <v>16</v>
      </c>
      <c r="E13" s="1"/>
      <c r="F13" s="7"/>
      <c r="G13" s="7"/>
      <c r="H13" s="7"/>
      <c r="I13" s="7"/>
      <c r="J13" s="5"/>
    </row>
    <row r="14">
      <c r="A14" s="12"/>
      <c r="B14" s="29">
        <v>5.0</v>
      </c>
      <c r="C14" s="25">
        <v>10.0</v>
      </c>
      <c r="D14" s="176" t="s">
        <v>141</v>
      </c>
      <c r="E14" s="1"/>
      <c r="F14" s="7"/>
      <c r="G14" s="7"/>
      <c r="H14" s="7"/>
      <c r="I14" s="7"/>
      <c r="J14" s="5"/>
    </row>
    <row r="15">
      <c r="A15" s="15"/>
      <c r="B15" s="31">
        <f>SUM(B5:B14)</f>
        <v>14</v>
      </c>
      <c r="C15" s="32"/>
      <c r="D15" s="32" t="s">
        <v>18</v>
      </c>
      <c r="E15" s="1"/>
      <c r="F15" s="7"/>
      <c r="G15" s="7"/>
      <c r="H15" s="7"/>
      <c r="I15" s="7"/>
      <c r="J15" s="5"/>
    </row>
    <row r="16">
      <c r="A16" s="33" t="s">
        <v>19</v>
      </c>
      <c r="B16" s="17"/>
      <c r="C16" s="17"/>
      <c r="D16" s="18"/>
      <c r="E16" s="1"/>
      <c r="F16" s="7"/>
      <c r="G16" s="7"/>
      <c r="H16" s="7"/>
      <c r="I16" s="7"/>
      <c r="J16" s="5"/>
    </row>
    <row r="17">
      <c r="A17" s="33" t="s">
        <v>20</v>
      </c>
      <c r="B17" s="17"/>
      <c r="C17" s="17"/>
      <c r="D17" s="18"/>
      <c r="E17" s="170"/>
      <c r="F17" s="7"/>
      <c r="G17" s="7"/>
      <c r="H17" s="7"/>
      <c r="I17" s="7"/>
      <c r="J17" s="5"/>
    </row>
    <row r="18">
      <c r="A18" s="33" t="s">
        <v>21</v>
      </c>
      <c r="B18" s="17"/>
      <c r="C18" s="17"/>
      <c r="D18" s="18"/>
      <c r="E18" s="1"/>
      <c r="F18" s="7"/>
      <c r="G18" s="7"/>
      <c r="H18" s="7"/>
      <c r="I18" s="7"/>
      <c r="J18" s="5"/>
    </row>
    <row r="19" ht="50.25" customHeight="1">
      <c r="A19" s="33" t="s">
        <v>22</v>
      </c>
      <c r="B19" s="17"/>
      <c r="C19" s="17"/>
      <c r="D19" s="18"/>
      <c r="E19" s="1"/>
      <c r="F19" s="7"/>
      <c r="G19" s="7"/>
      <c r="H19" s="7"/>
      <c r="I19" s="7"/>
      <c r="J19" s="5"/>
    </row>
    <row r="20">
      <c r="A20" s="33" t="s">
        <v>24</v>
      </c>
      <c r="B20" s="17"/>
      <c r="C20" s="17"/>
      <c r="D20" s="18"/>
      <c r="E20" s="127"/>
      <c r="F20" s="172"/>
      <c r="G20" s="37"/>
      <c r="H20" s="7"/>
      <c r="I20" s="7"/>
      <c r="J20" s="5"/>
    </row>
    <row r="21">
      <c r="A21" s="33" t="s">
        <v>26</v>
      </c>
      <c r="B21" s="17"/>
      <c r="C21" s="17"/>
      <c r="D21" s="18"/>
      <c r="E21" s="127"/>
      <c r="F21" s="172"/>
      <c r="G21" s="37"/>
      <c r="H21" s="7"/>
      <c r="I21" s="7"/>
      <c r="J21" s="5"/>
    </row>
    <row r="22">
      <c r="A22" s="33" t="s">
        <v>27</v>
      </c>
      <c r="B22" s="17"/>
      <c r="C22" s="17"/>
      <c r="D22" s="18"/>
      <c r="E22" s="127"/>
      <c r="F22" s="172"/>
      <c r="G22" s="37"/>
      <c r="H22" s="7"/>
      <c r="I22" s="7"/>
      <c r="J22" s="5"/>
    </row>
    <row r="23">
      <c r="A23" s="33" t="s">
        <v>28</v>
      </c>
      <c r="B23" s="17"/>
      <c r="C23" s="17"/>
      <c r="D23" s="18"/>
      <c r="E23" s="127"/>
      <c r="F23" s="172"/>
      <c r="G23" s="37"/>
      <c r="H23" s="7"/>
      <c r="I23" s="7"/>
      <c r="J23" s="5"/>
    </row>
    <row r="24">
      <c r="A24" s="39" t="s">
        <v>142</v>
      </c>
      <c r="B24" s="17"/>
      <c r="C24" s="17"/>
      <c r="D24" s="18"/>
      <c r="E24" s="127"/>
      <c r="F24" s="172"/>
      <c r="G24" s="37"/>
      <c r="H24" s="7"/>
      <c r="I24" s="7"/>
      <c r="J24" s="5"/>
    </row>
    <row r="25">
      <c r="A25" s="33" t="s">
        <v>31</v>
      </c>
      <c r="B25" s="17"/>
      <c r="C25" s="17"/>
      <c r="D25" s="18"/>
      <c r="E25" s="1"/>
      <c r="F25" s="7"/>
      <c r="G25" s="37"/>
      <c r="H25" s="7"/>
      <c r="I25" s="7"/>
      <c r="J25" s="5"/>
    </row>
    <row r="26" ht="15.75" customHeight="1">
      <c r="A26" s="7"/>
      <c r="B26" s="7"/>
      <c r="C26" s="7"/>
      <c r="D26" s="7"/>
      <c r="E26" s="40" t="s">
        <v>32</v>
      </c>
      <c r="F26" s="41"/>
      <c r="G26" s="37"/>
      <c r="H26" s="7"/>
      <c r="I26" s="7"/>
      <c r="J26" s="37"/>
    </row>
    <row r="27" ht="15.75" customHeight="1">
      <c r="A27" s="7"/>
      <c r="B27" s="7"/>
      <c r="C27" s="7"/>
      <c r="D27" s="7"/>
      <c r="E27" s="42" t="s">
        <v>33</v>
      </c>
      <c r="F27" s="43"/>
      <c r="G27" s="7"/>
      <c r="H27" s="7"/>
      <c r="I27" s="7"/>
      <c r="J27" s="37"/>
    </row>
    <row r="28" ht="15.75" customHeight="1">
      <c r="A28" s="7"/>
      <c r="B28" s="7"/>
      <c r="C28" s="7"/>
      <c r="D28" s="7"/>
      <c r="E28" s="44" t="s">
        <v>34</v>
      </c>
      <c r="F28" s="45"/>
      <c r="G28" s="7"/>
      <c r="H28" s="7"/>
      <c r="I28" s="7"/>
      <c r="J28" s="7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0:D20"/>
    <mergeCell ref="A21:D21"/>
    <mergeCell ref="A22:D22"/>
    <mergeCell ref="A23:D23"/>
    <mergeCell ref="A24:D24"/>
    <mergeCell ref="A25:D25"/>
    <mergeCell ref="D2:D3"/>
    <mergeCell ref="B4:D4"/>
    <mergeCell ref="A5:A14"/>
    <mergeCell ref="A16:D16"/>
    <mergeCell ref="A17:D17"/>
    <mergeCell ref="A18:D18"/>
    <mergeCell ref="A19:D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6" max="6" width="7.57"/>
    <col customWidth="1" min="8" max="8" width="6.57"/>
    <col customWidth="1" min="10" max="10" width="7.14"/>
    <col customWidth="1" min="12" max="12" width="6.71"/>
    <col customWidth="1" min="17" max="17" width="6.71"/>
    <col customWidth="1" min="22" max="22" width="9.43"/>
    <col customWidth="1" min="26" max="26" width="7.71"/>
    <col customWidth="1" min="29" max="29" width="8.57"/>
    <col customWidth="1" min="41" max="41" width="7.57"/>
  </cols>
  <sheetData>
    <row r="1">
      <c r="A1" s="46"/>
      <c r="B1" s="47" t="s">
        <v>0</v>
      </c>
      <c r="C1" s="47" t="s">
        <v>1</v>
      </c>
      <c r="D1" s="48" t="s">
        <v>2</v>
      </c>
      <c r="E1" s="49">
        <v>43997.0</v>
      </c>
      <c r="F1" s="177"/>
      <c r="G1" s="53">
        <v>43998.0</v>
      </c>
      <c r="H1" s="51"/>
      <c r="I1" s="49">
        <v>43999.0</v>
      </c>
      <c r="J1" s="51"/>
      <c r="K1" s="49">
        <v>44004.0</v>
      </c>
      <c r="L1" s="51"/>
      <c r="M1" s="49">
        <v>44005.0</v>
      </c>
      <c r="Q1" s="51"/>
      <c r="R1" s="49">
        <v>44007.0</v>
      </c>
      <c r="V1" s="52"/>
      <c r="W1" s="4">
        <v>44008.0</v>
      </c>
      <c r="X1" s="17"/>
      <c r="Y1" s="18"/>
      <c r="Z1" s="105"/>
      <c r="AA1" s="178">
        <v>44012.0</v>
      </c>
      <c r="AC1" s="105"/>
    </row>
    <row r="2" ht="24.0" customHeight="1">
      <c r="A2" s="1"/>
      <c r="B2" s="8"/>
      <c r="C2" s="8"/>
      <c r="D2" s="2" t="s">
        <v>3</v>
      </c>
      <c r="E2" s="134">
        <v>9.603199E9</v>
      </c>
      <c r="F2" s="5"/>
      <c r="G2" s="55">
        <v>9.969601231E9</v>
      </c>
      <c r="H2" s="61"/>
      <c r="I2" s="55">
        <v>7.057462705E9</v>
      </c>
      <c r="J2" s="61"/>
      <c r="K2" s="55">
        <v>9.6487913E9</v>
      </c>
      <c r="L2" s="61"/>
      <c r="M2" s="55">
        <v>3.472468894E9</v>
      </c>
      <c r="N2" s="55">
        <v>3.472468894E9</v>
      </c>
      <c r="O2" s="55">
        <v>9.093337274E9</v>
      </c>
      <c r="P2" s="55">
        <v>4.997025543E9</v>
      </c>
      <c r="Q2" s="61"/>
      <c r="R2" s="55">
        <v>9.083262315E9</v>
      </c>
      <c r="S2" s="55">
        <v>9.856800898E9</v>
      </c>
      <c r="T2" s="55">
        <v>7.057462705E9</v>
      </c>
      <c r="U2" s="55">
        <v>9.63214317E9</v>
      </c>
      <c r="V2" s="105"/>
      <c r="W2" s="55">
        <v>9.144777999E9</v>
      </c>
      <c r="X2" s="55">
        <v>9.120455205E9</v>
      </c>
      <c r="Y2" s="55">
        <v>9.144113519E9</v>
      </c>
      <c r="Z2" s="105"/>
      <c r="AA2" s="135">
        <v>7.950850392E10</v>
      </c>
      <c r="AB2" s="179">
        <v>9.057775512E9</v>
      </c>
      <c r="AC2" s="105"/>
    </row>
    <row r="3" ht="24.0" customHeight="1">
      <c r="A3" s="1"/>
      <c r="B3" s="12"/>
      <c r="C3" s="12"/>
      <c r="D3" s="12"/>
      <c r="E3" s="12"/>
      <c r="F3" s="5"/>
      <c r="G3" s="12"/>
      <c r="H3" s="61"/>
      <c r="I3" s="12"/>
      <c r="J3" s="61"/>
      <c r="K3" s="12"/>
      <c r="L3" s="61"/>
      <c r="M3" s="12"/>
      <c r="N3" s="12"/>
      <c r="O3" s="12"/>
      <c r="P3" s="12"/>
      <c r="Q3" s="61"/>
      <c r="R3" s="12"/>
      <c r="S3" s="12"/>
      <c r="T3" s="12"/>
      <c r="U3" s="12"/>
      <c r="V3" s="105"/>
      <c r="W3" s="12"/>
      <c r="X3" s="12"/>
      <c r="Y3" s="12"/>
      <c r="Z3" s="105"/>
      <c r="AA3" s="12"/>
      <c r="AB3" s="12"/>
      <c r="AC3" s="105"/>
    </row>
    <row r="4">
      <c r="A4" s="15"/>
      <c r="B4" s="16" t="s">
        <v>4</v>
      </c>
      <c r="C4" s="17"/>
      <c r="D4" s="18"/>
      <c r="E4" s="136">
        <v>0.0012037037037037038</v>
      </c>
      <c r="F4" s="20"/>
      <c r="G4" s="73">
        <v>0.004560185185185185</v>
      </c>
      <c r="H4" s="61"/>
      <c r="I4" s="73">
        <v>8.333333333333334E-4</v>
      </c>
      <c r="J4" s="61"/>
      <c r="K4" s="73">
        <v>0.0016550925925925926</v>
      </c>
      <c r="L4" s="61"/>
      <c r="M4" s="73">
        <v>8.564814814814815E-4</v>
      </c>
      <c r="N4" s="73">
        <v>5.439814814814814E-4</v>
      </c>
      <c r="O4" s="73">
        <v>0.004780092592592593</v>
      </c>
      <c r="P4" s="73">
        <v>0.0051967592592592595</v>
      </c>
      <c r="Q4" s="61"/>
      <c r="R4" s="73">
        <v>0.008136574074074074</v>
      </c>
      <c r="S4" s="73">
        <v>0.0019560185185185184</v>
      </c>
      <c r="T4" s="73">
        <v>0.001261574074074074</v>
      </c>
      <c r="U4" s="73">
        <v>0.004039351851851852</v>
      </c>
      <c r="V4" s="105"/>
      <c r="W4" s="73">
        <v>0.0021412037037037038</v>
      </c>
      <c r="X4" s="73">
        <v>0.0010185185185185184</v>
      </c>
      <c r="Y4" s="73">
        <v>0.004108796296296296</v>
      </c>
      <c r="Z4" s="105"/>
      <c r="AA4" s="138">
        <v>0.0022685185185185187</v>
      </c>
      <c r="AB4" s="180">
        <v>0.0017013888888888888</v>
      </c>
      <c r="AC4" s="105"/>
    </row>
    <row r="5">
      <c r="A5" s="179"/>
      <c r="B5" s="24">
        <v>1.0</v>
      </c>
      <c r="C5" s="25">
        <v>1.0</v>
      </c>
      <c r="D5" s="26" t="s">
        <v>6</v>
      </c>
      <c r="E5" s="28">
        <v>1.0</v>
      </c>
      <c r="F5" s="5"/>
      <c r="G5" s="28">
        <v>1.0</v>
      </c>
      <c r="H5" s="61"/>
      <c r="I5" s="28">
        <v>1.0</v>
      </c>
      <c r="J5" s="61"/>
      <c r="K5" s="28">
        <v>1.0</v>
      </c>
      <c r="L5" s="61"/>
      <c r="M5" s="28">
        <v>1.0</v>
      </c>
      <c r="N5" s="28">
        <v>1.0</v>
      </c>
      <c r="O5" s="28">
        <v>1.0</v>
      </c>
      <c r="P5" s="28">
        <v>1.0</v>
      </c>
      <c r="Q5" s="61"/>
      <c r="R5" s="28">
        <v>1.0</v>
      </c>
      <c r="S5" s="35">
        <v>1.0</v>
      </c>
      <c r="T5" s="28">
        <v>1.0</v>
      </c>
      <c r="U5" s="28">
        <v>1.0</v>
      </c>
      <c r="V5" s="105"/>
      <c r="W5" s="28">
        <v>1.0</v>
      </c>
      <c r="X5" s="28">
        <v>1.0</v>
      </c>
      <c r="Y5" s="28">
        <v>1.0</v>
      </c>
      <c r="Z5" s="105"/>
      <c r="AA5" s="140">
        <v>1.0</v>
      </c>
      <c r="AB5" s="38">
        <v>1.0</v>
      </c>
      <c r="AC5" s="105"/>
    </row>
    <row r="6">
      <c r="A6" s="8"/>
      <c r="B6" s="24">
        <v>1.0</v>
      </c>
      <c r="C6" s="3">
        <v>2.0</v>
      </c>
      <c r="D6" s="26" t="s">
        <v>8</v>
      </c>
      <c r="E6" s="28">
        <v>1.0</v>
      </c>
      <c r="F6" s="5"/>
      <c r="G6" s="28">
        <v>1.0</v>
      </c>
      <c r="H6" s="61"/>
      <c r="I6" s="81">
        <v>0.0</v>
      </c>
      <c r="J6" s="61"/>
      <c r="K6" s="81">
        <v>0.0</v>
      </c>
      <c r="L6" s="61"/>
      <c r="M6" s="81">
        <v>0.0</v>
      </c>
      <c r="N6" s="81">
        <v>0.0</v>
      </c>
      <c r="O6" s="28">
        <v>1.0</v>
      </c>
      <c r="P6" s="81">
        <v>0.0</v>
      </c>
      <c r="Q6" s="61"/>
      <c r="R6" s="28">
        <v>1.0</v>
      </c>
      <c r="S6" s="81">
        <v>0.0</v>
      </c>
      <c r="T6" s="28">
        <v>1.0</v>
      </c>
      <c r="U6" s="81">
        <v>0.0</v>
      </c>
      <c r="V6" s="105"/>
      <c r="W6" s="28">
        <v>1.0</v>
      </c>
      <c r="X6" s="28">
        <v>1.0</v>
      </c>
      <c r="Y6" s="81">
        <v>0.0</v>
      </c>
      <c r="Z6" s="105"/>
      <c r="AA6" s="140">
        <v>1.0</v>
      </c>
      <c r="AB6" s="181">
        <v>0.0</v>
      </c>
      <c r="AC6" s="105"/>
    </row>
    <row r="7">
      <c r="A7" s="8"/>
      <c r="B7" s="24">
        <v>1.0</v>
      </c>
      <c r="C7" s="3">
        <v>3.0</v>
      </c>
      <c r="D7" s="26" t="s">
        <v>9</v>
      </c>
      <c r="E7" s="28">
        <v>1.0</v>
      </c>
      <c r="F7" s="5"/>
      <c r="G7" s="28">
        <v>1.0</v>
      </c>
      <c r="H7" s="61"/>
      <c r="I7" s="28">
        <v>1.0</v>
      </c>
      <c r="J7" s="61"/>
      <c r="K7" s="81">
        <v>0.0</v>
      </c>
      <c r="L7" s="61"/>
      <c r="M7" s="81">
        <v>0.0</v>
      </c>
      <c r="N7" s="81">
        <v>0.0</v>
      </c>
      <c r="O7" s="28">
        <v>1.0</v>
      </c>
      <c r="P7" s="81">
        <v>0.0</v>
      </c>
      <c r="Q7" s="61"/>
      <c r="R7" s="81">
        <v>0.0</v>
      </c>
      <c r="S7" s="81">
        <v>0.0</v>
      </c>
      <c r="T7" s="28">
        <v>1.0</v>
      </c>
      <c r="U7" s="81">
        <v>0.0</v>
      </c>
      <c r="V7" s="105"/>
      <c r="W7" s="28">
        <v>1.0</v>
      </c>
      <c r="X7" s="28">
        <v>1.0</v>
      </c>
      <c r="Y7" s="81">
        <v>0.0</v>
      </c>
      <c r="Z7" s="105"/>
      <c r="AA7" s="141">
        <v>0.0</v>
      </c>
      <c r="AB7" s="181">
        <v>0.0</v>
      </c>
      <c r="AC7" s="105"/>
    </row>
    <row r="8">
      <c r="A8" s="8"/>
      <c r="B8" s="24">
        <v>1.0</v>
      </c>
      <c r="C8" s="3">
        <v>4.0</v>
      </c>
      <c r="D8" s="26" t="s">
        <v>7</v>
      </c>
      <c r="E8" s="81">
        <v>0.0</v>
      </c>
      <c r="F8" s="5"/>
      <c r="G8" s="28">
        <v>1.0</v>
      </c>
      <c r="H8" s="61"/>
      <c r="I8" s="81">
        <v>0.0</v>
      </c>
      <c r="J8" s="61"/>
      <c r="K8" s="28">
        <v>1.0</v>
      </c>
      <c r="L8" s="61"/>
      <c r="M8" s="81">
        <v>0.0</v>
      </c>
      <c r="N8" s="81">
        <v>0.0</v>
      </c>
      <c r="O8" s="28">
        <v>1.0</v>
      </c>
      <c r="P8" s="28">
        <v>1.0</v>
      </c>
      <c r="Q8" s="61"/>
      <c r="R8" s="81">
        <v>0.0</v>
      </c>
      <c r="S8" s="81">
        <v>0.0</v>
      </c>
      <c r="T8" s="81">
        <v>0.0</v>
      </c>
      <c r="U8" s="81">
        <v>0.0</v>
      </c>
      <c r="V8" s="105"/>
      <c r="W8" s="81">
        <v>0.0</v>
      </c>
      <c r="X8" s="81">
        <v>0.0</v>
      </c>
      <c r="Y8" s="81">
        <v>0.0</v>
      </c>
      <c r="Z8" s="105"/>
      <c r="AA8" s="141">
        <v>0.0</v>
      </c>
      <c r="AB8" s="38">
        <v>1.0</v>
      </c>
      <c r="AC8" s="105"/>
    </row>
    <row r="9">
      <c r="A9" s="8"/>
      <c r="B9" s="24">
        <v>1.0</v>
      </c>
      <c r="C9" s="25">
        <v>5.0</v>
      </c>
      <c r="D9" s="26" t="s">
        <v>143</v>
      </c>
      <c r="E9" s="81">
        <v>0.0</v>
      </c>
      <c r="F9" s="5"/>
      <c r="G9" s="81">
        <v>0.0</v>
      </c>
      <c r="H9" s="61"/>
      <c r="I9" s="81">
        <v>0.0</v>
      </c>
      <c r="J9" s="61"/>
      <c r="K9" s="81">
        <v>0.0</v>
      </c>
      <c r="L9" s="61"/>
      <c r="M9" s="81">
        <v>0.0</v>
      </c>
      <c r="N9" s="81">
        <v>0.0</v>
      </c>
      <c r="O9" s="81">
        <v>0.0</v>
      </c>
      <c r="P9" s="81">
        <v>0.0</v>
      </c>
      <c r="Q9" s="61"/>
      <c r="R9" s="81">
        <v>0.0</v>
      </c>
      <c r="S9" s="81">
        <v>0.0</v>
      </c>
      <c r="T9" s="81">
        <v>0.0</v>
      </c>
      <c r="U9" s="81">
        <v>0.0</v>
      </c>
      <c r="V9" s="105"/>
      <c r="W9" s="81">
        <v>0.0</v>
      </c>
      <c r="X9" s="81">
        <v>0.0</v>
      </c>
      <c r="Y9" s="81">
        <v>0.0</v>
      </c>
      <c r="Z9" s="105"/>
      <c r="AA9" s="141">
        <v>0.0</v>
      </c>
      <c r="AB9" s="181">
        <v>0.0</v>
      </c>
      <c r="AC9" s="105"/>
    </row>
    <row r="10">
      <c r="A10" s="8"/>
      <c r="B10" s="24">
        <v>1.0</v>
      </c>
      <c r="C10" s="3">
        <v>6.0</v>
      </c>
      <c r="D10" s="26" t="s">
        <v>144</v>
      </c>
      <c r="E10" s="28">
        <v>1.0</v>
      </c>
      <c r="F10" s="5"/>
      <c r="G10" s="28">
        <v>1.0</v>
      </c>
      <c r="H10" s="61"/>
      <c r="I10" s="81">
        <v>0.0</v>
      </c>
      <c r="J10" s="61"/>
      <c r="K10" s="81">
        <v>0.0</v>
      </c>
      <c r="L10" s="61"/>
      <c r="M10" s="81">
        <v>0.0</v>
      </c>
      <c r="N10" s="35">
        <v>1.0</v>
      </c>
      <c r="O10" s="81">
        <v>0.0</v>
      </c>
      <c r="P10" s="81">
        <v>0.0</v>
      </c>
      <c r="Q10" s="61"/>
      <c r="R10" s="81">
        <v>0.0</v>
      </c>
      <c r="S10" s="81">
        <v>0.0</v>
      </c>
      <c r="T10" s="81">
        <v>0.0</v>
      </c>
      <c r="U10" s="81">
        <v>0.0</v>
      </c>
      <c r="V10" s="105"/>
      <c r="W10" s="81">
        <v>0.0</v>
      </c>
      <c r="X10" s="81">
        <v>0.0</v>
      </c>
      <c r="Y10" s="81">
        <v>0.0</v>
      </c>
      <c r="Z10" s="105"/>
      <c r="AA10" s="141">
        <v>0.0</v>
      </c>
      <c r="AB10" s="181">
        <v>0.0</v>
      </c>
      <c r="AC10" s="105"/>
    </row>
    <row r="11">
      <c r="A11" s="8"/>
      <c r="B11" s="24">
        <v>1.0</v>
      </c>
      <c r="C11" s="3">
        <v>7.0</v>
      </c>
      <c r="D11" s="26" t="s">
        <v>145</v>
      </c>
      <c r="E11" s="28">
        <v>1.0</v>
      </c>
      <c r="F11" s="5"/>
      <c r="G11" s="28">
        <v>1.0</v>
      </c>
      <c r="H11" s="61"/>
      <c r="I11" s="28">
        <v>1.0</v>
      </c>
      <c r="J11" s="61"/>
      <c r="K11" s="28">
        <v>1.0</v>
      </c>
      <c r="L11" s="61"/>
      <c r="M11" s="28">
        <v>1.0</v>
      </c>
      <c r="N11" s="81">
        <v>0.0</v>
      </c>
      <c r="O11" s="28">
        <v>1.0</v>
      </c>
      <c r="P11" s="35">
        <v>1.0</v>
      </c>
      <c r="Q11" s="61"/>
      <c r="R11" s="28">
        <v>1.0</v>
      </c>
      <c r="S11" s="28">
        <v>1.0</v>
      </c>
      <c r="T11" s="28">
        <v>1.0</v>
      </c>
      <c r="U11" s="35">
        <v>1.0</v>
      </c>
      <c r="V11" s="105"/>
      <c r="W11" s="28">
        <v>1.0</v>
      </c>
      <c r="X11" s="35">
        <v>1.0</v>
      </c>
      <c r="Y11" s="28">
        <v>1.0</v>
      </c>
      <c r="Z11" s="105"/>
      <c r="AA11" s="140">
        <v>1.0</v>
      </c>
      <c r="AB11" s="35">
        <v>1.0</v>
      </c>
      <c r="AC11" s="105"/>
    </row>
    <row r="12">
      <c r="A12" s="8"/>
      <c r="B12" s="89">
        <v>3.0</v>
      </c>
      <c r="C12" s="3">
        <v>8.0</v>
      </c>
      <c r="D12" s="90" t="s">
        <v>37</v>
      </c>
      <c r="E12" s="30">
        <v>1.0</v>
      </c>
      <c r="F12" s="5"/>
      <c r="G12" s="28">
        <v>3.0</v>
      </c>
      <c r="H12" s="61"/>
      <c r="I12" s="35">
        <v>1.0</v>
      </c>
      <c r="J12" s="61"/>
      <c r="K12" s="28">
        <v>1.0</v>
      </c>
      <c r="L12" s="61"/>
      <c r="M12" s="28">
        <v>1.0</v>
      </c>
      <c r="N12" s="28">
        <v>1.0</v>
      </c>
      <c r="O12" s="28">
        <v>3.0</v>
      </c>
      <c r="P12" s="28">
        <v>3.0</v>
      </c>
      <c r="Q12" s="61"/>
      <c r="R12" s="28">
        <v>3.0</v>
      </c>
      <c r="S12" s="28">
        <v>3.0</v>
      </c>
      <c r="T12" s="28">
        <v>3.0</v>
      </c>
      <c r="U12" s="28">
        <v>3.0</v>
      </c>
      <c r="V12" s="105"/>
      <c r="W12" s="28">
        <v>3.0</v>
      </c>
      <c r="X12" s="35">
        <v>3.0</v>
      </c>
      <c r="Y12" s="28">
        <v>3.0</v>
      </c>
      <c r="Z12" s="105"/>
      <c r="AA12" s="140">
        <v>3.0</v>
      </c>
      <c r="AB12" s="35">
        <v>3.0</v>
      </c>
      <c r="AC12" s="105"/>
    </row>
    <row r="13">
      <c r="A13" s="8"/>
      <c r="B13" s="29">
        <v>1.0</v>
      </c>
      <c r="C13" s="25">
        <v>9.0</v>
      </c>
      <c r="D13" s="91" t="s">
        <v>38</v>
      </c>
      <c r="E13" s="182">
        <v>0.0</v>
      </c>
      <c r="F13" s="5"/>
      <c r="G13" s="28">
        <v>1.0</v>
      </c>
      <c r="H13" s="61"/>
      <c r="I13" s="81">
        <v>0.0</v>
      </c>
      <c r="J13" s="61"/>
      <c r="K13" s="81">
        <v>0.0</v>
      </c>
      <c r="L13" s="61"/>
      <c r="M13" s="28">
        <v>1.0</v>
      </c>
      <c r="N13" s="81">
        <v>0.0</v>
      </c>
      <c r="O13" s="28">
        <v>1.0</v>
      </c>
      <c r="P13" s="28">
        <v>1.0</v>
      </c>
      <c r="Q13" s="61"/>
      <c r="R13" s="28">
        <v>1.0</v>
      </c>
      <c r="S13" s="81">
        <v>0.0</v>
      </c>
      <c r="T13" s="81">
        <v>0.0</v>
      </c>
      <c r="U13" s="28">
        <v>1.0</v>
      </c>
      <c r="V13" s="105"/>
      <c r="W13" s="28">
        <v>1.0</v>
      </c>
      <c r="X13" s="35">
        <v>1.0</v>
      </c>
      <c r="Y13" s="28">
        <v>1.0</v>
      </c>
      <c r="Z13" s="105"/>
      <c r="AA13" s="141">
        <v>0.0</v>
      </c>
      <c r="AB13" s="35">
        <v>1.0</v>
      </c>
      <c r="AC13" s="105"/>
    </row>
    <row r="14">
      <c r="A14" s="8"/>
      <c r="B14" s="92">
        <v>3.0</v>
      </c>
      <c r="C14" s="3">
        <v>10.0</v>
      </c>
      <c r="D14" s="91" t="s">
        <v>39</v>
      </c>
      <c r="E14" s="182">
        <v>0.0</v>
      </c>
      <c r="F14" s="5"/>
      <c r="G14" s="28">
        <v>3.0</v>
      </c>
      <c r="H14" s="61"/>
      <c r="I14" s="81">
        <v>0.0</v>
      </c>
      <c r="J14" s="61"/>
      <c r="K14" s="81">
        <v>0.0</v>
      </c>
      <c r="L14" s="61"/>
      <c r="M14" s="81">
        <v>0.0</v>
      </c>
      <c r="N14" s="81">
        <v>0.0</v>
      </c>
      <c r="O14" s="81">
        <v>0.0</v>
      </c>
      <c r="P14" s="28">
        <v>3.0</v>
      </c>
      <c r="Q14" s="61"/>
      <c r="R14" s="28">
        <v>3.0</v>
      </c>
      <c r="S14" s="81">
        <v>0.0</v>
      </c>
      <c r="T14" s="81">
        <v>0.0</v>
      </c>
      <c r="U14" s="81">
        <v>0.0</v>
      </c>
      <c r="V14" s="105"/>
      <c r="W14" s="81">
        <v>0.0</v>
      </c>
      <c r="X14" s="81">
        <v>0.0</v>
      </c>
      <c r="Y14" s="28">
        <v>3.0</v>
      </c>
      <c r="Z14" s="105"/>
      <c r="AA14" s="141">
        <v>0.0</v>
      </c>
      <c r="AB14" s="35">
        <v>3.0</v>
      </c>
      <c r="AC14" s="105"/>
    </row>
    <row r="15">
      <c r="A15" s="8"/>
      <c r="B15" s="29">
        <v>1.0</v>
      </c>
      <c r="C15" s="3">
        <v>11.0</v>
      </c>
      <c r="D15" s="93" t="s">
        <v>40</v>
      </c>
      <c r="E15" s="183">
        <v>1.0</v>
      </c>
      <c r="F15" s="5"/>
      <c r="G15" s="28">
        <v>1.0</v>
      </c>
      <c r="H15" s="61"/>
      <c r="I15" s="35">
        <v>1.0</v>
      </c>
      <c r="J15" s="61"/>
      <c r="K15" s="28">
        <v>1.0</v>
      </c>
      <c r="L15" s="61"/>
      <c r="M15" s="28">
        <v>1.0</v>
      </c>
      <c r="N15" s="28">
        <v>1.0</v>
      </c>
      <c r="O15" s="28">
        <v>1.0</v>
      </c>
      <c r="P15" s="28">
        <v>1.0</v>
      </c>
      <c r="Q15" s="61"/>
      <c r="R15" s="28">
        <v>1.0</v>
      </c>
      <c r="S15" s="28">
        <v>1.0</v>
      </c>
      <c r="T15" s="28">
        <v>1.0</v>
      </c>
      <c r="U15" s="28">
        <v>1.0</v>
      </c>
      <c r="V15" s="105"/>
      <c r="W15" s="28">
        <v>1.0</v>
      </c>
      <c r="X15" s="28">
        <v>1.0</v>
      </c>
      <c r="Y15" s="28">
        <v>1.0</v>
      </c>
      <c r="Z15" s="105"/>
      <c r="AA15" s="140">
        <v>1.0</v>
      </c>
      <c r="AB15" s="38">
        <v>1.0</v>
      </c>
      <c r="AC15" s="105"/>
    </row>
    <row r="16">
      <c r="A16" s="8"/>
      <c r="B16" s="24">
        <v>1.0</v>
      </c>
      <c r="C16" s="3">
        <v>12.0</v>
      </c>
      <c r="D16" s="94" t="s">
        <v>41</v>
      </c>
      <c r="E16" s="183">
        <v>9.0</v>
      </c>
      <c r="F16" s="5"/>
      <c r="G16" s="28">
        <v>9.0</v>
      </c>
      <c r="H16" s="61"/>
      <c r="I16" s="28">
        <v>9.0</v>
      </c>
      <c r="J16" s="61"/>
      <c r="K16" s="28">
        <v>9.0</v>
      </c>
      <c r="L16" s="61"/>
      <c r="M16" s="28">
        <v>9.0</v>
      </c>
      <c r="N16" s="28">
        <v>9.0</v>
      </c>
      <c r="O16" s="28">
        <v>9.0</v>
      </c>
      <c r="P16" s="28">
        <v>9.0</v>
      </c>
      <c r="Q16" s="61"/>
      <c r="R16" s="28">
        <v>9.0</v>
      </c>
      <c r="S16" s="28">
        <v>9.0</v>
      </c>
      <c r="T16" s="28">
        <v>9.0</v>
      </c>
      <c r="U16" s="28">
        <v>9.0</v>
      </c>
      <c r="V16" s="105"/>
      <c r="W16" s="28">
        <v>9.0</v>
      </c>
      <c r="X16" s="28">
        <v>9.0</v>
      </c>
      <c r="Y16" s="28">
        <v>9.0</v>
      </c>
      <c r="Z16" s="105"/>
      <c r="AA16" s="140">
        <v>9.0</v>
      </c>
      <c r="AB16" s="38">
        <v>9.0</v>
      </c>
      <c r="AC16" s="105"/>
    </row>
    <row r="17">
      <c r="A17" s="8"/>
      <c r="B17" s="24">
        <v>1.0</v>
      </c>
      <c r="C17" s="25">
        <v>13.0</v>
      </c>
      <c r="D17" s="95" t="s">
        <v>42</v>
      </c>
      <c r="E17" s="28">
        <v>0.0</v>
      </c>
      <c r="F17" s="5"/>
      <c r="G17" s="28">
        <v>0.0</v>
      </c>
      <c r="H17" s="61"/>
      <c r="I17" s="28">
        <v>0.0</v>
      </c>
      <c r="J17" s="61"/>
      <c r="K17" s="28">
        <v>0.0</v>
      </c>
      <c r="L17" s="61"/>
      <c r="M17" s="28">
        <v>0.0</v>
      </c>
      <c r="N17" s="28">
        <v>0.0</v>
      </c>
      <c r="O17" s="28">
        <v>0.0</v>
      </c>
      <c r="P17" s="28">
        <v>0.0</v>
      </c>
      <c r="Q17" s="61"/>
      <c r="R17" s="28">
        <v>0.0</v>
      </c>
      <c r="S17" s="28">
        <v>0.0</v>
      </c>
      <c r="T17" s="28">
        <v>0.0</v>
      </c>
      <c r="U17" s="28">
        <v>0.0</v>
      </c>
      <c r="V17" s="105"/>
      <c r="W17" s="28">
        <v>0.0</v>
      </c>
      <c r="X17" s="28">
        <v>0.0</v>
      </c>
      <c r="Y17" s="28">
        <v>0.0</v>
      </c>
      <c r="Z17" s="105"/>
      <c r="AA17" s="140">
        <v>0.0</v>
      </c>
      <c r="AB17" s="38">
        <v>0.0</v>
      </c>
      <c r="AC17" s="105"/>
    </row>
    <row r="18">
      <c r="A18" s="8"/>
      <c r="B18" s="24">
        <v>1.0</v>
      </c>
      <c r="C18" s="3">
        <v>14.0</v>
      </c>
      <c r="D18" s="95" t="s">
        <v>43</v>
      </c>
      <c r="E18" s="28">
        <v>0.0</v>
      </c>
      <c r="F18" s="5"/>
      <c r="G18" s="28">
        <v>0.0</v>
      </c>
      <c r="H18" s="61"/>
      <c r="I18" s="28">
        <v>0.0</v>
      </c>
      <c r="J18" s="61"/>
      <c r="K18" s="28">
        <v>0.0</v>
      </c>
      <c r="L18" s="61"/>
      <c r="M18" s="28">
        <v>0.0</v>
      </c>
      <c r="N18" s="28">
        <v>0.0</v>
      </c>
      <c r="O18" s="28">
        <v>0.0</v>
      </c>
      <c r="P18" s="28">
        <v>0.0</v>
      </c>
      <c r="Q18" s="61"/>
      <c r="R18" s="28">
        <v>0.0</v>
      </c>
      <c r="S18" s="28">
        <v>0.0</v>
      </c>
      <c r="T18" s="28">
        <v>0.0</v>
      </c>
      <c r="U18" s="28">
        <v>0.0</v>
      </c>
      <c r="V18" s="105"/>
      <c r="W18" s="28">
        <v>0.0</v>
      </c>
      <c r="X18" s="28">
        <v>0.0</v>
      </c>
      <c r="Y18" s="28">
        <v>0.0</v>
      </c>
      <c r="Z18" s="105"/>
      <c r="AA18" s="140">
        <v>0.0</v>
      </c>
      <c r="AB18" s="38">
        <v>0.0</v>
      </c>
      <c r="AC18" s="105"/>
    </row>
    <row r="19">
      <c r="A19" s="8"/>
      <c r="B19" s="24">
        <v>1.0</v>
      </c>
      <c r="C19" s="3">
        <v>15.0</v>
      </c>
      <c r="D19" s="95" t="s">
        <v>44</v>
      </c>
      <c r="E19" s="28">
        <v>0.0</v>
      </c>
      <c r="F19" s="5"/>
      <c r="G19" s="28">
        <v>0.0</v>
      </c>
      <c r="H19" s="61"/>
      <c r="I19" s="28">
        <v>0.0</v>
      </c>
      <c r="J19" s="61"/>
      <c r="K19" s="28">
        <v>0.0</v>
      </c>
      <c r="L19" s="61"/>
      <c r="M19" s="28">
        <v>0.0</v>
      </c>
      <c r="N19" s="28">
        <v>0.0</v>
      </c>
      <c r="O19" s="28">
        <v>0.0</v>
      </c>
      <c r="P19" s="28">
        <v>0.0</v>
      </c>
      <c r="Q19" s="61"/>
      <c r="R19" s="28">
        <v>0.0</v>
      </c>
      <c r="S19" s="28">
        <v>0.0</v>
      </c>
      <c r="T19" s="28">
        <v>0.0</v>
      </c>
      <c r="U19" s="28">
        <v>0.0</v>
      </c>
      <c r="V19" s="105"/>
      <c r="W19" s="28">
        <v>0.0</v>
      </c>
      <c r="X19" s="28">
        <v>0.0</v>
      </c>
      <c r="Y19" s="28">
        <v>0.0</v>
      </c>
      <c r="Z19" s="105"/>
      <c r="AA19" s="140">
        <v>0.0</v>
      </c>
      <c r="AB19" s="15">
        <v>0.0</v>
      </c>
      <c r="AC19" s="105"/>
    </row>
    <row r="20">
      <c r="A20" s="8"/>
      <c r="B20" s="92">
        <v>3.0</v>
      </c>
      <c r="C20" s="3">
        <v>16.0</v>
      </c>
      <c r="D20" s="95" t="s">
        <v>45</v>
      </c>
      <c r="E20" s="28">
        <v>0.0</v>
      </c>
      <c r="F20" s="5"/>
      <c r="G20" s="28">
        <v>0.0</v>
      </c>
      <c r="H20" s="61"/>
      <c r="I20" s="28">
        <v>0.0</v>
      </c>
      <c r="J20" s="61"/>
      <c r="K20" s="28">
        <v>0.0</v>
      </c>
      <c r="L20" s="61"/>
      <c r="M20" s="28">
        <v>0.0</v>
      </c>
      <c r="N20" s="28">
        <v>0.0</v>
      </c>
      <c r="O20" s="28">
        <v>0.0</v>
      </c>
      <c r="P20" s="28">
        <v>0.0</v>
      </c>
      <c r="Q20" s="61"/>
      <c r="R20" s="28">
        <v>0.0</v>
      </c>
      <c r="S20" s="28">
        <v>0.0</v>
      </c>
      <c r="T20" s="28">
        <v>0.0</v>
      </c>
      <c r="U20" s="28">
        <v>0.0</v>
      </c>
      <c r="V20" s="105"/>
      <c r="W20" s="15"/>
      <c r="X20" s="28">
        <v>0.0</v>
      </c>
      <c r="Y20" s="28">
        <v>0.0</v>
      </c>
      <c r="Z20" s="105"/>
      <c r="AA20" s="140">
        <v>0.0</v>
      </c>
      <c r="AB20" s="15">
        <v>0.0</v>
      </c>
      <c r="AC20" s="105"/>
    </row>
    <row r="21">
      <c r="A21" s="8"/>
      <c r="B21" s="24">
        <v>1.0</v>
      </c>
      <c r="C21" s="25">
        <v>17.0</v>
      </c>
      <c r="D21" s="95" t="s">
        <v>46</v>
      </c>
      <c r="E21" s="28">
        <v>0.0</v>
      </c>
      <c r="F21" s="5"/>
      <c r="G21" s="28">
        <v>0.0</v>
      </c>
      <c r="H21" s="61"/>
      <c r="I21" s="28">
        <v>0.0</v>
      </c>
      <c r="J21" s="61"/>
      <c r="K21" s="28">
        <v>0.0</v>
      </c>
      <c r="L21" s="61"/>
      <c r="M21" s="28">
        <v>0.0</v>
      </c>
      <c r="N21" s="28">
        <v>0.0</v>
      </c>
      <c r="O21" s="28">
        <v>0.0</v>
      </c>
      <c r="P21" s="28">
        <v>0.0</v>
      </c>
      <c r="Q21" s="61"/>
      <c r="R21" s="28">
        <v>0.0</v>
      </c>
      <c r="S21" s="28">
        <v>0.0</v>
      </c>
      <c r="T21" s="28">
        <v>0.0</v>
      </c>
      <c r="U21" s="28">
        <v>0.0</v>
      </c>
      <c r="V21" s="105"/>
      <c r="W21" s="28">
        <v>0.0</v>
      </c>
      <c r="X21" s="28">
        <v>0.0</v>
      </c>
      <c r="Y21" s="28">
        <v>0.0</v>
      </c>
      <c r="Z21" s="105"/>
      <c r="AA21" s="140">
        <v>0.0</v>
      </c>
      <c r="AB21" s="15">
        <v>0.0</v>
      </c>
      <c r="AC21" s="105"/>
    </row>
    <row r="22">
      <c r="A22" s="8"/>
      <c r="B22" s="24">
        <v>1.0</v>
      </c>
      <c r="C22" s="3">
        <v>18.0</v>
      </c>
      <c r="D22" s="95" t="s">
        <v>146</v>
      </c>
      <c r="E22" s="28">
        <v>0.0</v>
      </c>
      <c r="F22" s="5"/>
      <c r="G22" s="28">
        <v>0.0</v>
      </c>
      <c r="H22" s="61"/>
      <c r="I22" s="28">
        <v>0.0</v>
      </c>
      <c r="J22" s="61"/>
      <c r="K22" s="28">
        <v>0.0</v>
      </c>
      <c r="L22" s="61"/>
      <c r="M22" s="28">
        <v>0.0</v>
      </c>
      <c r="N22" s="28">
        <v>0.0</v>
      </c>
      <c r="O22" s="28">
        <v>0.0</v>
      </c>
      <c r="P22" s="28">
        <v>0.0</v>
      </c>
      <c r="Q22" s="61"/>
      <c r="R22" s="28">
        <v>0.0</v>
      </c>
      <c r="S22" s="28">
        <v>0.0</v>
      </c>
      <c r="T22" s="28">
        <v>0.0</v>
      </c>
      <c r="U22" s="28">
        <v>0.0</v>
      </c>
      <c r="V22" s="105"/>
      <c r="W22" s="28">
        <v>0.0</v>
      </c>
      <c r="X22" s="28">
        <v>0.0</v>
      </c>
      <c r="Y22" s="28">
        <v>0.0</v>
      </c>
      <c r="Z22" s="105"/>
      <c r="AA22" s="140">
        <v>0.0</v>
      </c>
      <c r="AB22" s="15">
        <v>0.0</v>
      </c>
      <c r="AC22" s="105"/>
    </row>
    <row r="23">
      <c r="A23" s="8"/>
      <c r="B23" s="24">
        <v>1.0</v>
      </c>
      <c r="C23" s="3">
        <v>19.0</v>
      </c>
      <c r="D23" s="3" t="s">
        <v>48</v>
      </c>
      <c r="E23" s="35">
        <v>1.0</v>
      </c>
      <c r="F23" s="5"/>
      <c r="G23" s="28">
        <v>1.0</v>
      </c>
      <c r="H23" s="61"/>
      <c r="I23" s="35">
        <v>1.0</v>
      </c>
      <c r="J23" s="61"/>
      <c r="K23" s="28">
        <v>1.0</v>
      </c>
      <c r="L23" s="61"/>
      <c r="M23" s="28">
        <v>1.0</v>
      </c>
      <c r="N23" s="28">
        <v>1.0</v>
      </c>
      <c r="O23" s="28">
        <v>1.0</v>
      </c>
      <c r="P23" s="28">
        <v>1.0</v>
      </c>
      <c r="Q23" s="61"/>
      <c r="R23" s="81">
        <v>0.0</v>
      </c>
      <c r="S23" s="81">
        <v>0.0</v>
      </c>
      <c r="T23" s="28">
        <v>1.0</v>
      </c>
      <c r="U23" s="28">
        <v>1.0</v>
      </c>
      <c r="V23" s="105"/>
      <c r="W23" s="81">
        <v>0.0</v>
      </c>
      <c r="X23" s="28">
        <v>1.0</v>
      </c>
      <c r="Y23" s="28">
        <v>1.0</v>
      </c>
      <c r="Z23" s="105"/>
      <c r="AA23" s="140">
        <v>1.0</v>
      </c>
      <c r="AB23" s="15">
        <v>1.0</v>
      </c>
      <c r="AC23" s="105"/>
    </row>
    <row r="24">
      <c r="A24" s="8"/>
      <c r="B24" s="24">
        <v>1.0</v>
      </c>
      <c r="C24" s="3">
        <v>20.0</v>
      </c>
      <c r="D24" s="15" t="s">
        <v>50</v>
      </c>
      <c r="E24" s="35">
        <v>1.0</v>
      </c>
      <c r="F24" s="5"/>
      <c r="G24" s="28">
        <v>1.0</v>
      </c>
      <c r="H24" s="61"/>
      <c r="I24" s="35">
        <v>1.0</v>
      </c>
      <c r="J24" s="61"/>
      <c r="K24" s="28">
        <v>1.0</v>
      </c>
      <c r="L24" s="61"/>
      <c r="M24" s="28">
        <v>1.0</v>
      </c>
      <c r="N24" s="28">
        <v>1.0</v>
      </c>
      <c r="O24" s="28">
        <v>1.0</v>
      </c>
      <c r="P24" s="28">
        <v>1.0</v>
      </c>
      <c r="Q24" s="61"/>
      <c r="R24" s="35">
        <v>1.0</v>
      </c>
      <c r="S24" s="35">
        <v>1.0</v>
      </c>
      <c r="T24" s="35">
        <v>1.0</v>
      </c>
      <c r="U24" s="28">
        <v>1.0</v>
      </c>
      <c r="V24" s="105"/>
      <c r="W24" s="35">
        <v>1.0</v>
      </c>
      <c r="X24" s="35">
        <v>1.0</v>
      </c>
      <c r="Y24" s="28">
        <v>1.0</v>
      </c>
      <c r="Z24" s="105"/>
      <c r="AA24" s="184">
        <v>1.0</v>
      </c>
      <c r="AB24" s="38">
        <v>1.0</v>
      </c>
      <c r="AC24" s="105"/>
    </row>
    <row r="25">
      <c r="A25" s="8"/>
      <c r="B25" s="24">
        <v>1.0</v>
      </c>
      <c r="C25" s="25">
        <v>21.0</v>
      </c>
      <c r="D25" s="26" t="s">
        <v>140</v>
      </c>
      <c r="E25" s="81">
        <v>0.0</v>
      </c>
      <c r="F25" s="5"/>
      <c r="G25" s="35">
        <v>1.0</v>
      </c>
      <c r="H25" s="61"/>
      <c r="I25" s="35">
        <v>1.0</v>
      </c>
      <c r="J25" s="61"/>
      <c r="K25" s="35">
        <v>1.0</v>
      </c>
      <c r="L25" s="61"/>
      <c r="M25" s="28">
        <v>1.0</v>
      </c>
      <c r="N25" s="28">
        <v>1.0</v>
      </c>
      <c r="O25" s="28">
        <v>1.0</v>
      </c>
      <c r="P25" s="28">
        <v>1.0</v>
      </c>
      <c r="Q25" s="61"/>
      <c r="R25" s="28">
        <v>1.0</v>
      </c>
      <c r="S25" s="81">
        <v>0.0</v>
      </c>
      <c r="T25" s="81">
        <v>0.0</v>
      </c>
      <c r="U25" s="28">
        <v>1.0</v>
      </c>
      <c r="V25" s="105"/>
      <c r="W25" s="81">
        <v>0.0</v>
      </c>
      <c r="X25" s="81">
        <v>0.0</v>
      </c>
      <c r="Y25" s="81">
        <v>0.0</v>
      </c>
      <c r="Z25" s="105"/>
      <c r="AA25" s="141">
        <v>0.0</v>
      </c>
      <c r="AB25" s="35">
        <v>1.0</v>
      </c>
      <c r="AC25" s="105"/>
    </row>
    <row r="26">
      <c r="A26" s="8"/>
      <c r="B26" s="24">
        <v>1.0</v>
      </c>
      <c r="C26" s="3">
        <v>22.0</v>
      </c>
      <c r="D26" s="28" t="s">
        <v>147</v>
      </c>
      <c r="E26" s="81">
        <v>0.0</v>
      </c>
      <c r="F26" s="5"/>
      <c r="G26" s="35">
        <v>1.0</v>
      </c>
      <c r="H26" s="61"/>
      <c r="I26" s="35">
        <v>1.0</v>
      </c>
      <c r="J26" s="61"/>
      <c r="K26" s="35">
        <v>1.0</v>
      </c>
      <c r="L26" s="61"/>
      <c r="M26" s="28">
        <v>1.0</v>
      </c>
      <c r="N26" s="28">
        <v>1.0</v>
      </c>
      <c r="O26" s="81">
        <v>0.0</v>
      </c>
      <c r="P26" s="28">
        <v>1.0</v>
      </c>
      <c r="Q26" s="61"/>
      <c r="R26" s="28">
        <v>1.0</v>
      </c>
      <c r="S26" s="81">
        <v>0.0</v>
      </c>
      <c r="T26" s="81">
        <v>0.0</v>
      </c>
      <c r="U26" s="28">
        <v>1.0</v>
      </c>
      <c r="V26" s="105"/>
      <c r="W26" s="81">
        <v>0.0</v>
      </c>
      <c r="X26" s="81">
        <v>0.0</v>
      </c>
      <c r="Y26" s="81">
        <v>0.0</v>
      </c>
      <c r="Z26" s="105"/>
      <c r="AA26" s="141">
        <v>0.0</v>
      </c>
      <c r="AB26" s="35">
        <v>1.0</v>
      </c>
      <c r="AC26" s="105"/>
    </row>
    <row r="27">
      <c r="A27" s="8"/>
      <c r="B27" s="24">
        <v>1.0</v>
      </c>
      <c r="C27" s="3">
        <v>23.0</v>
      </c>
      <c r="D27" s="28" t="s">
        <v>148</v>
      </c>
      <c r="E27" s="81">
        <v>0.0</v>
      </c>
      <c r="F27" s="5"/>
      <c r="G27" s="81">
        <v>0.0</v>
      </c>
      <c r="H27" s="61"/>
      <c r="I27" s="81">
        <v>0.0</v>
      </c>
      <c r="J27" s="61"/>
      <c r="K27" s="35">
        <v>1.0</v>
      </c>
      <c r="L27" s="61"/>
      <c r="M27" s="28">
        <v>1.0</v>
      </c>
      <c r="N27" s="28">
        <v>1.0</v>
      </c>
      <c r="O27" s="81">
        <v>0.0</v>
      </c>
      <c r="P27" s="81">
        <v>0.0</v>
      </c>
      <c r="Q27" s="61"/>
      <c r="R27" s="28">
        <v>1.0</v>
      </c>
      <c r="S27" s="28">
        <v>1.0</v>
      </c>
      <c r="T27" s="81">
        <v>0.0</v>
      </c>
      <c r="U27" s="81">
        <v>0.0</v>
      </c>
      <c r="V27" s="105"/>
      <c r="W27" s="81">
        <v>0.0</v>
      </c>
      <c r="X27" s="81">
        <v>0.0</v>
      </c>
      <c r="Y27" s="28">
        <v>1.0</v>
      </c>
      <c r="Z27" s="105"/>
      <c r="AA27" s="141">
        <v>0.0</v>
      </c>
      <c r="AB27" s="181">
        <v>0.0</v>
      </c>
      <c r="AC27" s="105"/>
    </row>
    <row r="28">
      <c r="A28" s="8"/>
      <c r="B28" s="24">
        <v>1.0</v>
      </c>
      <c r="C28" s="3">
        <v>24.0</v>
      </c>
      <c r="D28" s="26" t="s">
        <v>52</v>
      </c>
      <c r="E28" s="81">
        <v>0.0</v>
      </c>
      <c r="F28" s="5"/>
      <c r="G28" s="28">
        <v>1.0</v>
      </c>
      <c r="H28" s="61"/>
      <c r="I28" s="28">
        <v>1.0</v>
      </c>
      <c r="J28" s="61"/>
      <c r="K28" s="35">
        <v>1.0</v>
      </c>
      <c r="L28" s="61"/>
      <c r="M28" s="28">
        <v>1.0</v>
      </c>
      <c r="N28" s="28">
        <v>1.0</v>
      </c>
      <c r="O28" s="28">
        <v>1.0</v>
      </c>
      <c r="P28" s="28">
        <v>1.0</v>
      </c>
      <c r="Q28" s="61"/>
      <c r="R28" s="28">
        <v>1.0</v>
      </c>
      <c r="S28" s="81">
        <v>0.0</v>
      </c>
      <c r="T28" s="28">
        <v>1.0</v>
      </c>
      <c r="U28" s="28">
        <v>1.0</v>
      </c>
      <c r="V28" s="105"/>
      <c r="W28" s="28">
        <v>1.0</v>
      </c>
      <c r="X28" s="28">
        <v>1.0</v>
      </c>
      <c r="Y28" s="28">
        <v>1.0</v>
      </c>
      <c r="Z28" s="105"/>
      <c r="AA28" s="140">
        <v>1.0</v>
      </c>
      <c r="AB28" s="181">
        <v>0.0</v>
      </c>
      <c r="AC28" s="105"/>
    </row>
    <row r="29">
      <c r="A29" s="8"/>
      <c r="B29" s="24">
        <v>1.0</v>
      </c>
      <c r="C29" s="25">
        <v>25.0</v>
      </c>
      <c r="D29" s="25" t="s">
        <v>14</v>
      </c>
      <c r="E29" s="35">
        <v>1.0</v>
      </c>
      <c r="F29" s="5"/>
      <c r="G29" s="35">
        <v>1.0</v>
      </c>
      <c r="H29" s="61"/>
      <c r="I29" s="35">
        <v>1.0</v>
      </c>
      <c r="J29" s="61"/>
      <c r="K29" s="35">
        <v>1.0</v>
      </c>
      <c r="L29" s="61"/>
      <c r="M29" s="28">
        <v>1.0</v>
      </c>
      <c r="N29" s="28">
        <v>1.0</v>
      </c>
      <c r="O29" s="28">
        <v>1.0</v>
      </c>
      <c r="P29" s="35">
        <v>1.0</v>
      </c>
      <c r="Q29" s="61"/>
      <c r="R29" s="81">
        <v>0.0</v>
      </c>
      <c r="S29" s="35">
        <v>1.0</v>
      </c>
      <c r="T29" s="81">
        <v>0.0</v>
      </c>
      <c r="U29" s="81">
        <v>0.0</v>
      </c>
      <c r="V29" s="105"/>
      <c r="W29" s="35">
        <v>1.0</v>
      </c>
      <c r="X29" s="81">
        <v>0.0</v>
      </c>
      <c r="Y29" s="35">
        <v>1.0</v>
      </c>
      <c r="Z29" s="105"/>
      <c r="AA29" s="141">
        <v>0.0</v>
      </c>
      <c r="AB29" s="181">
        <v>0.0</v>
      </c>
      <c r="AC29" s="105"/>
    </row>
    <row r="30">
      <c r="A30" s="8"/>
      <c r="B30" s="24">
        <v>1.0</v>
      </c>
      <c r="C30" s="3">
        <v>26.0</v>
      </c>
      <c r="D30" s="25" t="s">
        <v>15</v>
      </c>
      <c r="E30" s="35">
        <v>1.0</v>
      </c>
      <c r="F30" s="5"/>
      <c r="G30" s="28">
        <v>1.0</v>
      </c>
      <c r="H30" s="61"/>
      <c r="I30" s="81">
        <v>0.0</v>
      </c>
      <c r="J30" s="61"/>
      <c r="K30" s="28">
        <v>1.0</v>
      </c>
      <c r="L30" s="61"/>
      <c r="M30" s="28">
        <v>1.0</v>
      </c>
      <c r="N30" s="28">
        <v>1.0</v>
      </c>
      <c r="O30" s="28">
        <v>1.0</v>
      </c>
      <c r="P30" s="28">
        <v>1.0</v>
      </c>
      <c r="Q30" s="61"/>
      <c r="R30" s="28">
        <v>1.0</v>
      </c>
      <c r="S30" s="81">
        <v>0.0</v>
      </c>
      <c r="T30" s="28">
        <v>1.0</v>
      </c>
      <c r="U30" s="28">
        <v>1.0</v>
      </c>
      <c r="V30" s="105"/>
      <c r="W30" s="28">
        <v>1.0</v>
      </c>
      <c r="X30" s="28">
        <v>1.0</v>
      </c>
      <c r="Y30" s="28">
        <v>1.0</v>
      </c>
      <c r="Z30" s="105"/>
      <c r="AA30" s="140">
        <v>1.0</v>
      </c>
      <c r="AB30" s="181">
        <v>0.0</v>
      </c>
      <c r="AC30" s="105"/>
    </row>
    <row r="31">
      <c r="A31" s="8"/>
      <c r="B31" s="29">
        <v>1.0</v>
      </c>
      <c r="C31" s="3">
        <v>27.0</v>
      </c>
      <c r="D31" s="25" t="s">
        <v>16</v>
      </c>
      <c r="E31" s="35">
        <v>1.0</v>
      </c>
      <c r="F31" s="5"/>
      <c r="G31" s="28">
        <v>1.0</v>
      </c>
      <c r="H31" s="61"/>
      <c r="I31" s="35">
        <v>1.0</v>
      </c>
      <c r="J31" s="61"/>
      <c r="K31" s="28">
        <v>1.0</v>
      </c>
      <c r="L31" s="61"/>
      <c r="M31" s="28">
        <v>1.0</v>
      </c>
      <c r="N31" s="28">
        <v>1.0</v>
      </c>
      <c r="O31" s="28">
        <v>1.0</v>
      </c>
      <c r="P31" s="28">
        <v>1.0</v>
      </c>
      <c r="Q31" s="61"/>
      <c r="R31" s="28">
        <v>1.0</v>
      </c>
      <c r="S31" s="28">
        <v>1.0</v>
      </c>
      <c r="T31" s="28">
        <v>1.0</v>
      </c>
      <c r="U31" s="28">
        <v>1.0</v>
      </c>
      <c r="V31" s="105"/>
      <c r="W31" s="28">
        <v>1.0</v>
      </c>
      <c r="X31" s="28">
        <v>1.0</v>
      </c>
      <c r="Y31" s="28">
        <v>1.0</v>
      </c>
      <c r="Z31" s="105"/>
      <c r="AA31" s="140">
        <v>1.0</v>
      </c>
      <c r="AB31" s="15">
        <v>1.0</v>
      </c>
      <c r="AC31" s="105"/>
    </row>
    <row r="32">
      <c r="A32" s="12"/>
      <c r="B32" s="29">
        <v>5.0</v>
      </c>
      <c r="C32" s="3">
        <v>28.0</v>
      </c>
      <c r="D32" s="176" t="s">
        <v>141</v>
      </c>
      <c r="E32" s="28">
        <v>5.0</v>
      </c>
      <c r="F32" s="5"/>
      <c r="G32" s="28">
        <v>5.0</v>
      </c>
      <c r="H32" s="61"/>
      <c r="I32" s="28">
        <v>5.0</v>
      </c>
      <c r="J32" s="61"/>
      <c r="K32" s="28">
        <v>5.0</v>
      </c>
      <c r="L32" s="61"/>
      <c r="M32" s="28">
        <v>5.0</v>
      </c>
      <c r="N32" s="28">
        <v>5.0</v>
      </c>
      <c r="O32" s="28">
        <v>5.0</v>
      </c>
      <c r="P32" s="28">
        <v>5.0</v>
      </c>
      <c r="Q32" s="61"/>
      <c r="R32" s="28">
        <v>5.0</v>
      </c>
      <c r="S32" s="28">
        <v>5.0</v>
      </c>
      <c r="T32" s="28">
        <v>5.0</v>
      </c>
      <c r="U32" s="28">
        <v>5.0</v>
      </c>
      <c r="V32" s="105"/>
      <c r="W32" s="28">
        <v>5.0</v>
      </c>
      <c r="X32" s="28">
        <v>5.0</v>
      </c>
      <c r="Y32" s="28">
        <v>5.0</v>
      </c>
      <c r="Z32" s="105"/>
      <c r="AA32" s="140">
        <v>5.0</v>
      </c>
      <c r="AB32" s="15">
        <v>5.0</v>
      </c>
      <c r="AC32" s="105"/>
    </row>
    <row r="33">
      <c r="A33" s="15"/>
      <c r="B33" s="31">
        <f>SUM(B5:B32)</f>
        <v>38</v>
      </c>
      <c r="C33" s="32"/>
      <c r="D33" s="32" t="s">
        <v>18</v>
      </c>
      <c r="E33" s="28">
        <f>SUM(E5:E32)</f>
        <v>26</v>
      </c>
      <c r="F33" s="5"/>
      <c r="G33" s="15">
        <f>SUM(G5:G32)</f>
        <v>36</v>
      </c>
      <c r="H33" s="61"/>
      <c r="I33" s="15">
        <f>SUM(I5:I32)</f>
        <v>26</v>
      </c>
      <c r="J33" s="61"/>
      <c r="K33" s="15">
        <f>SUM(K5:K32)</f>
        <v>28</v>
      </c>
      <c r="L33" s="61"/>
      <c r="M33" s="15">
        <f t="shared" ref="M33:P33" si="1">SUM(M5:M32)</f>
        <v>28</v>
      </c>
      <c r="N33" s="15">
        <f t="shared" si="1"/>
        <v>27</v>
      </c>
      <c r="O33" s="15">
        <f t="shared" si="1"/>
        <v>31</v>
      </c>
      <c r="P33" s="15">
        <f t="shared" si="1"/>
        <v>33</v>
      </c>
      <c r="Q33" s="61"/>
      <c r="R33" s="15">
        <f t="shared" ref="R33:U33" si="2">SUM(R5:R32)</f>
        <v>32</v>
      </c>
      <c r="S33" s="15">
        <f t="shared" si="2"/>
        <v>24</v>
      </c>
      <c r="T33" s="15">
        <f t="shared" si="2"/>
        <v>27</v>
      </c>
      <c r="U33" s="15">
        <f t="shared" si="2"/>
        <v>28</v>
      </c>
      <c r="V33" s="105"/>
      <c r="W33" s="15">
        <f t="shared" ref="W33:Y33" si="3">SUM(W5:W32)</f>
        <v>28</v>
      </c>
      <c r="X33" s="15">
        <f t="shared" si="3"/>
        <v>28</v>
      </c>
      <c r="Y33" s="15">
        <f t="shared" si="3"/>
        <v>31</v>
      </c>
      <c r="Z33" s="105"/>
      <c r="AA33" s="146">
        <f t="shared" ref="AA33:AB33" si="4">SUM(AA5:AA32)</f>
        <v>26</v>
      </c>
      <c r="AB33" s="15">
        <f t="shared" si="4"/>
        <v>30</v>
      </c>
      <c r="AC33" s="105"/>
    </row>
    <row r="34">
      <c r="A34" s="33" t="s">
        <v>19</v>
      </c>
      <c r="B34" s="17"/>
      <c r="C34" s="17"/>
      <c r="D34" s="18"/>
      <c r="E34" s="28">
        <v>38.0</v>
      </c>
      <c r="F34" s="5"/>
      <c r="G34" s="28">
        <v>38.0</v>
      </c>
      <c r="H34" s="61"/>
      <c r="I34" s="28">
        <v>38.0</v>
      </c>
      <c r="J34" s="61"/>
      <c r="K34" s="28">
        <v>38.0</v>
      </c>
      <c r="L34" s="61"/>
      <c r="M34" s="28">
        <v>38.0</v>
      </c>
      <c r="N34" s="111" t="s">
        <v>149</v>
      </c>
      <c r="O34" s="28">
        <v>38.0</v>
      </c>
      <c r="P34" s="28">
        <v>38.0</v>
      </c>
      <c r="Q34" s="61"/>
      <c r="R34" s="28">
        <v>38.0</v>
      </c>
      <c r="S34" s="28">
        <v>38.0</v>
      </c>
      <c r="T34" s="28">
        <v>38.0</v>
      </c>
      <c r="U34" s="28">
        <v>38.0</v>
      </c>
      <c r="V34" s="105"/>
      <c r="W34" s="28">
        <v>38.0</v>
      </c>
      <c r="X34" s="28">
        <v>38.0</v>
      </c>
      <c r="Y34" s="28">
        <v>38.0</v>
      </c>
      <c r="Z34" s="105"/>
      <c r="AA34" s="140">
        <v>28.0</v>
      </c>
      <c r="AB34" s="15">
        <v>38.0</v>
      </c>
      <c r="AC34" s="105"/>
    </row>
    <row r="35">
      <c r="A35" s="33" t="s">
        <v>20</v>
      </c>
      <c r="B35" s="17"/>
      <c r="C35" s="17"/>
      <c r="D35" s="18"/>
      <c r="E35" s="34">
        <f>E33/E34</f>
        <v>0.6842105263</v>
      </c>
      <c r="F35" s="5"/>
      <c r="G35" s="34">
        <f>G33/G34</f>
        <v>0.9473684211</v>
      </c>
      <c r="H35" s="61"/>
      <c r="I35" s="34">
        <f>I33/I34</f>
        <v>0.6842105263</v>
      </c>
      <c r="J35" s="61"/>
      <c r="K35" s="34">
        <f>K33/K34</f>
        <v>0.7368421053</v>
      </c>
      <c r="L35" s="61"/>
      <c r="M35" s="34">
        <f t="shared" ref="M35:P35" si="5">M33/M34</f>
        <v>0.7368421053</v>
      </c>
      <c r="N35" s="34">
        <f t="shared" si="5"/>
        <v>0.7105263158</v>
      </c>
      <c r="O35" s="34">
        <f t="shared" si="5"/>
        <v>0.8157894737</v>
      </c>
      <c r="P35" s="34">
        <f t="shared" si="5"/>
        <v>0.8684210526</v>
      </c>
      <c r="Q35" s="61"/>
      <c r="R35" s="34">
        <f t="shared" ref="R35:U35" si="6">R33/R34</f>
        <v>0.8421052632</v>
      </c>
      <c r="S35" s="34">
        <f t="shared" si="6"/>
        <v>0.6315789474</v>
      </c>
      <c r="T35" s="34">
        <f t="shared" si="6"/>
        <v>0.7105263158</v>
      </c>
      <c r="U35" s="34">
        <f t="shared" si="6"/>
        <v>0.7368421053</v>
      </c>
      <c r="V35" s="105"/>
      <c r="W35" s="34">
        <f t="shared" ref="W35:Y35" si="7">W33/W34</f>
        <v>0.7368421053</v>
      </c>
      <c r="X35" s="34">
        <f t="shared" si="7"/>
        <v>0.7368421053</v>
      </c>
      <c r="Y35" s="34">
        <f t="shared" si="7"/>
        <v>0.8157894737</v>
      </c>
      <c r="Z35" s="105"/>
      <c r="AA35" s="147">
        <f t="shared" ref="AA35:AB35" si="8">AA33/AA34</f>
        <v>0.9285714286</v>
      </c>
      <c r="AB35" s="34">
        <f t="shared" si="8"/>
        <v>0.7894736842</v>
      </c>
      <c r="AC35" s="105"/>
    </row>
    <row r="36">
      <c r="A36" s="33" t="s">
        <v>21</v>
      </c>
      <c r="B36" s="17"/>
      <c r="C36" s="17"/>
      <c r="D36" s="18"/>
      <c r="E36" s="28">
        <f>E34-E33</f>
        <v>12</v>
      </c>
      <c r="F36" s="5"/>
      <c r="G36" s="15">
        <f>G34-G33</f>
        <v>2</v>
      </c>
      <c r="H36" s="61"/>
      <c r="I36" s="15">
        <f>I34-I33</f>
        <v>12</v>
      </c>
      <c r="J36" s="61"/>
      <c r="K36" s="15">
        <f>K34-K33</f>
        <v>10</v>
      </c>
      <c r="L36" s="61"/>
      <c r="M36" s="15">
        <f t="shared" ref="M36:P36" si="9">M34-M33</f>
        <v>10</v>
      </c>
      <c r="N36" s="104">
        <f t="shared" si="9"/>
        <v>11</v>
      </c>
      <c r="O36" s="15">
        <f t="shared" si="9"/>
        <v>7</v>
      </c>
      <c r="P36" s="15">
        <f t="shared" si="9"/>
        <v>5</v>
      </c>
      <c r="Q36" s="61"/>
      <c r="R36" s="15">
        <f t="shared" ref="R36:U36" si="10">R34-R33</f>
        <v>6</v>
      </c>
      <c r="S36" s="15">
        <f t="shared" si="10"/>
        <v>14</v>
      </c>
      <c r="T36" s="15">
        <f t="shared" si="10"/>
        <v>11</v>
      </c>
      <c r="U36" s="15">
        <f t="shared" si="10"/>
        <v>10</v>
      </c>
      <c r="V36" s="105"/>
      <c r="W36" s="15">
        <f t="shared" ref="W36:Y36" si="11">W34-W33</f>
        <v>10</v>
      </c>
      <c r="X36" s="15">
        <f t="shared" si="11"/>
        <v>10</v>
      </c>
      <c r="Y36" s="15">
        <f t="shared" si="11"/>
        <v>7</v>
      </c>
      <c r="Z36" s="105"/>
      <c r="AA36" s="146">
        <f t="shared" ref="AA36:AB36" si="12">AA34-AA33</f>
        <v>2</v>
      </c>
      <c r="AB36" s="15">
        <f t="shared" si="12"/>
        <v>8</v>
      </c>
      <c r="AC36" s="105"/>
    </row>
    <row r="37" ht="52.5" customHeight="1">
      <c r="A37" s="33" t="s">
        <v>22</v>
      </c>
      <c r="B37" s="17"/>
      <c r="C37" s="17"/>
      <c r="D37" s="18"/>
      <c r="E37" s="28" t="s">
        <v>150</v>
      </c>
      <c r="F37" s="5"/>
      <c r="G37" s="28" t="s">
        <v>151</v>
      </c>
      <c r="H37" s="61"/>
      <c r="I37" s="28" t="s">
        <v>152</v>
      </c>
      <c r="J37" s="61"/>
      <c r="K37" s="28" t="s">
        <v>153</v>
      </c>
      <c r="L37" s="61"/>
      <c r="M37" s="28" t="s">
        <v>154</v>
      </c>
      <c r="N37" s="28" t="s">
        <v>155</v>
      </c>
      <c r="O37" s="28" t="s">
        <v>156</v>
      </c>
      <c r="P37" s="28" t="s">
        <v>157</v>
      </c>
      <c r="Q37" s="61"/>
      <c r="R37" s="28" t="s">
        <v>158</v>
      </c>
      <c r="S37" s="28" t="s">
        <v>159</v>
      </c>
      <c r="T37" s="28" t="s">
        <v>160</v>
      </c>
      <c r="U37" s="28" t="s">
        <v>161</v>
      </c>
      <c r="V37" s="105"/>
      <c r="W37" s="28" t="s">
        <v>162</v>
      </c>
      <c r="X37" s="28" t="s">
        <v>163</v>
      </c>
      <c r="Y37" s="28" t="s">
        <v>164</v>
      </c>
      <c r="Z37" s="105"/>
      <c r="AA37" s="28" t="s">
        <v>165</v>
      </c>
      <c r="AB37" s="15" t="s">
        <v>166</v>
      </c>
      <c r="AC37" s="105"/>
    </row>
    <row r="38">
      <c r="A38" s="33" t="s">
        <v>24</v>
      </c>
      <c r="B38" s="17"/>
      <c r="C38" s="17"/>
      <c r="D38" s="18"/>
      <c r="E38" s="35" t="s">
        <v>25</v>
      </c>
      <c r="F38" s="5"/>
      <c r="G38" s="28" t="s">
        <v>25</v>
      </c>
      <c r="H38" s="61"/>
      <c r="I38" s="28" t="s">
        <v>25</v>
      </c>
      <c r="J38" s="61"/>
      <c r="K38" s="28" t="s">
        <v>25</v>
      </c>
      <c r="L38" s="61"/>
      <c r="M38" s="28" t="s">
        <v>25</v>
      </c>
      <c r="N38" s="28" t="s">
        <v>25</v>
      </c>
      <c r="O38" s="28" t="s">
        <v>25</v>
      </c>
      <c r="P38" s="28" t="s">
        <v>25</v>
      </c>
      <c r="Q38" s="61"/>
      <c r="R38" s="28" t="s">
        <v>25</v>
      </c>
      <c r="S38" s="28" t="s">
        <v>25</v>
      </c>
      <c r="T38" s="28" t="s">
        <v>25</v>
      </c>
      <c r="U38" s="28" t="s">
        <v>25</v>
      </c>
      <c r="V38" s="105"/>
      <c r="W38" s="28" t="s">
        <v>25</v>
      </c>
      <c r="X38" s="28" t="s">
        <v>25</v>
      </c>
      <c r="Y38" s="28" t="s">
        <v>25</v>
      </c>
      <c r="Z38" s="105"/>
      <c r="AA38" s="140" t="s">
        <v>25</v>
      </c>
      <c r="AB38" s="15" t="s">
        <v>25</v>
      </c>
      <c r="AC38" s="105"/>
    </row>
    <row r="39">
      <c r="A39" s="33" t="s">
        <v>26</v>
      </c>
      <c r="B39" s="17"/>
      <c r="C39" s="17"/>
      <c r="D39" s="18"/>
      <c r="E39" s="38"/>
      <c r="F39" s="5"/>
      <c r="G39" s="15"/>
      <c r="H39" s="61"/>
      <c r="I39" s="15"/>
      <c r="J39" s="61"/>
      <c r="K39" s="15"/>
      <c r="L39" s="61"/>
      <c r="M39" s="15"/>
      <c r="N39" s="15"/>
      <c r="O39" s="15"/>
      <c r="P39" s="15"/>
      <c r="Q39" s="61"/>
      <c r="R39" s="15"/>
      <c r="S39" s="15"/>
      <c r="T39" s="15"/>
      <c r="U39" s="15"/>
      <c r="V39" s="105"/>
      <c r="W39" s="15"/>
      <c r="X39" s="15"/>
      <c r="Y39" s="15"/>
      <c r="Z39" s="105"/>
      <c r="AA39" s="146"/>
      <c r="AB39" s="15"/>
      <c r="AC39" s="105"/>
    </row>
    <row r="40">
      <c r="A40" s="33" t="s">
        <v>27</v>
      </c>
      <c r="B40" s="17"/>
      <c r="C40" s="17"/>
      <c r="D40" s="18"/>
      <c r="E40" s="38"/>
      <c r="F40" s="5"/>
      <c r="G40" s="15"/>
      <c r="H40" s="61"/>
      <c r="I40" s="15"/>
      <c r="J40" s="61"/>
      <c r="K40" s="15"/>
      <c r="L40" s="61"/>
      <c r="M40" s="15"/>
      <c r="N40" s="15"/>
      <c r="O40" s="15"/>
      <c r="P40" s="15"/>
      <c r="Q40" s="61"/>
      <c r="R40" s="15"/>
      <c r="S40" s="15"/>
      <c r="T40" s="15"/>
      <c r="U40" s="15"/>
      <c r="V40" s="105"/>
      <c r="W40" s="15"/>
      <c r="X40" s="15"/>
      <c r="Y40" s="15"/>
      <c r="Z40" s="105"/>
      <c r="AA40" s="146"/>
      <c r="AB40" s="15"/>
      <c r="AC40" s="105"/>
    </row>
    <row r="41">
      <c r="A41" s="33" t="s">
        <v>28</v>
      </c>
      <c r="B41" s="17"/>
      <c r="C41" s="17"/>
      <c r="D41" s="18"/>
      <c r="E41" s="38"/>
      <c r="F41" s="5"/>
      <c r="G41" s="15"/>
      <c r="H41" s="61"/>
      <c r="I41" s="15"/>
      <c r="J41" s="61"/>
      <c r="K41" s="15"/>
      <c r="L41" s="61"/>
      <c r="M41" s="15"/>
      <c r="N41" s="15"/>
      <c r="O41" s="15"/>
      <c r="P41" s="15"/>
      <c r="Q41" s="61"/>
      <c r="R41" s="15"/>
      <c r="S41" s="15"/>
      <c r="T41" s="15"/>
      <c r="U41" s="15"/>
      <c r="V41" s="105"/>
      <c r="W41" s="15"/>
      <c r="X41" s="15"/>
      <c r="Y41" s="15"/>
      <c r="Z41" s="105"/>
      <c r="AA41" s="146"/>
      <c r="AB41" s="15"/>
      <c r="AC41" s="105"/>
    </row>
    <row r="42">
      <c r="A42" s="39" t="s">
        <v>167</v>
      </c>
      <c r="B42" s="17"/>
      <c r="C42" s="17"/>
      <c r="D42" s="18"/>
      <c r="E42" s="148" t="s">
        <v>30</v>
      </c>
      <c r="F42" s="5"/>
      <c r="G42" s="120" t="s">
        <v>30</v>
      </c>
      <c r="H42" s="61"/>
      <c r="I42" s="28" t="s">
        <v>30</v>
      </c>
      <c r="J42" s="61"/>
      <c r="K42" s="28" t="s">
        <v>30</v>
      </c>
      <c r="L42" s="61"/>
      <c r="M42" s="28" t="s">
        <v>30</v>
      </c>
      <c r="N42" s="28" t="s">
        <v>30</v>
      </c>
      <c r="O42" s="28" t="s">
        <v>30</v>
      </c>
      <c r="P42" s="28" t="s">
        <v>30</v>
      </c>
      <c r="Q42" s="61"/>
      <c r="R42" s="28" t="s">
        <v>30</v>
      </c>
      <c r="S42" s="28" t="s">
        <v>30</v>
      </c>
      <c r="T42" s="28" t="s">
        <v>30</v>
      </c>
      <c r="U42" s="28" t="s">
        <v>30</v>
      </c>
      <c r="V42" s="105"/>
      <c r="W42" s="28" t="s">
        <v>30</v>
      </c>
      <c r="X42" s="28" t="s">
        <v>30</v>
      </c>
      <c r="Y42" s="28" t="s">
        <v>30</v>
      </c>
      <c r="Z42" s="105"/>
      <c r="AA42" s="140" t="s">
        <v>30</v>
      </c>
      <c r="AB42" s="15" t="s">
        <v>30</v>
      </c>
      <c r="AC42" s="105"/>
    </row>
    <row r="43">
      <c r="A43" s="33" t="s">
        <v>31</v>
      </c>
      <c r="B43" s="17"/>
      <c r="C43" s="17"/>
      <c r="D43" s="18"/>
      <c r="E43" s="15"/>
      <c r="F43" s="5"/>
      <c r="G43" s="15"/>
      <c r="H43" s="61"/>
      <c r="I43" s="15"/>
      <c r="J43" s="61"/>
      <c r="K43" s="15"/>
      <c r="L43" s="61"/>
      <c r="M43" s="15"/>
      <c r="N43" s="15"/>
      <c r="O43" s="15"/>
      <c r="P43" s="15"/>
      <c r="Q43" s="61"/>
      <c r="R43" s="15"/>
      <c r="S43" s="15"/>
      <c r="T43" s="15"/>
      <c r="U43" s="15"/>
      <c r="V43" s="105"/>
      <c r="W43" s="15"/>
      <c r="X43" s="15"/>
      <c r="Y43" s="15"/>
      <c r="Z43" s="105"/>
      <c r="AA43" s="146"/>
      <c r="AB43" s="15"/>
      <c r="AC43" s="105"/>
    </row>
    <row r="44" ht="18.0" customHeight="1">
      <c r="A44" s="185"/>
      <c r="B44" s="185"/>
      <c r="C44" s="185"/>
      <c r="D44" s="185"/>
      <c r="E44" s="186" t="s">
        <v>32</v>
      </c>
      <c r="F44" s="163">
        <f>AVERAGE(E35)</f>
        <v>0.6842105263</v>
      </c>
      <c r="G44" s="122" t="s">
        <v>32</v>
      </c>
      <c r="H44" s="123">
        <f>AVERAGE(G35)</f>
        <v>0.9473684211</v>
      </c>
      <c r="I44" s="122" t="s">
        <v>32</v>
      </c>
      <c r="J44" s="123">
        <f>AVERAGE(I35)</f>
        <v>0.6842105263</v>
      </c>
      <c r="K44" s="122" t="s">
        <v>32</v>
      </c>
      <c r="L44" s="123">
        <f>AVERAGE(K35)</f>
        <v>0.7368421053</v>
      </c>
      <c r="M44" s="1"/>
      <c r="N44" s="1"/>
      <c r="O44" s="1"/>
      <c r="P44" s="122" t="s">
        <v>32</v>
      </c>
      <c r="Q44" s="123">
        <f>AVERAGE(M35:P35)</f>
        <v>0.7828947368</v>
      </c>
      <c r="R44" s="1"/>
      <c r="S44" s="1"/>
      <c r="T44" s="1"/>
      <c r="U44" s="122" t="s">
        <v>32</v>
      </c>
      <c r="V44" s="187">
        <f>AVERAGE(R35:U35)</f>
        <v>0.7302631579</v>
      </c>
      <c r="W44" s="1"/>
      <c r="X44" s="1"/>
      <c r="Y44" s="122" t="s">
        <v>32</v>
      </c>
      <c r="Z44" s="187">
        <f>AVERAGE(W35:Y35)</f>
        <v>0.7631578947</v>
      </c>
      <c r="AA44" s="158"/>
      <c r="AB44" s="122" t="s">
        <v>32</v>
      </c>
      <c r="AC44" s="187">
        <f>AVERAGE(AA35:AB35)</f>
        <v>0.8590225564</v>
      </c>
    </row>
    <row r="45" ht="18.0" customHeight="1">
      <c r="A45" s="185"/>
      <c r="B45" s="185"/>
      <c r="C45" s="185"/>
      <c r="D45" s="185"/>
      <c r="E45" s="188" t="s">
        <v>33</v>
      </c>
      <c r="F45" s="165">
        <f>COUNT(E2)</f>
        <v>1</v>
      </c>
      <c r="G45" s="31" t="s">
        <v>33</v>
      </c>
      <c r="H45" s="31">
        <f>COUNT(G2)</f>
        <v>1</v>
      </c>
      <c r="I45" s="189" t="s">
        <v>33</v>
      </c>
      <c r="J45" s="189">
        <f>COUNT(I2)</f>
        <v>1</v>
      </c>
      <c r="K45" s="189" t="s">
        <v>33</v>
      </c>
      <c r="L45" s="189">
        <f>COUNT(K2)</f>
        <v>1</v>
      </c>
      <c r="M45" s="1"/>
      <c r="N45" s="1"/>
      <c r="O45" s="1"/>
      <c r="P45" s="189" t="s">
        <v>33</v>
      </c>
      <c r="Q45" s="189">
        <f>COUNTA(M2:P3)</f>
        <v>4</v>
      </c>
      <c r="R45" s="1"/>
      <c r="S45" s="1"/>
      <c r="T45" s="1"/>
      <c r="U45" s="189" t="s">
        <v>33</v>
      </c>
      <c r="V45" s="188">
        <f>COUNTA(R2:U3)</f>
        <v>4</v>
      </c>
      <c r="W45" s="1"/>
      <c r="X45" s="1"/>
      <c r="Y45" s="189" t="s">
        <v>33</v>
      </c>
      <c r="Z45" s="190">
        <v>3.0</v>
      </c>
      <c r="AA45" s="158"/>
      <c r="AB45" s="189" t="s">
        <v>33</v>
      </c>
      <c r="AC45" s="190">
        <f>COUNT(AA2:AB3)</f>
        <v>2</v>
      </c>
    </row>
    <row r="46" ht="18.0" customHeight="1">
      <c r="A46" s="185"/>
      <c r="B46" s="185"/>
      <c r="C46" s="185"/>
      <c r="D46" s="185"/>
      <c r="E46" s="191" t="s">
        <v>34</v>
      </c>
      <c r="F46" s="166">
        <f>SUM(E4)</f>
        <v>0.001203703704</v>
      </c>
      <c r="G46" s="129" t="s">
        <v>34</v>
      </c>
      <c r="H46" s="130">
        <f>SUM(G4)</f>
        <v>0.004560185185</v>
      </c>
      <c r="I46" s="192" t="s">
        <v>34</v>
      </c>
      <c r="J46" s="193">
        <f>SUM(I4)</f>
        <v>0.0008333333333</v>
      </c>
      <c r="K46" s="192" t="s">
        <v>34</v>
      </c>
      <c r="L46" s="193">
        <f>SUM(K4)</f>
        <v>0.001655092593</v>
      </c>
      <c r="M46" s="1"/>
      <c r="N46" s="1"/>
      <c r="O46" s="1"/>
      <c r="P46" s="192" t="s">
        <v>34</v>
      </c>
      <c r="Q46" s="193">
        <f>SUM(M4:P4)</f>
        <v>0.01137731481</v>
      </c>
      <c r="R46" s="1"/>
      <c r="S46" s="1"/>
      <c r="T46" s="1"/>
      <c r="U46" s="192" t="s">
        <v>34</v>
      </c>
      <c r="V46" s="194">
        <f>SUM(R4:U4)</f>
        <v>0.01539351852</v>
      </c>
      <c r="W46" s="1"/>
      <c r="X46" s="1"/>
      <c r="Y46" s="192" t="s">
        <v>34</v>
      </c>
      <c r="Z46" s="194">
        <f>SUM(W4:Y4)</f>
        <v>0.007268518519</v>
      </c>
      <c r="AA46" s="158"/>
      <c r="AB46" s="192" t="s">
        <v>34</v>
      </c>
      <c r="AC46" s="194">
        <f>SUM(AA4:AB4)</f>
        <v>0.003969907407</v>
      </c>
    </row>
    <row r="47">
      <c r="A47" s="7"/>
      <c r="B47" s="7"/>
      <c r="C47" s="7"/>
      <c r="D47" s="7"/>
      <c r="E47" s="7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>
      <c r="A48" s="7"/>
      <c r="B48" s="7"/>
      <c r="C48" s="7"/>
      <c r="D48" s="7"/>
      <c r="E48" s="7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>
      <c r="A49" s="7"/>
      <c r="B49" s="7"/>
      <c r="C49" s="7"/>
      <c r="D49" s="7"/>
      <c r="E49" s="7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</sheetData>
  <mergeCells count="36">
    <mergeCell ref="Y2:Y3"/>
    <mergeCell ref="AA2:AA3"/>
    <mergeCell ref="D2:D3"/>
    <mergeCell ref="B4:D4"/>
    <mergeCell ref="B1:B3"/>
    <mergeCell ref="C1:C3"/>
    <mergeCell ref="M1:P1"/>
    <mergeCell ref="R1:U1"/>
    <mergeCell ref="W1:Y1"/>
    <mergeCell ref="AA1:AB1"/>
    <mergeCell ref="AB2:AB3"/>
    <mergeCell ref="I2:I3"/>
    <mergeCell ref="K2:K3"/>
    <mergeCell ref="M2:M3"/>
    <mergeCell ref="N2:N3"/>
    <mergeCell ref="O2:O3"/>
    <mergeCell ref="P2:P3"/>
    <mergeCell ref="R2:R3"/>
    <mergeCell ref="S2:S3"/>
    <mergeCell ref="T2:T3"/>
    <mergeCell ref="U2:U3"/>
    <mergeCell ref="W2:W3"/>
    <mergeCell ref="X2:X3"/>
    <mergeCell ref="A38:D38"/>
    <mergeCell ref="A39:D39"/>
    <mergeCell ref="A40:D40"/>
    <mergeCell ref="A41:D41"/>
    <mergeCell ref="A42:D42"/>
    <mergeCell ref="A43:D43"/>
    <mergeCell ref="E2:E3"/>
    <mergeCell ref="G2:G3"/>
    <mergeCell ref="A5:A32"/>
    <mergeCell ref="A34:D34"/>
    <mergeCell ref="A35:D35"/>
    <mergeCell ref="A36:D36"/>
    <mergeCell ref="A37:D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6" max="6" width="7.57"/>
    <col customWidth="1" min="8" max="8" width="7.29"/>
    <col customWidth="1" min="10" max="10" width="9.29"/>
  </cols>
  <sheetData>
    <row r="1">
      <c r="A1" s="195"/>
      <c r="B1" s="47" t="s">
        <v>0</v>
      </c>
      <c r="C1" s="47" t="s">
        <v>1</v>
      </c>
      <c r="D1" s="48" t="s">
        <v>2</v>
      </c>
      <c r="E1" s="49">
        <v>43998.0</v>
      </c>
      <c r="F1" s="50"/>
      <c r="G1" s="49">
        <v>44000.0</v>
      </c>
      <c r="H1" s="177"/>
      <c r="I1" s="196">
        <v>44005.0</v>
      </c>
      <c r="J1" s="177"/>
      <c r="K1" s="197"/>
      <c r="L1" s="177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24.75" customHeight="1">
      <c r="A2" s="198"/>
      <c r="B2" s="8"/>
      <c r="C2" s="8"/>
      <c r="D2" s="2" t="s">
        <v>3</v>
      </c>
      <c r="E2" s="199">
        <v>8.9856213136E10</v>
      </c>
      <c r="F2" s="56"/>
      <c r="G2" s="200">
        <v>8.9109780428E10</v>
      </c>
      <c r="H2" s="5"/>
      <c r="I2" s="201">
        <v>8.9611682222E10</v>
      </c>
      <c r="J2" s="5"/>
      <c r="K2" s="202"/>
      <c r="L2" s="5"/>
    </row>
    <row r="3" ht="24.75" customHeight="1">
      <c r="A3" s="198"/>
      <c r="B3" s="12"/>
      <c r="C3" s="12"/>
      <c r="D3" s="12"/>
      <c r="E3" s="13"/>
      <c r="F3" s="56"/>
      <c r="G3" s="65"/>
      <c r="I3" s="65"/>
      <c r="K3" s="14"/>
      <c r="L3" s="5"/>
    </row>
    <row r="4">
      <c r="A4" s="203"/>
      <c r="B4" s="16" t="s">
        <v>4</v>
      </c>
      <c r="C4" s="17"/>
      <c r="D4" s="18"/>
      <c r="E4" s="67">
        <v>6.712962962962962E-4</v>
      </c>
      <c r="F4" s="68"/>
      <c r="G4" s="70">
        <v>0.0011226851851851851</v>
      </c>
      <c r="H4" s="20"/>
      <c r="I4" s="204">
        <v>0.0010648148148148149</v>
      </c>
      <c r="J4" s="20"/>
      <c r="K4" s="22"/>
      <c r="L4" s="20"/>
    </row>
    <row r="5">
      <c r="A5" s="23" t="s">
        <v>168</v>
      </c>
      <c r="B5" s="24">
        <v>1.0</v>
      </c>
      <c r="C5" s="25">
        <v>1.0</v>
      </c>
      <c r="D5" s="25" t="s">
        <v>6</v>
      </c>
      <c r="E5" s="27">
        <v>1.0</v>
      </c>
      <c r="F5" s="59"/>
      <c r="G5" s="79">
        <v>1.0</v>
      </c>
      <c r="H5" s="5"/>
      <c r="I5" s="140">
        <v>1.0</v>
      </c>
      <c r="J5" s="5"/>
      <c r="K5" s="7"/>
      <c r="L5" s="5"/>
    </row>
    <row r="6">
      <c r="A6" s="8"/>
      <c r="B6" s="24">
        <v>1.0</v>
      </c>
      <c r="C6" s="25">
        <v>2.0</v>
      </c>
      <c r="D6" s="25" t="s">
        <v>169</v>
      </c>
      <c r="E6" s="27">
        <v>1.0</v>
      </c>
      <c r="F6" s="59"/>
      <c r="G6" s="79">
        <v>1.0</v>
      </c>
      <c r="H6" s="5"/>
      <c r="I6" s="140">
        <v>1.0</v>
      </c>
      <c r="J6" s="5"/>
      <c r="K6" s="7"/>
      <c r="L6" s="5"/>
    </row>
    <row r="7">
      <c r="A7" s="8"/>
      <c r="B7" s="24">
        <v>1.0</v>
      </c>
      <c r="C7" s="25">
        <v>3.0</v>
      </c>
      <c r="D7" s="25" t="s">
        <v>8</v>
      </c>
      <c r="E7" s="88">
        <v>1.0</v>
      </c>
      <c r="F7" s="59"/>
      <c r="G7" s="79">
        <v>1.0</v>
      </c>
      <c r="H7" s="5"/>
      <c r="I7" s="140">
        <v>1.0</v>
      </c>
      <c r="J7" s="5"/>
      <c r="K7" s="7"/>
      <c r="L7" s="5"/>
    </row>
    <row r="8">
      <c r="A8" s="8"/>
      <c r="B8" s="24">
        <v>1.0</v>
      </c>
      <c r="C8" s="25">
        <v>4.0</v>
      </c>
      <c r="D8" s="25" t="s">
        <v>9</v>
      </c>
      <c r="E8" s="88">
        <v>1.0</v>
      </c>
      <c r="F8" s="59"/>
      <c r="G8" s="79">
        <v>1.0</v>
      </c>
      <c r="H8" s="5"/>
      <c r="I8" s="140">
        <v>1.0</v>
      </c>
      <c r="J8" s="5"/>
      <c r="K8" s="7"/>
      <c r="L8" s="5"/>
    </row>
    <row r="9">
      <c r="A9" s="8"/>
      <c r="B9" s="24">
        <v>1.0</v>
      </c>
      <c r="C9" s="25">
        <v>5.0</v>
      </c>
      <c r="D9" s="25" t="s">
        <v>36</v>
      </c>
      <c r="E9" s="84">
        <v>0.0</v>
      </c>
      <c r="F9" s="59"/>
      <c r="G9" s="85">
        <v>0.0</v>
      </c>
      <c r="H9" s="5"/>
      <c r="I9" s="141">
        <v>0.0</v>
      </c>
      <c r="J9" s="5"/>
      <c r="K9" s="7"/>
      <c r="L9" s="5"/>
    </row>
    <row r="10">
      <c r="A10" s="8"/>
      <c r="B10" s="24">
        <v>1.0</v>
      </c>
      <c r="C10" s="25">
        <v>6.0</v>
      </c>
      <c r="D10" s="25" t="s">
        <v>11</v>
      </c>
      <c r="E10" s="88">
        <v>1.0</v>
      </c>
      <c r="F10" s="59"/>
      <c r="G10" s="79">
        <v>1.0</v>
      </c>
      <c r="H10" s="5"/>
      <c r="I10" s="140">
        <v>1.0</v>
      </c>
      <c r="J10" s="5"/>
      <c r="K10" s="7"/>
      <c r="L10" s="5"/>
    </row>
    <row r="11">
      <c r="A11" s="8"/>
      <c r="B11" s="24">
        <v>1.0</v>
      </c>
      <c r="C11" s="25">
        <v>7.0</v>
      </c>
      <c r="D11" s="94" t="s">
        <v>41</v>
      </c>
      <c r="E11" s="88">
        <v>9.0</v>
      </c>
      <c r="F11" s="59"/>
      <c r="G11" s="79">
        <v>9.0</v>
      </c>
      <c r="H11" s="5"/>
      <c r="I11" s="140">
        <v>9.0</v>
      </c>
      <c r="J11" s="5"/>
      <c r="K11" s="7"/>
      <c r="L11" s="5"/>
    </row>
    <row r="12">
      <c r="A12" s="8"/>
      <c r="B12" s="24">
        <v>1.0</v>
      </c>
      <c r="C12" s="25">
        <v>8.0</v>
      </c>
      <c r="D12" s="95" t="s">
        <v>42</v>
      </c>
      <c r="E12" s="88">
        <v>0.0</v>
      </c>
      <c r="F12" s="59"/>
      <c r="G12" s="79">
        <v>0.0</v>
      </c>
      <c r="H12" s="5"/>
      <c r="I12" s="140">
        <v>0.0</v>
      </c>
      <c r="J12" s="5"/>
      <c r="K12" s="7"/>
      <c r="L12" s="5"/>
    </row>
    <row r="13">
      <c r="A13" s="8"/>
      <c r="B13" s="24">
        <v>1.0</v>
      </c>
      <c r="C13" s="25">
        <v>9.0</v>
      </c>
      <c r="D13" s="95" t="s">
        <v>43</v>
      </c>
      <c r="E13" s="88">
        <v>0.0</v>
      </c>
      <c r="F13" s="59"/>
      <c r="G13" s="79">
        <v>0.0</v>
      </c>
      <c r="H13" s="5"/>
      <c r="I13" s="140">
        <v>0.0</v>
      </c>
      <c r="J13" s="5"/>
      <c r="K13" s="7"/>
      <c r="L13" s="5"/>
    </row>
    <row r="14">
      <c r="A14" s="8"/>
      <c r="B14" s="24">
        <v>1.0</v>
      </c>
      <c r="C14" s="25">
        <v>10.0</v>
      </c>
      <c r="D14" s="95" t="s">
        <v>44</v>
      </c>
      <c r="E14" s="88">
        <v>0.0</v>
      </c>
      <c r="F14" s="59"/>
      <c r="G14" s="79">
        <v>0.0</v>
      </c>
      <c r="H14" s="5"/>
      <c r="I14" s="140">
        <v>0.0</v>
      </c>
      <c r="J14" s="5"/>
      <c r="K14" s="7"/>
      <c r="L14" s="5"/>
    </row>
    <row r="15">
      <c r="A15" s="8"/>
      <c r="B15" s="92">
        <v>3.0</v>
      </c>
      <c r="C15" s="25">
        <v>11.0</v>
      </c>
      <c r="D15" s="95" t="s">
        <v>45</v>
      </c>
      <c r="E15" s="88">
        <v>0.0</v>
      </c>
      <c r="F15" s="59"/>
      <c r="G15" s="79">
        <v>0.0</v>
      </c>
      <c r="H15" s="5"/>
      <c r="I15" s="140">
        <v>0.0</v>
      </c>
      <c r="J15" s="5"/>
      <c r="K15" s="7"/>
      <c r="L15" s="5"/>
    </row>
    <row r="16">
      <c r="A16" s="8"/>
      <c r="B16" s="24">
        <v>1.0</v>
      </c>
      <c r="C16" s="25">
        <v>12.0</v>
      </c>
      <c r="D16" s="95" t="s">
        <v>46</v>
      </c>
      <c r="E16" s="88">
        <v>0.0</v>
      </c>
      <c r="F16" s="59"/>
      <c r="G16" s="79">
        <v>0.0</v>
      </c>
      <c r="H16" s="5"/>
      <c r="I16" s="140">
        <v>0.0</v>
      </c>
      <c r="J16" s="5"/>
      <c r="K16" s="7"/>
      <c r="L16" s="5"/>
    </row>
    <row r="17">
      <c r="A17" s="8"/>
      <c r="B17" s="24">
        <v>1.0</v>
      </c>
      <c r="C17" s="25">
        <v>13.0</v>
      </c>
      <c r="D17" s="97" t="s">
        <v>170</v>
      </c>
      <c r="E17" s="88">
        <v>0.0</v>
      </c>
      <c r="F17" s="59"/>
      <c r="G17" s="79">
        <v>0.0</v>
      </c>
      <c r="H17" s="5"/>
      <c r="I17" s="140">
        <v>0.0</v>
      </c>
      <c r="J17" s="5"/>
      <c r="K17" s="7"/>
      <c r="L17" s="5"/>
    </row>
    <row r="18">
      <c r="A18" s="8"/>
      <c r="B18" s="24">
        <v>1.0</v>
      </c>
      <c r="C18" s="25">
        <v>14.0</v>
      </c>
      <c r="D18" s="25" t="s">
        <v>171</v>
      </c>
      <c r="E18" s="88">
        <v>1.0</v>
      </c>
      <c r="F18" s="59"/>
      <c r="G18" s="87">
        <v>1.0</v>
      </c>
      <c r="H18" s="5"/>
      <c r="I18" s="184">
        <v>1.0</v>
      </c>
      <c r="J18" s="5"/>
      <c r="K18" s="7"/>
      <c r="L18" s="5"/>
    </row>
    <row r="19">
      <c r="A19" s="8"/>
      <c r="B19" s="24">
        <v>1.0</v>
      </c>
      <c r="C19" s="25">
        <v>15.0</v>
      </c>
      <c r="D19" s="25" t="s">
        <v>172</v>
      </c>
      <c r="E19" s="205">
        <v>1.0</v>
      </c>
      <c r="F19" s="56"/>
      <c r="G19" s="206">
        <v>0.0</v>
      </c>
      <c r="H19" s="207"/>
      <c r="I19" s="141">
        <v>0.0</v>
      </c>
      <c r="J19" s="5"/>
      <c r="K19" s="7"/>
      <c r="L19" s="5"/>
    </row>
    <row r="20">
      <c r="A20" s="8"/>
      <c r="B20" s="24">
        <v>1.0</v>
      </c>
      <c r="C20" s="25">
        <v>16.0</v>
      </c>
      <c r="D20" s="25" t="s">
        <v>173</v>
      </c>
      <c r="E20" s="205">
        <v>1.0</v>
      </c>
      <c r="F20" s="56"/>
      <c r="G20" s="208">
        <v>1.0</v>
      </c>
      <c r="H20" s="5"/>
      <c r="I20" s="184">
        <v>1.0</v>
      </c>
      <c r="J20" s="5"/>
      <c r="K20" s="7"/>
      <c r="L20" s="5"/>
    </row>
    <row r="21">
      <c r="A21" s="8"/>
      <c r="B21" s="24">
        <v>1.0</v>
      </c>
      <c r="C21" s="25">
        <v>17.0</v>
      </c>
      <c r="D21" s="25" t="s">
        <v>15</v>
      </c>
      <c r="E21" s="205">
        <v>1.0</v>
      </c>
      <c r="F21" s="56"/>
      <c r="G21" s="209">
        <v>1.0</v>
      </c>
      <c r="H21" s="5"/>
      <c r="I21" s="140">
        <v>1.0</v>
      </c>
      <c r="J21" s="5"/>
      <c r="K21" s="7"/>
      <c r="L21" s="5"/>
    </row>
    <row r="22">
      <c r="A22" s="12"/>
      <c r="B22" s="24">
        <v>1.0</v>
      </c>
      <c r="C22" s="25">
        <v>18.0</v>
      </c>
      <c r="D22" s="25" t="s">
        <v>174</v>
      </c>
      <c r="E22" s="210">
        <v>1.0</v>
      </c>
      <c r="F22" s="56"/>
      <c r="G22" s="209">
        <v>1.0</v>
      </c>
      <c r="H22" s="5"/>
      <c r="I22" s="140">
        <v>1.0</v>
      </c>
      <c r="J22" s="5"/>
      <c r="K22" s="7"/>
      <c r="L22" s="5"/>
    </row>
    <row r="23">
      <c r="A23" s="203"/>
      <c r="B23" s="31">
        <f>SUM(B5:B22)</f>
        <v>20</v>
      </c>
      <c r="C23" s="31"/>
      <c r="D23" s="31" t="s">
        <v>18</v>
      </c>
      <c r="E23" s="211">
        <f>SUM(E5:E22)</f>
        <v>19</v>
      </c>
      <c r="F23" s="105"/>
      <c r="G23" s="212">
        <f>SUM(G5:G22)</f>
        <v>18</v>
      </c>
      <c r="H23" s="105"/>
      <c r="I23" s="146">
        <f>SUM(I5:I22)</f>
        <v>18</v>
      </c>
      <c r="J23" s="105"/>
      <c r="L23" s="5"/>
    </row>
    <row r="24">
      <c r="A24" s="33" t="s">
        <v>19</v>
      </c>
      <c r="B24" s="17"/>
      <c r="C24" s="17"/>
      <c r="D24" s="18"/>
      <c r="E24" s="27">
        <v>20.0</v>
      </c>
      <c r="F24" s="62"/>
      <c r="G24" s="213">
        <v>20.0</v>
      </c>
      <c r="H24" s="105"/>
      <c r="I24" s="140">
        <v>20.0</v>
      </c>
      <c r="J24" s="105"/>
      <c r="L24" s="5"/>
    </row>
    <row r="25">
      <c r="A25" s="33" t="s">
        <v>20</v>
      </c>
      <c r="B25" s="17"/>
      <c r="C25" s="17"/>
      <c r="D25" s="18"/>
      <c r="E25" s="106">
        <f>E23/E24</f>
        <v>0.95</v>
      </c>
      <c r="F25" s="214"/>
      <c r="G25" s="215">
        <f>G23/G24</f>
        <v>0.9</v>
      </c>
      <c r="H25" s="105"/>
      <c r="I25" s="147">
        <f>I23/I24</f>
        <v>0.9</v>
      </c>
      <c r="J25" s="105"/>
      <c r="L25" s="5"/>
    </row>
    <row r="26">
      <c r="A26" s="33" t="s">
        <v>21</v>
      </c>
      <c r="B26" s="17"/>
      <c r="C26" s="17"/>
      <c r="D26" s="18"/>
      <c r="E26" s="211">
        <f>E24-E23</f>
        <v>1</v>
      </c>
      <c r="F26" s="105"/>
      <c r="G26" s="212">
        <f>G24-G23</f>
        <v>2</v>
      </c>
      <c r="H26" s="105"/>
      <c r="I26" s="146">
        <f>I24-I23</f>
        <v>2</v>
      </c>
      <c r="J26" s="105"/>
      <c r="L26" s="5"/>
    </row>
    <row r="27" ht="51.0" customHeight="1">
      <c r="A27" s="33" t="s">
        <v>22</v>
      </c>
      <c r="B27" s="17"/>
      <c r="C27" s="17"/>
      <c r="D27" s="18"/>
      <c r="E27" s="27" t="s">
        <v>175</v>
      </c>
      <c r="F27" s="110"/>
      <c r="G27" s="79" t="s">
        <v>176</v>
      </c>
      <c r="H27" s="105"/>
      <c r="I27" s="28" t="s">
        <v>177</v>
      </c>
      <c r="J27" s="105"/>
      <c r="L27" s="5"/>
    </row>
    <row r="28">
      <c r="A28" s="33" t="s">
        <v>24</v>
      </c>
      <c r="B28" s="17"/>
      <c r="C28" s="17"/>
      <c r="D28" s="18"/>
      <c r="E28" s="27" t="s">
        <v>25</v>
      </c>
      <c r="F28" s="105"/>
      <c r="G28" s="213" t="s">
        <v>25</v>
      </c>
      <c r="H28" s="105"/>
      <c r="I28" s="140" t="s">
        <v>25</v>
      </c>
      <c r="J28" s="105"/>
      <c r="L28" s="5"/>
    </row>
    <row r="29">
      <c r="A29" s="33" t="s">
        <v>26</v>
      </c>
      <c r="B29" s="17"/>
      <c r="C29" s="17"/>
      <c r="D29" s="18"/>
      <c r="E29" s="101"/>
      <c r="F29" s="105"/>
      <c r="G29" s="212"/>
      <c r="H29" s="105"/>
      <c r="I29" s="146"/>
      <c r="J29" s="105"/>
      <c r="L29" s="5"/>
    </row>
    <row r="30">
      <c r="A30" s="33" t="s">
        <v>27</v>
      </c>
      <c r="B30" s="17"/>
      <c r="C30" s="17"/>
      <c r="D30" s="18"/>
      <c r="E30" s="101"/>
      <c r="F30" s="105"/>
      <c r="G30" s="212"/>
      <c r="H30" s="105"/>
      <c r="I30" s="146"/>
      <c r="J30" s="105"/>
      <c r="L30" s="5"/>
    </row>
    <row r="31">
      <c r="A31" s="33" t="s">
        <v>28</v>
      </c>
      <c r="B31" s="17"/>
      <c r="C31" s="17"/>
      <c r="D31" s="18"/>
      <c r="E31" s="27"/>
      <c r="F31" s="110"/>
      <c r="G31" s="79"/>
      <c r="H31" s="105"/>
      <c r="I31" s="146"/>
      <c r="J31" s="105"/>
      <c r="L31" s="5"/>
    </row>
    <row r="32">
      <c r="A32" s="33" t="s">
        <v>178</v>
      </c>
      <c r="B32" s="17"/>
      <c r="C32" s="17"/>
      <c r="D32" s="18"/>
      <c r="E32" s="216" t="s">
        <v>30</v>
      </c>
      <c r="F32" s="217"/>
      <c r="G32" s="218" t="s">
        <v>93</v>
      </c>
      <c r="H32" s="105"/>
      <c r="I32" s="219" t="s">
        <v>179</v>
      </c>
      <c r="J32" s="105"/>
      <c r="L32" s="5"/>
    </row>
    <row r="33">
      <c r="A33" s="220" t="s">
        <v>31</v>
      </c>
      <c r="B33" s="17"/>
      <c r="C33" s="17"/>
      <c r="D33" s="18"/>
      <c r="E33" s="101"/>
      <c r="F33" s="105"/>
      <c r="G33" s="212"/>
      <c r="H33" s="105"/>
      <c r="I33" s="146"/>
      <c r="J33" s="105"/>
      <c r="L33" s="5"/>
    </row>
    <row r="34" ht="18.0" customHeight="1">
      <c r="E34" s="221" t="s">
        <v>32</v>
      </c>
      <c r="F34" s="222">
        <f>AVERAGE(E25)</f>
        <v>0.95</v>
      </c>
      <c r="G34" s="122" t="s">
        <v>32</v>
      </c>
      <c r="H34" s="222">
        <f>AVERAGE(G25)</f>
        <v>0.9</v>
      </c>
      <c r="I34" s="122" t="s">
        <v>32</v>
      </c>
      <c r="J34" s="222">
        <f>AVERAGE(I25)</f>
        <v>0.9</v>
      </c>
    </row>
    <row r="35" ht="18.0" customHeight="1">
      <c r="E35" s="223" t="s">
        <v>33</v>
      </c>
      <c r="F35" s="224">
        <f>COUNT(E2)</f>
        <v>1</v>
      </c>
      <c r="G35" s="31" t="s">
        <v>33</v>
      </c>
      <c r="H35" s="224">
        <f>COUNT(G2)</f>
        <v>1</v>
      </c>
      <c r="I35" s="31" t="s">
        <v>33</v>
      </c>
      <c r="J35" s="224">
        <f>COUNTA(I2)</f>
        <v>1</v>
      </c>
    </row>
    <row r="36" ht="18.0" customHeight="1">
      <c r="E36" s="225" t="s">
        <v>34</v>
      </c>
      <c r="F36" s="226">
        <f>SUM(E4)</f>
        <v>0.0006712962963</v>
      </c>
      <c r="G36" s="129" t="s">
        <v>34</v>
      </c>
      <c r="H36" s="226">
        <f>SUM(G4)</f>
        <v>0.001122685185</v>
      </c>
      <c r="I36" s="129" t="s">
        <v>34</v>
      </c>
      <c r="J36" s="226">
        <f>SUM(I4)</f>
        <v>0.001064814815</v>
      </c>
    </row>
    <row r="37">
      <c r="E37" s="1"/>
      <c r="G37" s="158"/>
      <c r="I37" s="158"/>
    </row>
    <row r="38">
      <c r="E38" s="1"/>
      <c r="G38" s="158"/>
      <c r="I38" s="158"/>
    </row>
    <row r="39">
      <c r="E39" s="1"/>
      <c r="G39" s="158"/>
      <c r="I39" s="158"/>
    </row>
    <row r="40">
      <c r="E40" s="1"/>
      <c r="G40" s="158"/>
      <c r="I40" s="158"/>
    </row>
    <row r="41">
      <c r="E41" s="1"/>
      <c r="G41" s="158"/>
      <c r="I41" s="158"/>
    </row>
    <row r="42">
      <c r="E42" s="1"/>
      <c r="G42" s="158"/>
      <c r="I42" s="158"/>
    </row>
    <row r="43">
      <c r="E43" s="1"/>
      <c r="G43" s="158"/>
      <c r="I43" s="158"/>
    </row>
    <row r="44">
      <c r="E44" s="1"/>
      <c r="G44" s="158"/>
      <c r="I44" s="158"/>
    </row>
    <row r="45">
      <c r="E45" s="1"/>
      <c r="G45" s="158"/>
      <c r="I45" s="158"/>
    </row>
    <row r="46">
      <c r="E46" s="1"/>
      <c r="G46" s="158"/>
      <c r="I46" s="158"/>
    </row>
    <row r="47">
      <c r="E47" s="1"/>
      <c r="G47" s="158"/>
      <c r="I47" s="158"/>
    </row>
    <row r="48">
      <c r="E48" s="1"/>
      <c r="G48" s="158"/>
      <c r="I48" s="158"/>
    </row>
    <row r="49">
      <c r="E49" s="1"/>
      <c r="G49" s="158"/>
      <c r="I49" s="158"/>
    </row>
    <row r="50">
      <c r="E50" s="1"/>
      <c r="G50" s="158"/>
      <c r="I50" s="158"/>
    </row>
    <row r="51">
      <c r="E51" s="1"/>
      <c r="G51" s="158"/>
      <c r="I51" s="158"/>
    </row>
    <row r="52">
      <c r="E52" s="1"/>
      <c r="G52" s="158"/>
      <c r="I52" s="158"/>
    </row>
    <row r="53">
      <c r="E53" s="1"/>
      <c r="G53" s="158"/>
      <c r="I53" s="158"/>
    </row>
    <row r="54">
      <c r="E54" s="1"/>
      <c r="G54" s="158"/>
      <c r="I54" s="158"/>
    </row>
    <row r="55">
      <c r="E55" s="1"/>
      <c r="G55" s="158"/>
      <c r="I55" s="158"/>
    </row>
    <row r="56">
      <c r="E56" s="1"/>
      <c r="G56" s="158"/>
      <c r="I56" s="158"/>
    </row>
    <row r="57">
      <c r="E57" s="1"/>
      <c r="G57" s="158"/>
      <c r="I57" s="158"/>
    </row>
    <row r="58">
      <c r="E58" s="1"/>
      <c r="G58" s="158"/>
      <c r="I58" s="158"/>
    </row>
    <row r="59">
      <c r="E59" s="1"/>
      <c r="G59" s="158"/>
      <c r="I59" s="158"/>
    </row>
    <row r="60">
      <c r="E60" s="1"/>
      <c r="G60" s="158"/>
      <c r="I60" s="158"/>
    </row>
    <row r="61">
      <c r="E61" s="1"/>
      <c r="G61" s="158"/>
      <c r="I61" s="158"/>
    </row>
    <row r="62">
      <c r="E62" s="1"/>
      <c r="G62" s="158"/>
      <c r="I62" s="158"/>
    </row>
    <row r="63">
      <c r="E63" s="1"/>
      <c r="G63" s="158"/>
      <c r="I63" s="158"/>
    </row>
    <row r="64">
      <c r="E64" s="1"/>
      <c r="G64" s="158"/>
      <c r="I64" s="158"/>
    </row>
    <row r="65">
      <c r="E65" s="1"/>
      <c r="G65" s="158"/>
      <c r="I65" s="158"/>
    </row>
    <row r="66">
      <c r="E66" s="1"/>
      <c r="G66" s="158"/>
      <c r="I66" s="158"/>
    </row>
    <row r="67">
      <c r="E67" s="1"/>
      <c r="G67" s="158"/>
      <c r="I67" s="158"/>
    </row>
    <row r="68">
      <c r="E68" s="1"/>
      <c r="G68" s="158"/>
      <c r="I68" s="158"/>
    </row>
    <row r="69">
      <c r="E69" s="1"/>
      <c r="G69" s="158"/>
      <c r="I69" s="158"/>
    </row>
    <row r="70">
      <c r="E70" s="1"/>
      <c r="G70" s="158"/>
      <c r="I70" s="158"/>
    </row>
    <row r="71">
      <c r="E71" s="1"/>
      <c r="G71" s="158"/>
      <c r="I71" s="158"/>
    </row>
    <row r="72">
      <c r="E72" s="1"/>
      <c r="G72" s="158"/>
      <c r="I72" s="158"/>
    </row>
    <row r="73">
      <c r="E73" s="1"/>
      <c r="G73" s="158"/>
      <c r="I73" s="158"/>
    </row>
    <row r="74">
      <c r="E74" s="1"/>
      <c r="G74" s="158"/>
      <c r="I74" s="158"/>
    </row>
    <row r="75">
      <c r="E75" s="1"/>
      <c r="G75" s="158"/>
      <c r="I75" s="158"/>
    </row>
    <row r="76">
      <c r="E76" s="1"/>
      <c r="G76" s="158"/>
      <c r="I76" s="158"/>
    </row>
    <row r="77">
      <c r="E77" s="1"/>
      <c r="G77" s="158"/>
      <c r="I77" s="158"/>
    </row>
    <row r="78">
      <c r="E78" s="1"/>
      <c r="G78" s="158"/>
      <c r="I78" s="158"/>
    </row>
    <row r="79">
      <c r="E79" s="1"/>
      <c r="G79" s="158"/>
      <c r="I79" s="158"/>
    </row>
    <row r="80">
      <c r="E80" s="1"/>
      <c r="G80" s="158"/>
      <c r="I80" s="158"/>
    </row>
    <row r="81">
      <c r="E81" s="1"/>
      <c r="G81" s="158"/>
      <c r="I81" s="158"/>
    </row>
    <row r="82">
      <c r="E82" s="1"/>
      <c r="G82" s="158"/>
      <c r="I82" s="158"/>
    </row>
    <row r="83">
      <c r="E83" s="1"/>
      <c r="G83" s="158"/>
      <c r="I83" s="158"/>
    </row>
    <row r="84">
      <c r="E84" s="1"/>
      <c r="G84" s="158"/>
      <c r="I84" s="158"/>
    </row>
    <row r="85">
      <c r="E85" s="1"/>
      <c r="G85" s="158"/>
      <c r="I85" s="158"/>
    </row>
    <row r="86">
      <c r="E86" s="1"/>
      <c r="G86" s="158"/>
      <c r="I86" s="158"/>
    </row>
    <row r="87">
      <c r="E87" s="1"/>
      <c r="G87" s="158"/>
      <c r="I87" s="158"/>
    </row>
    <row r="88">
      <c r="E88" s="1"/>
      <c r="G88" s="158"/>
      <c r="I88" s="158"/>
    </row>
    <row r="89">
      <c r="E89" s="1"/>
      <c r="G89" s="158"/>
      <c r="I89" s="158"/>
    </row>
    <row r="90">
      <c r="E90" s="1"/>
      <c r="G90" s="158"/>
      <c r="I90" s="158"/>
    </row>
    <row r="91">
      <c r="E91" s="1"/>
      <c r="G91" s="158"/>
      <c r="I91" s="158"/>
    </row>
    <row r="92">
      <c r="E92" s="1"/>
      <c r="G92" s="158"/>
      <c r="I92" s="158"/>
    </row>
    <row r="93">
      <c r="E93" s="1"/>
      <c r="G93" s="158"/>
      <c r="I93" s="158"/>
    </row>
    <row r="94">
      <c r="E94" s="1"/>
      <c r="G94" s="158"/>
      <c r="I94" s="158"/>
    </row>
    <row r="95">
      <c r="E95" s="1"/>
      <c r="G95" s="158"/>
      <c r="I95" s="158"/>
    </row>
    <row r="96">
      <c r="E96" s="1"/>
      <c r="G96" s="158"/>
      <c r="I96" s="158"/>
    </row>
    <row r="97">
      <c r="E97" s="1"/>
      <c r="G97" s="158"/>
      <c r="I97" s="158"/>
    </row>
    <row r="98">
      <c r="E98" s="1"/>
      <c r="G98" s="158"/>
      <c r="I98" s="158"/>
    </row>
    <row r="99">
      <c r="E99" s="1"/>
      <c r="G99" s="158"/>
      <c r="I99" s="158"/>
    </row>
    <row r="100">
      <c r="E100" s="1"/>
      <c r="G100" s="158"/>
      <c r="I100" s="158"/>
    </row>
    <row r="101">
      <c r="E101" s="1"/>
      <c r="G101" s="158"/>
      <c r="I101" s="158"/>
    </row>
    <row r="102">
      <c r="E102" s="1"/>
      <c r="G102" s="158"/>
      <c r="I102" s="158"/>
    </row>
    <row r="103">
      <c r="E103" s="1"/>
      <c r="G103" s="158"/>
      <c r="I103" s="158"/>
    </row>
    <row r="104">
      <c r="E104" s="1"/>
      <c r="G104" s="158"/>
      <c r="I104" s="158"/>
    </row>
    <row r="105">
      <c r="E105" s="1"/>
      <c r="G105" s="158"/>
      <c r="I105" s="158"/>
    </row>
    <row r="106">
      <c r="E106" s="1"/>
      <c r="G106" s="158"/>
      <c r="I106" s="158"/>
    </row>
    <row r="107">
      <c r="E107" s="1"/>
      <c r="G107" s="158"/>
      <c r="I107" s="158"/>
    </row>
    <row r="108">
      <c r="E108" s="1"/>
      <c r="G108" s="158"/>
      <c r="I108" s="158"/>
    </row>
    <row r="109">
      <c r="E109" s="1"/>
      <c r="G109" s="158"/>
      <c r="I109" s="158"/>
    </row>
    <row r="110">
      <c r="E110" s="1"/>
      <c r="G110" s="158"/>
      <c r="I110" s="158"/>
    </row>
    <row r="111">
      <c r="E111" s="1"/>
      <c r="G111" s="158"/>
      <c r="I111" s="158"/>
    </row>
    <row r="112">
      <c r="E112" s="1"/>
      <c r="G112" s="158"/>
      <c r="I112" s="158"/>
    </row>
    <row r="113">
      <c r="E113" s="1"/>
      <c r="G113" s="158"/>
      <c r="I113" s="158"/>
    </row>
    <row r="114">
      <c r="E114" s="1"/>
      <c r="G114" s="158"/>
      <c r="I114" s="158"/>
    </row>
    <row r="115">
      <c r="E115" s="1"/>
      <c r="G115" s="158"/>
      <c r="I115" s="158"/>
    </row>
    <row r="116">
      <c r="E116" s="1"/>
      <c r="G116" s="158"/>
      <c r="I116" s="158"/>
    </row>
    <row r="117">
      <c r="E117" s="1"/>
      <c r="G117" s="158"/>
      <c r="I117" s="158"/>
    </row>
    <row r="118">
      <c r="E118" s="1"/>
      <c r="G118" s="158"/>
      <c r="I118" s="158"/>
    </row>
    <row r="119">
      <c r="E119" s="1"/>
      <c r="G119" s="158"/>
      <c r="I119" s="158"/>
    </row>
    <row r="120">
      <c r="E120" s="1"/>
      <c r="G120" s="158"/>
      <c r="I120" s="158"/>
    </row>
    <row r="121">
      <c r="E121" s="1"/>
      <c r="G121" s="158"/>
      <c r="I121" s="158"/>
    </row>
    <row r="122">
      <c r="E122" s="1"/>
      <c r="G122" s="158"/>
      <c r="I122" s="158"/>
    </row>
    <row r="123">
      <c r="E123" s="1"/>
      <c r="G123" s="158"/>
      <c r="I123" s="158"/>
    </row>
    <row r="124">
      <c r="E124" s="1"/>
      <c r="G124" s="158"/>
      <c r="I124" s="158"/>
    </row>
    <row r="125">
      <c r="E125" s="1"/>
      <c r="G125" s="158"/>
      <c r="I125" s="158"/>
    </row>
    <row r="126">
      <c r="E126" s="1"/>
      <c r="G126" s="158"/>
      <c r="I126" s="158"/>
    </row>
    <row r="127">
      <c r="E127" s="1"/>
      <c r="G127" s="158"/>
      <c r="I127" s="158"/>
    </row>
    <row r="128">
      <c r="E128" s="1"/>
      <c r="G128" s="158"/>
      <c r="I128" s="158"/>
    </row>
    <row r="129">
      <c r="E129" s="1"/>
      <c r="G129" s="158"/>
      <c r="I129" s="158"/>
    </row>
    <row r="130">
      <c r="E130" s="1"/>
      <c r="G130" s="158"/>
      <c r="I130" s="158"/>
    </row>
    <row r="131">
      <c r="E131" s="1"/>
      <c r="G131" s="158"/>
      <c r="I131" s="158"/>
    </row>
    <row r="132">
      <c r="E132" s="1"/>
      <c r="G132" s="158"/>
      <c r="I132" s="158"/>
    </row>
    <row r="133">
      <c r="E133" s="1"/>
      <c r="G133" s="158"/>
      <c r="I133" s="158"/>
    </row>
    <row r="134">
      <c r="E134" s="1"/>
      <c r="G134" s="158"/>
      <c r="I134" s="158"/>
    </row>
    <row r="135">
      <c r="E135" s="1"/>
      <c r="G135" s="158"/>
      <c r="I135" s="158"/>
    </row>
    <row r="136">
      <c r="E136" s="1"/>
      <c r="G136" s="158"/>
      <c r="I136" s="158"/>
    </row>
    <row r="137">
      <c r="E137" s="1"/>
      <c r="G137" s="158"/>
      <c r="I137" s="158"/>
    </row>
    <row r="138">
      <c r="E138" s="1"/>
      <c r="G138" s="158"/>
      <c r="I138" s="158"/>
    </row>
    <row r="139">
      <c r="E139" s="1"/>
      <c r="G139" s="158"/>
      <c r="I139" s="158"/>
    </row>
    <row r="140">
      <c r="E140" s="1"/>
      <c r="G140" s="158"/>
      <c r="I140" s="158"/>
    </row>
    <row r="141">
      <c r="E141" s="1"/>
      <c r="G141" s="158"/>
      <c r="I141" s="158"/>
    </row>
    <row r="142">
      <c r="E142" s="1"/>
      <c r="G142" s="158"/>
      <c r="I142" s="158"/>
    </row>
    <row r="143">
      <c r="E143" s="1"/>
      <c r="G143" s="158"/>
      <c r="I143" s="158"/>
    </row>
    <row r="144">
      <c r="E144" s="1"/>
      <c r="G144" s="158"/>
      <c r="I144" s="158"/>
    </row>
    <row r="145">
      <c r="E145" s="1"/>
      <c r="G145" s="158"/>
      <c r="I145" s="158"/>
    </row>
    <row r="146">
      <c r="E146" s="1"/>
      <c r="G146" s="158"/>
      <c r="I146" s="158"/>
    </row>
    <row r="147">
      <c r="E147" s="1"/>
      <c r="G147" s="158"/>
      <c r="I147" s="158"/>
    </row>
    <row r="148">
      <c r="E148" s="1"/>
      <c r="G148" s="158"/>
      <c r="I148" s="158"/>
    </row>
    <row r="149">
      <c r="E149" s="1"/>
      <c r="G149" s="158"/>
      <c r="I149" s="158"/>
    </row>
    <row r="150">
      <c r="E150" s="1"/>
      <c r="G150" s="158"/>
      <c r="I150" s="158"/>
    </row>
    <row r="151">
      <c r="E151" s="1"/>
      <c r="G151" s="158"/>
      <c r="I151" s="158"/>
    </row>
    <row r="152">
      <c r="E152" s="1"/>
      <c r="G152" s="158"/>
      <c r="I152" s="158"/>
    </row>
    <row r="153">
      <c r="E153" s="1"/>
      <c r="G153" s="158"/>
      <c r="I153" s="158"/>
    </row>
    <row r="154">
      <c r="E154" s="1"/>
      <c r="G154" s="158"/>
      <c r="I154" s="158"/>
    </row>
    <row r="155">
      <c r="E155" s="1"/>
      <c r="G155" s="158"/>
      <c r="I155" s="158"/>
    </row>
    <row r="156">
      <c r="E156" s="1"/>
      <c r="G156" s="158"/>
      <c r="I156" s="158"/>
    </row>
    <row r="157">
      <c r="E157" s="1"/>
      <c r="G157" s="158"/>
      <c r="I157" s="158"/>
    </row>
    <row r="158">
      <c r="E158" s="1"/>
      <c r="G158" s="158"/>
      <c r="I158" s="158"/>
    </row>
    <row r="159">
      <c r="E159" s="1"/>
      <c r="G159" s="158"/>
      <c r="I159" s="158"/>
    </row>
    <row r="160">
      <c r="E160" s="1"/>
      <c r="G160" s="158"/>
      <c r="I160" s="158"/>
    </row>
    <row r="161">
      <c r="E161" s="1"/>
      <c r="G161" s="158"/>
      <c r="I161" s="158"/>
    </row>
    <row r="162">
      <c r="E162" s="1"/>
      <c r="G162" s="158"/>
      <c r="I162" s="158"/>
    </row>
    <row r="163">
      <c r="E163" s="1"/>
      <c r="G163" s="158"/>
      <c r="I163" s="158"/>
    </row>
    <row r="164">
      <c r="E164" s="1"/>
      <c r="G164" s="158"/>
      <c r="I164" s="158"/>
    </row>
    <row r="165">
      <c r="E165" s="1"/>
      <c r="G165" s="158"/>
      <c r="I165" s="158"/>
    </row>
    <row r="166">
      <c r="E166" s="1"/>
      <c r="G166" s="158"/>
      <c r="I166" s="158"/>
    </row>
    <row r="167">
      <c r="E167" s="1"/>
      <c r="G167" s="158"/>
      <c r="I167" s="158"/>
    </row>
    <row r="168">
      <c r="E168" s="1"/>
      <c r="G168" s="158"/>
      <c r="I168" s="158"/>
    </row>
    <row r="169">
      <c r="E169" s="1"/>
      <c r="G169" s="158"/>
      <c r="I169" s="158"/>
    </row>
    <row r="170">
      <c r="E170" s="1"/>
      <c r="G170" s="158"/>
      <c r="I170" s="158"/>
    </row>
    <row r="171">
      <c r="E171" s="1"/>
      <c r="G171" s="158"/>
      <c r="I171" s="158"/>
    </row>
    <row r="172">
      <c r="E172" s="1"/>
      <c r="G172" s="158"/>
      <c r="I172" s="158"/>
    </row>
    <row r="173">
      <c r="E173" s="1"/>
      <c r="G173" s="158"/>
      <c r="I173" s="158"/>
    </row>
    <row r="174">
      <c r="E174" s="1"/>
      <c r="G174" s="158"/>
      <c r="I174" s="158"/>
    </row>
    <row r="175">
      <c r="E175" s="1"/>
      <c r="G175" s="158"/>
      <c r="I175" s="158"/>
    </row>
    <row r="176">
      <c r="E176" s="1"/>
      <c r="G176" s="158"/>
      <c r="I176" s="158"/>
    </row>
    <row r="177">
      <c r="E177" s="1"/>
      <c r="G177" s="158"/>
      <c r="I177" s="158"/>
    </row>
    <row r="178">
      <c r="E178" s="1"/>
      <c r="G178" s="158"/>
      <c r="I178" s="158"/>
    </row>
    <row r="179">
      <c r="E179" s="1"/>
      <c r="G179" s="158"/>
      <c r="I179" s="158"/>
    </row>
    <row r="180">
      <c r="E180" s="1"/>
      <c r="G180" s="158"/>
      <c r="I180" s="158"/>
    </row>
    <row r="181">
      <c r="E181" s="1"/>
      <c r="G181" s="158"/>
      <c r="I181" s="158"/>
    </row>
    <row r="182">
      <c r="E182" s="1"/>
      <c r="G182" s="158"/>
      <c r="I182" s="158"/>
    </row>
    <row r="183">
      <c r="E183" s="1"/>
      <c r="G183" s="158"/>
      <c r="I183" s="158"/>
    </row>
    <row r="184">
      <c r="E184" s="1"/>
      <c r="G184" s="158"/>
      <c r="I184" s="158"/>
    </row>
    <row r="185">
      <c r="E185" s="1"/>
      <c r="G185" s="158"/>
      <c r="I185" s="158"/>
    </row>
    <row r="186">
      <c r="E186" s="1"/>
      <c r="G186" s="158"/>
      <c r="I186" s="158"/>
    </row>
    <row r="187">
      <c r="E187" s="1"/>
      <c r="G187" s="158"/>
      <c r="I187" s="158"/>
    </row>
    <row r="188">
      <c r="E188" s="1"/>
      <c r="G188" s="158"/>
      <c r="I188" s="158"/>
    </row>
    <row r="189">
      <c r="E189" s="1"/>
      <c r="G189" s="158"/>
      <c r="I189" s="158"/>
    </row>
    <row r="190">
      <c r="E190" s="1"/>
      <c r="G190" s="158"/>
      <c r="I190" s="158"/>
    </row>
    <row r="191">
      <c r="E191" s="1"/>
      <c r="G191" s="158"/>
      <c r="I191" s="158"/>
    </row>
    <row r="192">
      <c r="E192" s="1"/>
      <c r="G192" s="158"/>
      <c r="I192" s="158"/>
    </row>
    <row r="193">
      <c r="E193" s="1"/>
      <c r="G193" s="158"/>
      <c r="I193" s="158"/>
    </row>
    <row r="194">
      <c r="E194" s="1"/>
      <c r="G194" s="158"/>
      <c r="I194" s="158"/>
    </row>
    <row r="195">
      <c r="E195" s="1"/>
      <c r="G195" s="158"/>
      <c r="I195" s="158"/>
    </row>
    <row r="196">
      <c r="E196" s="1"/>
      <c r="G196" s="158"/>
      <c r="I196" s="158"/>
    </row>
    <row r="197">
      <c r="E197" s="1"/>
      <c r="G197" s="158"/>
      <c r="I197" s="158"/>
    </row>
    <row r="198">
      <c r="E198" s="1"/>
      <c r="G198" s="158"/>
      <c r="I198" s="158"/>
    </row>
    <row r="199">
      <c r="E199" s="1"/>
      <c r="G199" s="158"/>
      <c r="I199" s="158"/>
    </row>
    <row r="200">
      <c r="E200" s="1"/>
      <c r="G200" s="158"/>
      <c r="I200" s="158"/>
    </row>
    <row r="201">
      <c r="E201" s="1"/>
      <c r="G201" s="158"/>
      <c r="I201" s="158"/>
    </row>
    <row r="202">
      <c r="E202" s="1"/>
      <c r="G202" s="158"/>
      <c r="I202" s="158"/>
    </row>
    <row r="203">
      <c r="E203" s="1"/>
      <c r="G203" s="158"/>
      <c r="I203" s="158"/>
    </row>
    <row r="204">
      <c r="E204" s="1"/>
      <c r="G204" s="158"/>
      <c r="I204" s="158"/>
    </row>
    <row r="205">
      <c r="E205" s="1"/>
      <c r="G205" s="158"/>
      <c r="I205" s="158"/>
    </row>
    <row r="206">
      <c r="E206" s="1"/>
      <c r="G206" s="158"/>
      <c r="I206" s="158"/>
    </row>
    <row r="207">
      <c r="E207" s="1"/>
      <c r="G207" s="158"/>
      <c r="I207" s="158"/>
    </row>
    <row r="208">
      <c r="E208" s="1"/>
      <c r="G208" s="158"/>
      <c r="I208" s="158"/>
    </row>
    <row r="209">
      <c r="E209" s="1"/>
      <c r="G209" s="158"/>
      <c r="I209" s="158"/>
    </row>
    <row r="210">
      <c r="E210" s="1"/>
      <c r="G210" s="158"/>
      <c r="I210" s="158"/>
    </row>
    <row r="211">
      <c r="E211" s="1"/>
      <c r="G211" s="158"/>
      <c r="I211" s="158"/>
    </row>
    <row r="212">
      <c r="E212" s="1"/>
      <c r="G212" s="158"/>
      <c r="I212" s="158"/>
    </row>
    <row r="213">
      <c r="E213" s="1"/>
      <c r="G213" s="158"/>
      <c r="I213" s="158"/>
    </row>
    <row r="214">
      <c r="E214" s="1"/>
      <c r="G214" s="158"/>
      <c r="I214" s="158"/>
    </row>
    <row r="215">
      <c r="E215" s="1"/>
      <c r="G215" s="158"/>
      <c r="I215" s="158"/>
    </row>
    <row r="216">
      <c r="E216" s="1"/>
      <c r="G216" s="158"/>
      <c r="I216" s="158"/>
    </row>
    <row r="217">
      <c r="E217" s="1"/>
      <c r="G217" s="158"/>
      <c r="I217" s="158"/>
    </row>
    <row r="218">
      <c r="E218" s="1"/>
      <c r="G218" s="158"/>
      <c r="I218" s="158"/>
    </row>
    <row r="219">
      <c r="E219" s="1"/>
      <c r="G219" s="158"/>
      <c r="I219" s="158"/>
    </row>
    <row r="220">
      <c r="E220" s="1"/>
      <c r="G220" s="158"/>
      <c r="I220" s="158"/>
    </row>
    <row r="221">
      <c r="E221" s="1"/>
      <c r="G221" s="158"/>
      <c r="I221" s="158"/>
    </row>
    <row r="222">
      <c r="E222" s="1"/>
      <c r="G222" s="158"/>
      <c r="I222" s="158"/>
    </row>
    <row r="223">
      <c r="E223" s="1"/>
      <c r="G223" s="158"/>
      <c r="I223" s="158"/>
    </row>
    <row r="224">
      <c r="E224" s="1"/>
      <c r="G224" s="158"/>
      <c r="I224" s="158"/>
    </row>
    <row r="225">
      <c r="E225" s="1"/>
      <c r="G225" s="158"/>
      <c r="I225" s="158"/>
    </row>
    <row r="226">
      <c r="E226" s="1"/>
      <c r="G226" s="158"/>
      <c r="I226" s="158"/>
    </row>
    <row r="227">
      <c r="E227" s="1"/>
      <c r="G227" s="158"/>
      <c r="I227" s="158"/>
    </row>
    <row r="228">
      <c r="E228" s="1"/>
      <c r="G228" s="158"/>
      <c r="I228" s="158"/>
    </row>
    <row r="229">
      <c r="E229" s="1"/>
      <c r="G229" s="158"/>
      <c r="I229" s="158"/>
    </row>
    <row r="230">
      <c r="E230" s="1"/>
      <c r="G230" s="158"/>
      <c r="I230" s="158"/>
    </row>
    <row r="231">
      <c r="E231" s="1"/>
      <c r="G231" s="158"/>
      <c r="I231" s="158"/>
    </row>
    <row r="232">
      <c r="E232" s="1"/>
      <c r="G232" s="158"/>
      <c r="I232" s="158"/>
    </row>
    <row r="233">
      <c r="E233" s="1"/>
      <c r="G233" s="158"/>
      <c r="I233" s="158"/>
    </row>
    <row r="234">
      <c r="E234" s="1"/>
      <c r="G234" s="158"/>
      <c r="I234" s="158"/>
    </row>
    <row r="235">
      <c r="E235" s="1"/>
      <c r="G235" s="158"/>
      <c r="I235" s="158"/>
    </row>
    <row r="236">
      <c r="E236" s="1"/>
      <c r="G236" s="158"/>
      <c r="I236" s="158"/>
    </row>
    <row r="237">
      <c r="E237" s="1"/>
      <c r="G237" s="158"/>
      <c r="I237" s="158"/>
    </row>
    <row r="238">
      <c r="E238" s="1"/>
      <c r="G238" s="158"/>
      <c r="I238" s="158"/>
    </row>
    <row r="239">
      <c r="E239" s="1"/>
      <c r="G239" s="158"/>
      <c r="I239" s="158"/>
    </row>
    <row r="240">
      <c r="E240" s="1"/>
      <c r="G240" s="158"/>
      <c r="I240" s="158"/>
    </row>
    <row r="241">
      <c r="E241" s="1"/>
      <c r="G241" s="158"/>
      <c r="I241" s="158"/>
    </row>
    <row r="242">
      <c r="E242" s="1"/>
      <c r="G242" s="158"/>
      <c r="I242" s="158"/>
    </row>
    <row r="243">
      <c r="E243" s="1"/>
      <c r="G243" s="158"/>
      <c r="I243" s="158"/>
    </row>
    <row r="244">
      <c r="E244" s="1"/>
      <c r="G244" s="158"/>
      <c r="I244" s="158"/>
    </row>
    <row r="245">
      <c r="E245" s="1"/>
      <c r="G245" s="158"/>
      <c r="I245" s="158"/>
    </row>
    <row r="246">
      <c r="E246" s="1"/>
      <c r="G246" s="158"/>
      <c r="I246" s="158"/>
    </row>
    <row r="247">
      <c r="E247" s="1"/>
      <c r="G247" s="158"/>
      <c r="I247" s="158"/>
    </row>
    <row r="248">
      <c r="E248" s="1"/>
      <c r="G248" s="158"/>
      <c r="I248" s="158"/>
    </row>
    <row r="249">
      <c r="E249" s="1"/>
      <c r="G249" s="158"/>
      <c r="I249" s="158"/>
    </row>
    <row r="250">
      <c r="E250" s="1"/>
      <c r="G250" s="158"/>
      <c r="I250" s="158"/>
    </row>
    <row r="251">
      <c r="E251" s="1"/>
      <c r="G251" s="158"/>
      <c r="I251" s="158"/>
    </row>
    <row r="252">
      <c r="E252" s="1"/>
      <c r="G252" s="158"/>
      <c r="I252" s="158"/>
    </row>
    <row r="253">
      <c r="E253" s="1"/>
      <c r="G253" s="158"/>
      <c r="I253" s="158"/>
    </row>
    <row r="254">
      <c r="E254" s="1"/>
      <c r="G254" s="158"/>
      <c r="I254" s="158"/>
    </row>
    <row r="255">
      <c r="E255" s="1"/>
      <c r="G255" s="158"/>
      <c r="I255" s="158"/>
    </row>
    <row r="256">
      <c r="E256" s="1"/>
      <c r="G256" s="158"/>
      <c r="I256" s="158"/>
    </row>
    <row r="257">
      <c r="E257" s="1"/>
      <c r="G257" s="158"/>
      <c r="I257" s="158"/>
    </row>
    <row r="258">
      <c r="E258" s="1"/>
      <c r="G258" s="158"/>
      <c r="I258" s="158"/>
    </row>
    <row r="259">
      <c r="E259" s="1"/>
      <c r="G259" s="158"/>
      <c r="I259" s="158"/>
    </row>
    <row r="260">
      <c r="E260" s="1"/>
      <c r="G260" s="158"/>
      <c r="I260" s="158"/>
    </row>
    <row r="261">
      <c r="E261" s="1"/>
      <c r="G261" s="158"/>
      <c r="I261" s="158"/>
    </row>
    <row r="262">
      <c r="E262" s="1"/>
      <c r="G262" s="158"/>
      <c r="I262" s="158"/>
    </row>
    <row r="263">
      <c r="E263" s="1"/>
      <c r="G263" s="158"/>
      <c r="I263" s="158"/>
    </row>
    <row r="264">
      <c r="E264" s="1"/>
      <c r="G264" s="158"/>
      <c r="I264" s="158"/>
    </row>
    <row r="265">
      <c r="E265" s="1"/>
      <c r="G265" s="158"/>
      <c r="I265" s="158"/>
    </row>
    <row r="266">
      <c r="E266" s="1"/>
      <c r="G266" s="158"/>
      <c r="I266" s="158"/>
    </row>
    <row r="267">
      <c r="E267" s="1"/>
      <c r="G267" s="158"/>
      <c r="I267" s="158"/>
    </row>
    <row r="268">
      <c r="E268" s="1"/>
      <c r="G268" s="158"/>
      <c r="I268" s="158"/>
    </row>
    <row r="269">
      <c r="E269" s="1"/>
      <c r="G269" s="158"/>
      <c r="I269" s="158"/>
    </row>
    <row r="270">
      <c r="E270" s="1"/>
      <c r="G270" s="158"/>
      <c r="I270" s="158"/>
    </row>
    <row r="271">
      <c r="E271" s="1"/>
      <c r="G271" s="158"/>
      <c r="I271" s="158"/>
    </row>
    <row r="272">
      <c r="E272" s="1"/>
      <c r="G272" s="158"/>
      <c r="I272" s="158"/>
    </row>
    <row r="273">
      <c r="E273" s="1"/>
      <c r="G273" s="158"/>
      <c r="I273" s="158"/>
    </row>
    <row r="274">
      <c r="E274" s="1"/>
      <c r="G274" s="158"/>
      <c r="I274" s="158"/>
    </row>
    <row r="275">
      <c r="E275" s="1"/>
      <c r="G275" s="158"/>
      <c r="I275" s="158"/>
    </row>
    <row r="276">
      <c r="E276" s="1"/>
      <c r="G276" s="158"/>
      <c r="I276" s="158"/>
    </row>
    <row r="277">
      <c r="E277" s="1"/>
      <c r="G277" s="158"/>
      <c r="I277" s="158"/>
    </row>
    <row r="278">
      <c r="E278" s="1"/>
      <c r="G278" s="158"/>
      <c r="I278" s="158"/>
    </row>
    <row r="279">
      <c r="E279" s="1"/>
      <c r="G279" s="158"/>
      <c r="I279" s="158"/>
    </row>
    <row r="280">
      <c r="E280" s="1"/>
      <c r="G280" s="158"/>
      <c r="I280" s="158"/>
    </row>
    <row r="281">
      <c r="E281" s="1"/>
      <c r="G281" s="158"/>
      <c r="I281" s="158"/>
    </row>
    <row r="282">
      <c r="E282" s="1"/>
      <c r="G282" s="158"/>
      <c r="I282" s="158"/>
    </row>
    <row r="283">
      <c r="E283" s="1"/>
      <c r="G283" s="158"/>
      <c r="I283" s="158"/>
    </row>
    <row r="284">
      <c r="E284" s="1"/>
      <c r="G284" s="158"/>
      <c r="I284" s="158"/>
    </row>
    <row r="285">
      <c r="E285" s="1"/>
      <c r="G285" s="158"/>
      <c r="I285" s="158"/>
    </row>
    <row r="286">
      <c r="E286" s="1"/>
      <c r="G286" s="158"/>
      <c r="I286" s="158"/>
    </row>
    <row r="287">
      <c r="E287" s="1"/>
      <c r="G287" s="158"/>
      <c r="I287" s="158"/>
    </row>
    <row r="288">
      <c r="E288" s="1"/>
      <c r="G288" s="158"/>
      <c r="I288" s="158"/>
    </row>
    <row r="289">
      <c r="E289" s="1"/>
      <c r="G289" s="158"/>
      <c r="I289" s="158"/>
    </row>
    <row r="290">
      <c r="E290" s="1"/>
      <c r="G290" s="158"/>
      <c r="I290" s="158"/>
    </row>
    <row r="291">
      <c r="E291" s="1"/>
      <c r="G291" s="158"/>
      <c r="I291" s="158"/>
    </row>
    <row r="292">
      <c r="E292" s="1"/>
      <c r="G292" s="158"/>
      <c r="I292" s="158"/>
    </row>
    <row r="293">
      <c r="E293" s="1"/>
      <c r="G293" s="158"/>
      <c r="I293" s="158"/>
    </row>
    <row r="294">
      <c r="E294" s="1"/>
      <c r="G294" s="158"/>
      <c r="I294" s="158"/>
    </row>
    <row r="295">
      <c r="E295" s="1"/>
      <c r="G295" s="158"/>
      <c r="I295" s="158"/>
    </row>
    <row r="296">
      <c r="E296" s="1"/>
      <c r="G296" s="158"/>
      <c r="I296" s="158"/>
    </row>
    <row r="297">
      <c r="E297" s="1"/>
      <c r="G297" s="158"/>
      <c r="I297" s="158"/>
    </row>
    <row r="298">
      <c r="E298" s="1"/>
      <c r="G298" s="158"/>
      <c r="I298" s="158"/>
    </row>
    <row r="299">
      <c r="E299" s="1"/>
      <c r="G299" s="158"/>
      <c r="I299" s="158"/>
    </row>
    <row r="300">
      <c r="E300" s="1"/>
      <c r="G300" s="158"/>
      <c r="I300" s="158"/>
    </row>
    <row r="301">
      <c r="E301" s="1"/>
      <c r="G301" s="158"/>
      <c r="I301" s="158"/>
    </row>
    <row r="302">
      <c r="E302" s="1"/>
      <c r="G302" s="158"/>
      <c r="I302" s="158"/>
    </row>
    <row r="303">
      <c r="E303" s="1"/>
      <c r="G303" s="158"/>
      <c r="I303" s="158"/>
    </row>
    <row r="304">
      <c r="E304" s="1"/>
      <c r="G304" s="158"/>
      <c r="I304" s="158"/>
    </row>
    <row r="305">
      <c r="E305" s="1"/>
      <c r="G305" s="158"/>
      <c r="I305" s="158"/>
    </row>
    <row r="306">
      <c r="E306" s="1"/>
      <c r="G306" s="158"/>
      <c r="I306" s="158"/>
    </row>
    <row r="307">
      <c r="E307" s="1"/>
      <c r="G307" s="158"/>
      <c r="I307" s="158"/>
    </row>
    <row r="308">
      <c r="E308" s="1"/>
      <c r="G308" s="158"/>
      <c r="I308" s="158"/>
    </row>
    <row r="309">
      <c r="E309" s="1"/>
      <c r="G309" s="158"/>
      <c r="I309" s="158"/>
    </row>
    <row r="310">
      <c r="E310" s="1"/>
      <c r="G310" s="158"/>
      <c r="I310" s="158"/>
    </row>
    <row r="311">
      <c r="E311" s="1"/>
      <c r="G311" s="158"/>
      <c r="I311" s="158"/>
    </row>
    <row r="312">
      <c r="E312" s="1"/>
      <c r="G312" s="158"/>
      <c r="I312" s="158"/>
    </row>
    <row r="313">
      <c r="E313" s="1"/>
      <c r="G313" s="158"/>
      <c r="I313" s="158"/>
    </row>
    <row r="314">
      <c r="E314" s="1"/>
      <c r="G314" s="158"/>
      <c r="I314" s="158"/>
    </row>
    <row r="315">
      <c r="E315" s="1"/>
      <c r="G315" s="158"/>
      <c r="I315" s="158"/>
    </row>
    <row r="316">
      <c r="E316" s="1"/>
      <c r="G316" s="158"/>
      <c r="I316" s="158"/>
    </row>
    <row r="317">
      <c r="E317" s="1"/>
      <c r="G317" s="158"/>
      <c r="I317" s="158"/>
    </row>
    <row r="318">
      <c r="E318" s="1"/>
      <c r="G318" s="158"/>
      <c r="I318" s="158"/>
    </row>
    <row r="319">
      <c r="E319" s="1"/>
      <c r="G319" s="158"/>
      <c r="I319" s="158"/>
    </row>
    <row r="320">
      <c r="E320" s="1"/>
      <c r="G320" s="158"/>
      <c r="I320" s="158"/>
    </row>
    <row r="321">
      <c r="E321" s="1"/>
      <c r="G321" s="158"/>
      <c r="I321" s="158"/>
    </row>
    <row r="322">
      <c r="E322" s="1"/>
      <c r="G322" s="158"/>
      <c r="I322" s="158"/>
    </row>
    <row r="323">
      <c r="E323" s="1"/>
      <c r="G323" s="158"/>
      <c r="I323" s="158"/>
    </row>
    <row r="324">
      <c r="E324" s="1"/>
      <c r="G324" s="158"/>
      <c r="I324" s="158"/>
    </row>
    <row r="325">
      <c r="E325" s="1"/>
      <c r="G325" s="158"/>
      <c r="I325" s="158"/>
    </row>
    <row r="326">
      <c r="E326" s="1"/>
      <c r="G326" s="158"/>
      <c r="I326" s="158"/>
    </row>
    <row r="327">
      <c r="E327" s="1"/>
      <c r="G327" s="158"/>
      <c r="I327" s="158"/>
    </row>
    <row r="328">
      <c r="E328" s="1"/>
      <c r="G328" s="158"/>
      <c r="I328" s="158"/>
    </row>
    <row r="329">
      <c r="E329" s="1"/>
      <c r="G329" s="158"/>
      <c r="I329" s="158"/>
    </row>
    <row r="330">
      <c r="E330" s="1"/>
      <c r="G330" s="158"/>
      <c r="I330" s="158"/>
    </row>
    <row r="331">
      <c r="E331" s="1"/>
      <c r="G331" s="158"/>
      <c r="I331" s="158"/>
    </row>
    <row r="332">
      <c r="E332" s="1"/>
      <c r="G332" s="158"/>
      <c r="I332" s="158"/>
    </row>
    <row r="333">
      <c r="E333" s="1"/>
      <c r="G333" s="158"/>
      <c r="I333" s="158"/>
    </row>
    <row r="334">
      <c r="E334" s="1"/>
      <c r="G334" s="158"/>
      <c r="I334" s="158"/>
    </row>
    <row r="335">
      <c r="E335" s="1"/>
      <c r="G335" s="158"/>
      <c r="I335" s="158"/>
    </row>
    <row r="336">
      <c r="E336" s="1"/>
      <c r="G336" s="158"/>
      <c r="I336" s="158"/>
    </row>
    <row r="337">
      <c r="E337" s="1"/>
      <c r="G337" s="158"/>
      <c r="I337" s="158"/>
    </row>
    <row r="338">
      <c r="E338" s="1"/>
      <c r="G338" s="158"/>
      <c r="I338" s="158"/>
    </row>
    <row r="339">
      <c r="E339" s="1"/>
      <c r="G339" s="158"/>
      <c r="I339" s="158"/>
    </row>
    <row r="340">
      <c r="E340" s="1"/>
      <c r="G340" s="158"/>
      <c r="I340" s="158"/>
    </row>
    <row r="341">
      <c r="E341" s="1"/>
      <c r="G341" s="158"/>
      <c r="I341" s="158"/>
    </row>
    <row r="342">
      <c r="E342" s="1"/>
      <c r="G342" s="158"/>
      <c r="I342" s="158"/>
    </row>
    <row r="343">
      <c r="E343" s="1"/>
      <c r="G343" s="158"/>
      <c r="I343" s="158"/>
    </row>
    <row r="344">
      <c r="E344" s="1"/>
      <c r="G344" s="158"/>
      <c r="I344" s="158"/>
    </row>
    <row r="345">
      <c r="E345" s="1"/>
      <c r="G345" s="158"/>
      <c r="I345" s="158"/>
    </row>
    <row r="346">
      <c r="E346" s="1"/>
      <c r="G346" s="158"/>
      <c r="I346" s="158"/>
    </row>
    <row r="347">
      <c r="E347" s="1"/>
      <c r="G347" s="158"/>
      <c r="I347" s="158"/>
    </row>
    <row r="348">
      <c r="E348" s="1"/>
      <c r="G348" s="158"/>
      <c r="I348" s="158"/>
    </row>
    <row r="349">
      <c r="E349" s="1"/>
      <c r="G349" s="158"/>
      <c r="I349" s="158"/>
    </row>
    <row r="350">
      <c r="E350" s="1"/>
      <c r="G350" s="158"/>
      <c r="I350" s="158"/>
    </row>
    <row r="351">
      <c r="E351" s="1"/>
      <c r="G351" s="158"/>
      <c r="I351" s="158"/>
    </row>
    <row r="352">
      <c r="E352" s="1"/>
      <c r="G352" s="158"/>
      <c r="I352" s="158"/>
    </row>
    <row r="353">
      <c r="E353" s="1"/>
      <c r="G353" s="158"/>
      <c r="I353" s="158"/>
    </row>
    <row r="354">
      <c r="E354" s="1"/>
      <c r="G354" s="158"/>
      <c r="I354" s="158"/>
    </row>
    <row r="355">
      <c r="E355" s="1"/>
      <c r="G355" s="158"/>
      <c r="I355" s="158"/>
    </row>
    <row r="356">
      <c r="E356" s="1"/>
      <c r="G356" s="158"/>
      <c r="I356" s="158"/>
    </row>
    <row r="357">
      <c r="E357" s="1"/>
      <c r="G357" s="158"/>
      <c r="I357" s="158"/>
    </row>
    <row r="358">
      <c r="E358" s="1"/>
      <c r="G358" s="158"/>
      <c r="I358" s="158"/>
    </row>
    <row r="359">
      <c r="E359" s="1"/>
      <c r="G359" s="158"/>
      <c r="I359" s="158"/>
    </row>
    <row r="360">
      <c r="E360" s="1"/>
      <c r="G360" s="158"/>
      <c r="I360" s="158"/>
    </row>
    <row r="361">
      <c r="E361" s="1"/>
      <c r="G361" s="158"/>
      <c r="I361" s="158"/>
    </row>
    <row r="362">
      <c r="E362" s="1"/>
      <c r="G362" s="158"/>
      <c r="I362" s="158"/>
    </row>
    <row r="363">
      <c r="E363" s="1"/>
      <c r="G363" s="158"/>
      <c r="I363" s="158"/>
    </row>
    <row r="364">
      <c r="E364" s="1"/>
      <c r="G364" s="158"/>
      <c r="I364" s="158"/>
    </row>
    <row r="365">
      <c r="E365" s="1"/>
      <c r="G365" s="158"/>
      <c r="I365" s="158"/>
    </row>
    <row r="366">
      <c r="E366" s="1"/>
      <c r="G366" s="158"/>
      <c r="I366" s="158"/>
    </row>
    <row r="367">
      <c r="E367" s="1"/>
      <c r="G367" s="158"/>
      <c r="I367" s="158"/>
    </row>
    <row r="368">
      <c r="E368" s="1"/>
      <c r="G368" s="158"/>
      <c r="I368" s="158"/>
    </row>
    <row r="369">
      <c r="E369" s="1"/>
      <c r="G369" s="158"/>
      <c r="I369" s="158"/>
    </row>
    <row r="370">
      <c r="E370" s="1"/>
      <c r="G370" s="158"/>
      <c r="I370" s="158"/>
    </row>
    <row r="371">
      <c r="E371" s="1"/>
      <c r="G371" s="158"/>
      <c r="I371" s="158"/>
    </row>
    <row r="372">
      <c r="E372" s="1"/>
      <c r="G372" s="158"/>
      <c r="I372" s="158"/>
    </row>
    <row r="373">
      <c r="E373" s="1"/>
      <c r="G373" s="158"/>
      <c r="I373" s="158"/>
    </row>
    <row r="374">
      <c r="E374" s="1"/>
      <c r="G374" s="158"/>
      <c r="I374" s="158"/>
    </row>
    <row r="375">
      <c r="E375" s="1"/>
      <c r="G375" s="158"/>
      <c r="I375" s="158"/>
    </row>
    <row r="376">
      <c r="E376" s="1"/>
      <c r="G376" s="158"/>
      <c r="I376" s="158"/>
    </row>
    <row r="377">
      <c r="E377" s="1"/>
      <c r="G377" s="158"/>
      <c r="I377" s="158"/>
    </row>
    <row r="378">
      <c r="E378" s="1"/>
      <c r="G378" s="158"/>
      <c r="I378" s="158"/>
    </row>
    <row r="379">
      <c r="E379" s="1"/>
      <c r="G379" s="158"/>
      <c r="I379" s="158"/>
    </row>
    <row r="380">
      <c r="E380" s="1"/>
      <c r="G380" s="158"/>
      <c r="I380" s="158"/>
    </row>
    <row r="381">
      <c r="E381" s="1"/>
      <c r="G381" s="158"/>
      <c r="I381" s="158"/>
    </row>
    <row r="382">
      <c r="E382" s="1"/>
      <c r="G382" s="158"/>
      <c r="I382" s="158"/>
    </row>
    <row r="383">
      <c r="E383" s="1"/>
      <c r="G383" s="158"/>
      <c r="I383" s="158"/>
    </row>
    <row r="384">
      <c r="E384" s="1"/>
      <c r="G384" s="158"/>
      <c r="I384" s="158"/>
    </row>
    <row r="385">
      <c r="E385" s="1"/>
      <c r="G385" s="158"/>
      <c r="I385" s="158"/>
    </row>
    <row r="386">
      <c r="E386" s="1"/>
      <c r="G386" s="158"/>
      <c r="I386" s="158"/>
    </row>
    <row r="387">
      <c r="E387" s="1"/>
      <c r="G387" s="158"/>
      <c r="I387" s="158"/>
    </row>
    <row r="388">
      <c r="E388" s="1"/>
      <c r="G388" s="158"/>
      <c r="I388" s="158"/>
    </row>
    <row r="389">
      <c r="E389" s="1"/>
      <c r="G389" s="158"/>
      <c r="I389" s="158"/>
    </row>
    <row r="390">
      <c r="E390" s="1"/>
      <c r="G390" s="158"/>
      <c r="I390" s="158"/>
    </row>
    <row r="391">
      <c r="E391" s="1"/>
      <c r="G391" s="158"/>
      <c r="I391" s="158"/>
    </row>
    <row r="392">
      <c r="E392" s="1"/>
      <c r="G392" s="158"/>
      <c r="I392" s="158"/>
    </row>
    <row r="393">
      <c r="E393" s="1"/>
      <c r="G393" s="158"/>
      <c r="I393" s="158"/>
    </row>
    <row r="394">
      <c r="E394" s="1"/>
      <c r="G394" s="158"/>
      <c r="I394" s="158"/>
    </row>
    <row r="395">
      <c r="E395" s="1"/>
      <c r="G395" s="158"/>
      <c r="I395" s="158"/>
    </row>
    <row r="396">
      <c r="E396" s="1"/>
      <c r="G396" s="158"/>
      <c r="I396" s="158"/>
    </row>
    <row r="397">
      <c r="E397" s="1"/>
      <c r="G397" s="158"/>
      <c r="I397" s="158"/>
    </row>
    <row r="398">
      <c r="E398" s="1"/>
      <c r="G398" s="158"/>
      <c r="I398" s="158"/>
    </row>
    <row r="399">
      <c r="E399" s="1"/>
      <c r="G399" s="158"/>
      <c r="I399" s="158"/>
    </row>
    <row r="400">
      <c r="E400" s="1"/>
      <c r="G400" s="158"/>
      <c r="I400" s="158"/>
    </row>
    <row r="401">
      <c r="E401" s="1"/>
      <c r="G401" s="158"/>
      <c r="I401" s="158"/>
    </row>
    <row r="402">
      <c r="E402" s="1"/>
      <c r="G402" s="158"/>
      <c r="I402" s="158"/>
    </row>
    <row r="403">
      <c r="E403" s="1"/>
      <c r="G403" s="158"/>
      <c r="I403" s="158"/>
    </row>
    <row r="404">
      <c r="E404" s="1"/>
      <c r="G404" s="158"/>
      <c r="I404" s="158"/>
    </row>
    <row r="405">
      <c r="E405" s="1"/>
      <c r="G405" s="158"/>
      <c r="I405" s="158"/>
    </row>
    <row r="406">
      <c r="E406" s="1"/>
      <c r="G406" s="158"/>
      <c r="I406" s="158"/>
    </row>
    <row r="407">
      <c r="E407" s="1"/>
      <c r="G407" s="158"/>
      <c r="I407" s="158"/>
    </row>
    <row r="408">
      <c r="E408" s="1"/>
      <c r="G408" s="158"/>
      <c r="I408" s="158"/>
    </row>
    <row r="409">
      <c r="E409" s="1"/>
      <c r="G409" s="158"/>
      <c r="I409" s="158"/>
    </row>
    <row r="410">
      <c r="E410" s="1"/>
      <c r="G410" s="158"/>
      <c r="I410" s="158"/>
    </row>
    <row r="411">
      <c r="E411" s="1"/>
      <c r="G411" s="158"/>
      <c r="I411" s="158"/>
    </row>
    <row r="412">
      <c r="E412" s="1"/>
      <c r="G412" s="158"/>
      <c r="I412" s="158"/>
    </row>
    <row r="413">
      <c r="E413" s="1"/>
      <c r="G413" s="158"/>
      <c r="I413" s="158"/>
    </row>
    <row r="414">
      <c r="E414" s="1"/>
      <c r="G414" s="158"/>
      <c r="I414" s="158"/>
    </row>
    <row r="415">
      <c r="E415" s="1"/>
      <c r="G415" s="158"/>
      <c r="I415" s="158"/>
    </row>
    <row r="416">
      <c r="E416" s="1"/>
      <c r="G416" s="158"/>
      <c r="I416" s="158"/>
    </row>
    <row r="417">
      <c r="E417" s="1"/>
      <c r="G417" s="158"/>
      <c r="I417" s="158"/>
    </row>
    <row r="418">
      <c r="E418" s="1"/>
      <c r="G418" s="158"/>
      <c r="I418" s="158"/>
    </row>
    <row r="419">
      <c r="E419" s="1"/>
      <c r="G419" s="158"/>
      <c r="I419" s="158"/>
    </row>
    <row r="420">
      <c r="E420" s="1"/>
      <c r="G420" s="158"/>
      <c r="I420" s="158"/>
    </row>
    <row r="421">
      <c r="E421" s="1"/>
      <c r="G421" s="158"/>
      <c r="I421" s="158"/>
    </row>
    <row r="422">
      <c r="E422" s="1"/>
      <c r="G422" s="158"/>
      <c r="I422" s="158"/>
    </row>
    <row r="423">
      <c r="E423" s="1"/>
      <c r="G423" s="158"/>
      <c r="I423" s="158"/>
    </row>
    <row r="424">
      <c r="E424" s="1"/>
      <c r="G424" s="158"/>
      <c r="I424" s="158"/>
    </row>
    <row r="425">
      <c r="E425" s="1"/>
      <c r="G425" s="158"/>
      <c r="I425" s="158"/>
    </row>
    <row r="426">
      <c r="E426" s="1"/>
      <c r="G426" s="158"/>
      <c r="I426" s="158"/>
    </row>
    <row r="427">
      <c r="E427" s="1"/>
      <c r="G427" s="158"/>
      <c r="I427" s="158"/>
    </row>
    <row r="428">
      <c r="E428" s="1"/>
      <c r="G428" s="158"/>
      <c r="I428" s="158"/>
    </row>
    <row r="429">
      <c r="E429" s="1"/>
      <c r="G429" s="158"/>
      <c r="I429" s="158"/>
    </row>
    <row r="430">
      <c r="E430" s="1"/>
      <c r="G430" s="158"/>
      <c r="I430" s="158"/>
    </row>
    <row r="431">
      <c r="E431" s="1"/>
      <c r="G431" s="158"/>
      <c r="I431" s="158"/>
    </row>
    <row r="432">
      <c r="E432" s="1"/>
      <c r="G432" s="158"/>
      <c r="I432" s="158"/>
    </row>
    <row r="433">
      <c r="E433" s="1"/>
      <c r="G433" s="158"/>
      <c r="I433" s="158"/>
    </row>
    <row r="434">
      <c r="E434" s="1"/>
      <c r="G434" s="158"/>
      <c r="I434" s="158"/>
    </row>
    <row r="435">
      <c r="E435" s="1"/>
      <c r="G435" s="158"/>
      <c r="I435" s="158"/>
    </row>
    <row r="436">
      <c r="E436" s="1"/>
      <c r="G436" s="158"/>
      <c r="I436" s="158"/>
    </row>
    <row r="437">
      <c r="E437" s="1"/>
      <c r="G437" s="158"/>
      <c r="I437" s="158"/>
    </row>
    <row r="438">
      <c r="E438" s="1"/>
      <c r="G438" s="158"/>
      <c r="I438" s="158"/>
    </row>
    <row r="439">
      <c r="E439" s="1"/>
      <c r="G439" s="158"/>
      <c r="I439" s="158"/>
    </row>
    <row r="440">
      <c r="E440" s="1"/>
      <c r="G440" s="158"/>
      <c r="I440" s="158"/>
    </row>
    <row r="441">
      <c r="E441" s="1"/>
      <c r="G441" s="158"/>
      <c r="I441" s="158"/>
    </row>
    <row r="442">
      <c r="E442" s="1"/>
      <c r="G442" s="158"/>
      <c r="I442" s="158"/>
    </row>
    <row r="443">
      <c r="E443" s="1"/>
      <c r="G443" s="158"/>
      <c r="I443" s="158"/>
    </row>
    <row r="444">
      <c r="E444" s="1"/>
      <c r="G444" s="158"/>
      <c r="I444" s="158"/>
    </row>
    <row r="445">
      <c r="E445" s="1"/>
      <c r="G445" s="158"/>
      <c r="I445" s="158"/>
    </row>
    <row r="446">
      <c r="E446" s="1"/>
      <c r="G446" s="158"/>
      <c r="I446" s="158"/>
    </row>
    <row r="447">
      <c r="E447" s="1"/>
      <c r="G447" s="158"/>
      <c r="I447" s="158"/>
    </row>
    <row r="448">
      <c r="E448" s="1"/>
      <c r="G448" s="158"/>
      <c r="I448" s="158"/>
    </row>
    <row r="449">
      <c r="E449" s="1"/>
      <c r="G449" s="158"/>
      <c r="I449" s="158"/>
    </row>
    <row r="450">
      <c r="E450" s="1"/>
      <c r="G450" s="158"/>
      <c r="I450" s="158"/>
    </row>
    <row r="451">
      <c r="E451" s="1"/>
      <c r="G451" s="158"/>
      <c r="I451" s="158"/>
    </row>
    <row r="452">
      <c r="E452" s="1"/>
      <c r="G452" s="158"/>
      <c r="I452" s="158"/>
    </row>
    <row r="453">
      <c r="E453" s="1"/>
      <c r="G453" s="158"/>
      <c r="I453" s="158"/>
    </row>
    <row r="454">
      <c r="E454" s="1"/>
      <c r="G454" s="158"/>
      <c r="I454" s="158"/>
    </row>
    <row r="455">
      <c r="E455" s="1"/>
      <c r="G455" s="158"/>
      <c r="I455" s="158"/>
    </row>
    <row r="456">
      <c r="E456" s="1"/>
      <c r="G456" s="158"/>
      <c r="I456" s="158"/>
    </row>
    <row r="457">
      <c r="E457" s="1"/>
      <c r="G457" s="158"/>
      <c r="I457" s="158"/>
    </row>
    <row r="458">
      <c r="E458" s="1"/>
      <c r="G458" s="158"/>
      <c r="I458" s="158"/>
    </row>
    <row r="459">
      <c r="E459" s="1"/>
      <c r="G459" s="158"/>
      <c r="I459" s="158"/>
    </row>
    <row r="460">
      <c r="E460" s="1"/>
      <c r="G460" s="158"/>
      <c r="I460" s="158"/>
    </row>
    <row r="461">
      <c r="E461" s="1"/>
      <c r="G461" s="158"/>
      <c r="I461" s="158"/>
    </row>
    <row r="462">
      <c r="E462" s="1"/>
      <c r="G462" s="158"/>
      <c r="I462" s="158"/>
    </row>
    <row r="463">
      <c r="E463" s="1"/>
      <c r="G463" s="158"/>
      <c r="I463" s="158"/>
    </row>
    <row r="464">
      <c r="E464" s="1"/>
      <c r="G464" s="158"/>
      <c r="I464" s="158"/>
    </row>
    <row r="465">
      <c r="E465" s="1"/>
      <c r="G465" s="158"/>
      <c r="I465" s="158"/>
    </row>
    <row r="466">
      <c r="E466" s="1"/>
      <c r="G466" s="158"/>
      <c r="I466" s="158"/>
    </row>
    <row r="467">
      <c r="E467" s="1"/>
      <c r="G467" s="158"/>
      <c r="I467" s="158"/>
    </row>
    <row r="468">
      <c r="E468" s="1"/>
      <c r="G468" s="158"/>
      <c r="I468" s="158"/>
    </row>
    <row r="469">
      <c r="E469" s="1"/>
      <c r="G469" s="158"/>
      <c r="I469" s="158"/>
    </row>
    <row r="470">
      <c r="E470" s="1"/>
      <c r="G470" s="158"/>
      <c r="I470" s="158"/>
    </row>
    <row r="471">
      <c r="E471" s="1"/>
      <c r="G471" s="158"/>
      <c r="I471" s="158"/>
    </row>
    <row r="472">
      <c r="E472" s="1"/>
      <c r="G472" s="158"/>
      <c r="I472" s="158"/>
    </row>
    <row r="473">
      <c r="E473" s="1"/>
      <c r="G473" s="158"/>
      <c r="I473" s="158"/>
    </row>
    <row r="474">
      <c r="E474" s="1"/>
      <c r="G474" s="158"/>
      <c r="I474" s="158"/>
    </row>
    <row r="475">
      <c r="E475" s="1"/>
      <c r="G475" s="158"/>
      <c r="I475" s="158"/>
    </row>
    <row r="476">
      <c r="E476" s="1"/>
      <c r="G476" s="158"/>
      <c r="I476" s="158"/>
    </row>
    <row r="477">
      <c r="E477" s="1"/>
      <c r="G477" s="158"/>
      <c r="I477" s="158"/>
    </row>
    <row r="478">
      <c r="E478" s="1"/>
      <c r="G478" s="158"/>
      <c r="I478" s="158"/>
    </row>
    <row r="479">
      <c r="E479" s="1"/>
      <c r="G479" s="158"/>
      <c r="I479" s="158"/>
    </row>
    <row r="480">
      <c r="E480" s="1"/>
      <c r="G480" s="158"/>
      <c r="I480" s="158"/>
    </row>
    <row r="481">
      <c r="E481" s="1"/>
      <c r="G481" s="158"/>
      <c r="I481" s="158"/>
    </row>
    <row r="482">
      <c r="E482" s="1"/>
      <c r="G482" s="158"/>
      <c r="I482" s="158"/>
    </row>
    <row r="483">
      <c r="E483" s="1"/>
      <c r="G483" s="158"/>
      <c r="I483" s="158"/>
    </row>
    <row r="484">
      <c r="E484" s="1"/>
      <c r="G484" s="158"/>
      <c r="I484" s="158"/>
    </row>
    <row r="485">
      <c r="E485" s="1"/>
      <c r="G485" s="158"/>
      <c r="I485" s="158"/>
    </row>
    <row r="486">
      <c r="E486" s="1"/>
      <c r="G486" s="158"/>
      <c r="I486" s="158"/>
    </row>
    <row r="487">
      <c r="E487" s="1"/>
      <c r="G487" s="158"/>
      <c r="I487" s="158"/>
    </row>
    <row r="488">
      <c r="E488" s="1"/>
      <c r="G488" s="158"/>
      <c r="I488" s="158"/>
    </row>
    <row r="489">
      <c r="E489" s="1"/>
      <c r="G489" s="158"/>
      <c r="I489" s="158"/>
    </row>
    <row r="490">
      <c r="E490" s="1"/>
      <c r="G490" s="158"/>
      <c r="I490" s="158"/>
    </row>
    <row r="491">
      <c r="E491" s="1"/>
      <c r="G491" s="158"/>
      <c r="I491" s="158"/>
    </row>
    <row r="492">
      <c r="E492" s="1"/>
      <c r="G492" s="158"/>
      <c r="I492" s="158"/>
    </row>
    <row r="493">
      <c r="E493" s="1"/>
      <c r="G493" s="158"/>
      <c r="I493" s="158"/>
    </row>
    <row r="494">
      <c r="E494" s="1"/>
      <c r="G494" s="158"/>
      <c r="I494" s="158"/>
    </row>
    <row r="495">
      <c r="E495" s="1"/>
      <c r="G495" s="158"/>
      <c r="I495" s="158"/>
    </row>
    <row r="496">
      <c r="E496" s="1"/>
      <c r="G496" s="158"/>
      <c r="I496" s="158"/>
    </row>
    <row r="497">
      <c r="E497" s="1"/>
      <c r="G497" s="158"/>
      <c r="I497" s="158"/>
    </row>
    <row r="498">
      <c r="E498" s="1"/>
      <c r="G498" s="158"/>
      <c r="I498" s="158"/>
    </row>
    <row r="499">
      <c r="E499" s="1"/>
      <c r="G499" s="158"/>
      <c r="I499" s="158"/>
    </row>
    <row r="500">
      <c r="E500" s="1"/>
      <c r="G500" s="158"/>
      <c r="I500" s="158"/>
    </row>
    <row r="501">
      <c r="E501" s="1"/>
      <c r="G501" s="158"/>
      <c r="I501" s="158"/>
    </row>
    <row r="502">
      <c r="E502" s="1"/>
      <c r="G502" s="158"/>
      <c r="I502" s="158"/>
    </row>
    <row r="503">
      <c r="E503" s="1"/>
      <c r="G503" s="158"/>
      <c r="I503" s="158"/>
    </row>
    <row r="504">
      <c r="E504" s="1"/>
      <c r="G504" s="158"/>
      <c r="I504" s="158"/>
    </row>
    <row r="505">
      <c r="E505" s="1"/>
      <c r="G505" s="158"/>
      <c r="I505" s="158"/>
    </row>
    <row r="506">
      <c r="E506" s="1"/>
      <c r="G506" s="158"/>
      <c r="I506" s="158"/>
    </row>
    <row r="507">
      <c r="E507" s="1"/>
      <c r="G507" s="158"/>
      <c r="I507" s="158"/>
    </row>
    <row r="508">
      <c r="E508" s="1"/>
      <c r="G508" s="158"/>
      <c r="I508" s="158"/>
    </row>
    <row r="509">
      <c r="E509" s="1"/>
      <c r="G509" s="158"/>
      <c r="I509" s="158"/>
    </row>
    <row r="510">
      <c r="E510" s="1"/>
      <c r="G510" s="158"/>
      <c r="I510" s="158"/>
    </row>
    <row r="511">
      <c r="E511" s="1"/>
      <c r="G511" s="158"/>
      <c r="I511" s="158"/>
    </row>
    <row r="512">
      <c r="E512" s="1"/>
      <c r="G512" s="158"/>
      <c r="I512" s="158"/>
    </row>
    <row r="513">
      <c r="E513" s="1"/>
      <c r="G513" s="158"/>
      <c r="I513" s="158"/>
    </row>
    <row r="514">
      <c r="E514" s="1"/>
      <c r="G514" s="158"/>
      <c r="I514" s="158"/>
    </row>
    <row r="515">
      <c r="E515" s="1"/>
      <c r="G515" s="158"/>
      <c r="I515" s="158"/>
    </row>
    <row r="516">
      <c r="E516" s="1"/>
      <c r="G516" s="158"/>
      <c r="I516" s="158"/>
    </row>
    <row r="517">
      <c r="E517" s="1"/>
      <c r="G517" s="158"/>
      <c r="I517" s="158"/>
    </row>
    <row r="518">
      <c r="E518" s="1"/>
      <c r="G518" s="158"/>
      <c r="I518" s="158"/>
    </row>
    <row r="519">
      <c r="E519" s="1"/>
      <c r="G519" s="158"/>
      <c r="I519" s="158"/>
    </row>
    <row r="520">
      <c r="E520" s="1"/>
      <c r="G520" s="158"/>
      <c r="I520" s="158"/>
    </row>
    <row r="521">
      <c r="E521" s="1"/>
      <c r="G521" s="158"/>
      <c r="I521" s="158"/>
    </row>
    <row r="522">
      <c r="E522" s="1"/>
      <c r="G522" s="158"/>
      <c r="I522" s="158"/>
    </row>
    <row r="523">
      <c r="E523" s="1"/>
      <c r="G523" s="158"/>
      <c r="I523" s="158"/>
    </row>
    <row r="524">
      <c r="E524" s="1"/>
      <c r="G524" s="158"/>
      <c r="I524" s="158"/>
    </row>
    <row r="525">
      <c r="E525" s="1"/>
      <c r="G525" s="158"/>
      <c r="I525" s="158"/>
    </row>
    <row r="526">
      <c r="E526" s="1"/>
      <c r="G526" s="158"/>
      <c r="I526" s="158"/>
    </row>
    <row r="527">
      <c r="E527" s="1"/>
      <c r="G527" s="158"/>
      <c r="I527" s="158"/>
    </row>
    <row r="528">
      <c r="E528" s="1"/>
      <c r="G528" s="158"/>
      <c r="I528" s="158"/>
    </row>
    <row r="529">
      <c r="E529" s="1"/>
      <c r="G529" s="158"/>
      <c r="I529" s="158"/>
    </row>
    <row r="530">
      <c r="E530" s="1"/>
      <c r="G530" s="158"/>
      <c r="I530" s="158"/>
    </row>
    <row r="531">
      <c r="E531" s="1"/>
      <c r="G531" s="158"/>
      <c r="I531" s="158"/>
    </row>
    <row r="532">
      <c r="E532" s="1"/>
      <c r="G532" s="158"/>
      <c r="I532" s="158"/>
    </row>
    <row r="533">
      <c r="E533" s="1"/>
      <c r="G533" s="158"/>
      <c r="I533" s="158"/>
    </row>
    <row r="534">
      <c r="E534" s="1"/>
      <c r="G534" s="158"/>
      <c r="I534" s="158"/>
    </row>
    <row r="535">
      <c r="E535" s="1"/>
      <c r="G535" s="158"/>
      <c r="I535" s="158"/>
    </row>
    <row r="536">
      <c r="E536" s="1"/>
      <c r="G536" s="158"/>
      <c r="I536" s="158"/>
    </row>
    <row r="537">
      <c r="E537" s="1"/>
      <c r="G537" s="158"/>
      <c r="I537" s="158"/>
    </row>
    <row r="538">
      <c r="E538" s="1"/>
      <c r="G538" s="158"/>
      <c r="I538" s="158"/>
    </row>
    <row r="539">
      <c r="E539" s="1"/>
      <c r="G539" s="158"/>
      <c r="I539" s="158"/>
    </row>
    <row r="540">
      <c r="E540" s="1"/>
      <c r="G540" s="158"/>
      <c r="I540" s="158"/>
    </row>
    <row r="541">
      <c r="E541" s="1"/>
      <c r="G541" s="158"/>
      <c r="I541" s="158"/>
    </row>
    <row r="542">
      <c r="E542" s="1"/>
      <c r="G542" s="158"/>
      <c r="I542" s="158"/>
    </row>
    <row r="543">
      <c r="E543" s="1"/>
      <c r="G543" s="158"/>
      <c r="I543" s="158"/>
    </row>
    <row r="544">
      <c r="E544" s="1"/>
      <c r="G544" s="158"/>
      <c r="I544" s="158"/>
    </row>
    <row r="545">
      <c r="E545" s="1"/>
      <c r="G545" s="158"/>
      <c r="I545" s="158"/>
    </row>
    <row r="546">
      <c r="E546" s="1"/>
      <c r="G546" s="158"/>
      <c r="I546" s="158"/>
    </row>
    <row r="547">
      <c r="E547" s="1"/>
      <c r="G547" s="158"/>
      <c r="I547" s="158"/>
    </row>
    <row r="548">
      <c r="E548" s="1"/>
      <c r="G548" s="158"/>
      <c r="I548" s="158"/>
    </row>
    <row r="549">
      <c r="E549" s="1"/>
      <c r="G549" s="158"/>
      <c r="I549" s="158"/>
    </row>
    <row r="550">
      <c r="E550" s="1"/>
      <c r="G550" s="158"/>
      <c r="I550" s="158"/>
    </row>
    <row r="551">
      <c r="E551" s="1"/>
      <c r="G551" s="158"/>
      <c r="I551" s="158"/>
    </row>
    <row r="552">
      <c r="E552" s="1"/>
      <c r="G552" s="158"/>
      <c r="I552" s="158"/>
    </row>
    <row r="553">
      <c r="E553" s="1"/>
      <c r="G553" s="158"/>
      <c r="I553" s="158"/>
    </row>
    <row r="554">
      <c r="E554" s="1"/>
      <c r="G554" s="158"/>
      <c r="I554" s="158"/>
    </row>
    <row r="555">
      <c r="E555" s="1"/>
      <c r="G555" s="158"/>
      <c r="I555" s="158"/>
    </row>
    <row r="556">
      <c r="E556" s="1"/>
      <c r="G556" s="158"/>
      <c r="I556" s="158"/>
    </row>
    <row r="557">
      <c r="E557" s="1"/>
      <c r="G557" s="158"/>
      <c r="I557" s="158"/>
    </row>
    <row r="558">
      <c r="E558" s="1"/>
      <c r="G558" s="158"/>
      <c r="I558" s="158"/>
    </row>
    <row r="559">
      <c r="E559" s="1"/>
      <c r="G559" s="158"/>
      <c r="I559" s="158"/>
    </row>
    <row r="560">
      <c r="E560" s="1"/>
      <c r="G560" s="158"/>
      <c r="I560" s="158"/>
    </row>
    <row r="561">
      <c r="E561" s="1"/>
      <c r="G561" s="158"/>
      <c r="I561" s="158"/>
    </row>
    <row r="562">
      <c r="E562" s="1"/>
      <c r="G562" s="158"/>
      <c r="I562" s="158"/>
    </row>
    <row r="563">
      <c r="E563" s="1"/>
      <c r="G563" s="158"/>
      <c r="I563" s="158"/>
    </row>
    <row r="564">
      <c r="E564" s="1"/>
      <c r="G564" s="158"/>
      <c r="I564" s="158"/>
    </row>
    <row r="565">
      <c r="E565" s="1"/>
      <c r="G565" s="158"/>
      <c r="I565" s="158"/>
    </row>
    <row r="566">
      <c r="E566" s="1"/>
      <c r="G566" s="158"/>
      <c r="I566" s="158"/>
    </row>
    <row r="567">
      <c r="E567" s="1"/>
      <c r="G567" s="158"/>
      <c r="I567" s="158"/>
    </row>
    <row r="568">
      <c r="E568" s="1"/>
      <c r="G568" s="158"/>
      <c r="I568" s="158"/>
    </row>
    <row r="569">
      <c r="E569" s="1"/>
      <c r="G569" s="158"/>
      <c r="I569" s="158"/>
    </row>
    <row r="570">
      <c r="E570" s="1"/>
      <c r="G570" s="158"/>
      <c r="I570" s="158"/>
    </row>
    <row r="571">
      <c r="E571" s="1"/>
      <c r="G571" s="158"/>
      <c r="I571" s="158"/>
    </row>
    <row r="572">
      <c r="E572" s="1"/>
      <c r="G572" s="158"/>
      <c r="I572" s="158"/>
    </row>
    <row r="573">
      <c r="E573" s="1"/>
      <c r="G573" s="158"/>
      <c r="I573" s="158"/>
    </row>
    <row r="574">
      <c r="E574" s="1"/>
      <c r="G574" s="158"/>
      <c r="I574" s="158"/>
    </row>
    <row r="575">
      <c r="E575" s="1"/>
      <c r="G575" s="158"/>
      <c r="I575" s="158"/>
    </row>
    <row r="576">
      <c r="E576" s="1"/>
      <c r="G576" s="158"/>
      <c r="I576" s="158"/>
    </row>
    <row r="577">
      <c r="E577" s="1"/>
      <c r="G577" s="158"/>
      <c r="I577" s="158"/>
    </row>
    <row r="578">
      <c r="E578" s="1"/>
      <c r="G578" s="158"/>
      <c r="I578" s="158"/>
    </row>
    <row r="579">
      <c r="E579" s="1"/>
      <c r="G579" s="158"/>
      <c r="I579" s="158"/>
    </row>
    <row r="580">
      <c r="E580" s="1"/>
      <c r="G580" s="158"/>
      <c r="I580" s="158"/>
    </row>
    <row r="581">
      <c r="E581" s="1"/>
      <c r="G581" s="158"/>
      <c r="I581" s="158"/>
    </row>
    <row r="582">
      <c r="E582" s="1"/>
      <c r="G582" s="158"/>
      <c r="I582" s="158"/>
    </row>
    <row r="583">
      <c r="E583" s="1"/>
      <c r="G583" s="158"/>
      <c r="I583" s="158"/>
    </row>
    <row r="584">
      <c r="E584" s="1"/>
      <c r="G584" s="158"/>
      <c r="I584" s="158"/>
    </row>
    <row r="585">
      <c r="E585" s="1"/>
      <c r="G585" s="158"/>
      <c r="I585" s="158"/>
    </row>
    <row r="586">
      <c r="E586" s="1"/>
      <c r="G586" s="158"/>
      <c r="I586" s="158"/>
    </row>
    <row r="587">
      <c r="E587" s="1"/>
      <c r="G587" s="158"/>
      <c r="I587" s="158"/>
    </row>
    <row r="588">
      <c r="E588" s="1"/>
      <c r="G588" s="158"/>
      <c r="I588" s="158"/>
    </row>
    <row r="589">
      <c r="E589" s="1"/>
      <c r="G589" s="158"/>
      <c r="I589" s="158"/>
    </row>
    <row r="590">
      <c r="E590" s="1"/>
      <c r="G590" s="158"/>
      <c r="I590" s="158"/>
    </row>
    <row r="591">
      <c r="E591" s="1"/>
      <c r="G591" s="158"/>
      <c r="I591" s="158"/>
    </row>
    <row r="592">
      <c r="E592" s="1"/>
      <c r="G592" s="158"/>
      <c r="I592" s="158"/>
    </row>
    <row r="593">
      <c r="E593" s="1"/>
      <c r="G593" s="158"/>
      <c r="I593" s="158"/>
    </row>
    <row r="594">
      <c r="E594" s="1"/>
      <c r="G594" s="158"/>
      <c r="I594" s="158"/>
    </row>
    <row r="595">
      <c r="E595" s="1"/>
      <c r="G595" s="158"/>
      <c r="I595" s="158"/>
    </row>
    <row r="596">
      <c r="E596" s="1"/>
      <c r="G596" s="158"/>
      <c r="I596" s="158"/>
    </row>
    <row r="597">
      <c r="E597" s="1"/>
      <c r="G597" s="158"/>
      <c r="I597" s="158"/>
    </row>
    <row r="598">
      <c r="E598" s="1"/>
      <c r="G598" s="158"/>
      <c r="I598" s="158"/>
    </row>
    <row r="599">
      <c r="E599" s="1"/>
      <c r="G599" s="158"/>
      <c r="I599" s="158"/>
    </row>
    <row r="600">
      <c r="E600" s="1"/>
      <c r="G600" s="158"/>
      <c r="I600" s="158"/>
    </row>
    <row r="601">
      <c r="E601" s="1"/>
      <c r="G601" s="158"/>
      <c r="I601" s="158"/>
    </row>
    <row r="602">
      <c r="E602" s="1"/>
      <c r="G602" s="158"/>
      <c r="I602" s="158"/>
    </row>
    <row r="603">
      <c r="E603" s="1"/>
      <c r="G603" s="158"/>
      <c r="I603" s="158"/>
    </row>
    <row r="604">
      <c r="E604" s="1"/>
      <c r="G604" s="158"/>
      <c r="I604" s="158"/>
    </row>
    <row r="605">
      <c r="E605" s="1"/>
      <c r="G605" s="158"/>
      <c r="I605" s="158"/>
    </row>
    <row r="606">
      <c r="E606" s="1"/>
      <c r="G606" s="158"/>
      <c r="I606" s="158"/>
    </row>
    <row r="607">
      <c r="E607" s="1"/>
      <c r="G607" s="158"/>
      <c r="I607" s="158"/>
    </row>
    <row r="608">
      <c r="E608" s="1"/>
      <c r="G608" s="158"/>
      <c r="I608" s="158"/>
    </row>
    <row r="609">
      <c r="E609" s="1"/>
      <c r="G609" s="158"/>
      <c r="I609" s="158"/>
    </row>
    <row r="610">
      <c r="E610" s="1"/>
      <c r="G610" s="158"/>
      <c r="I610" s="158"/>
    </row>
    <row r="611">
      <c r="E611" s="1"/>
      <c r="G611" s="158"/>
      <c r="I611" s="158"/>
    </row>
    <row r="612">
      <c r="E612" s="1"/>
      <c r="G612" s="158"/>
      <c r="I612" s="158"/>
    </row>
    <row r="613">
      <c r="E613" s="1"/>
      <c r="G613" s="158"/>
      <c r="I613" s="158"/>
    </row>
    <row r="614">
      <c r="E614" s="1"/>
      <c r="G614" s="158"/>
      <c r="I614" s="158"/>
    </row>
    <row r="615">
      <c r="E615" s="1"/>
      <c r="G615" s="158"/>
      <c r="I615" s="158"/>
    </row>
    <row r="616">
      <c r="E616" s="1"/>
      <c r="G616" s="158"/>
      <c r="I616" s="158"/>
    </row>
    <row r="617">
      <c r="E617" s="1"/>
      <c r="G617" s="158"/>
      <c r="I617" s="158"/>
    </row>
    <row r="618">
      <c r="E618" s="1"/>
      <c r="G618" s="158"/>
      <c r="I618" s="158"/>
    </row>
    <row r="619">
      <c r="E619" s="1"/>
      <c r="G619" s="158"/>
      <c r="I619" s="158"/>
    </row>
    <row r="620">
      <c r="E620" s="1"/>
      <c r="G620" s="158"/>
      <c r="I620" s="158"/>
    </row>
    <row r="621">
      <c r="E621" s="1"/>
      <c r="G621" s="158"/>
      <c r="I621" s="158"/>
    </row>
    <row r="622">
      <c r="E622" s="1"/>
      <c r="G622" s="158"/>
      <c r="I622" s="158"/>
    </row>
    <row r="623">
      <c r="E623" s="1"/>
      <c r="G623" s="158"/>
      <c r="I623" s="158"/>
    </row>
    <row r="624">
      <c r="E624" s="1"/>
      <c r="G624" s="158"/>
      <c r="I624" s="158"/>
    </row>
    <row r="625">
      <c r="E625" s="1"/>
      <c r="G625" s="158"/>
      <c r="I625" s="158"/>
    </row>
    <row r="626">
      <c r="E626" s="1"/>
      <c r="G626" s="158"/>
      <c r="I626" s="158"/>
    </row>
    <row r="627">
      <c r="E627" s="1"/>
      <c r="G627" s="158"/>
      <c r="I627" s="158"/>
    </row>
    <row r="628">
      <c r="E628" s="1"/>
      <c r="G628" s="158"/>
      <c r="I628" s="158"/>
    </row>
    <row r="629">
      <c r="E629" s="1"/>
      <c r="G629" s="158"/>
      <c r="I629" s="158"/>
    </row>
    <row r="630">
      <c r="E630" s="1"/>
      <c r="G630" s="158"/>
      <c r="I630" s="158"/>
    </row>
    <row r="631">
      <c r="E631" s="1"/>
      <c r="G631" s="158"/>
      <c r="I631" s="158"/>
    </row>
    <row r="632">
      <c r="E632" s="1"/>
      <c r="G632" s="158"/>
      <c r="I632" s="158"/>
    </row>
    <row r="633">
      <c r="E633" s="1"/>
      <c r="G633" s="158"/>
      <c r="I633" s="158"/>
    </row>
    <row r="634">
      <c r="E634" s="1"/>
      <c r="G634" s="158"/>
      <c r="I634" s="158"/>
    </row>
    <row r="635">
      <c r="E635" s="1"/>
      <c r="G635" s="158"/>
      <c r="I635" s="158"/>
    </row>
    <row r="636">
      <c r="E636" s="1"/>
      <c r="G636" s="158"/>
      <c r="I636" s="158"/>
    </row>
    <row r="637">
      <c r="E637" s="1"/>
      <c r="G637" s="158"/>
      <c r="I637" s="158"/>
    </row>
    <row r="638">
      <c r="E638" s="1"/>
      <c r="G638" s="158"/>
      <c r="I638" s="158"/>
    </row>
    <row r="639">
      <c r="E639" s="1"/>
      <c r="G639" s="158"/>
      <c r="I639" s="158"/>
    </row>
    <row r="640">
      <c r="E640" s="1"/>
      <c r="G640" s="158"/>
      <c r="I640" s="158"/>
    </row>
    <row r="641">
      <c r="E641" s="1"/>
      <c r="G641" s="158"/>
      <c r="I641" s="158"/>
    </row>
    <row r="642">
      <c r="E642" s="1"/>
      <c r="G642" s="158"/>
      <c r="I642" s="158"/>
    </row>
    <row r="643">
      <c r="E643" s="1"/>
      <c r="G643" s="158"/>
      <c r="I643" s="158"/>
    </row>
    <row r="644">
      <c r="E644" s="1"/>
      <c r="G644" s="158"/>
      <c r="I644" s="158"/>
    </row>
    <row r="645">
      <c r="E645" s="1"/>
      <c r="G645" s="158"/>
      <c r="I645" s="158"/>
    </row>
    <row r="646">
      <c r="E646" s="1"/>
      <c r="G646" s="158"/>
      <c r="I646" s="158"/>
    </row>
    <row r="647">
      <c r="E647" s="1"/>
      <c r="G647" s="158"/>
      <c r="I647" s="158"/>
    </row>
    <row r="648">
      <c r="E648" s="1"/>
      <c r="G648" s="158"/>
      <c r="I648" s="158"/>
    </row>
    <row r="649">
      <c r="E649" s="1"/>
      <c r="G649" s="158"/>
      <c r="I649" s="158"/>
    </row>
    <row r="650">
      <c r="E650" s="1"/>
      <c r="G650" s="158"/>
      <c r="I650" s="158"/>
    </row>
    <row r="651">
      <c r="E651" s="1"/>
      <c r="G651" s="158"/>
      <c r="I651" s="158"/>
    </row>
    <row r="652">
      <c r="E652" s="1"/>
      <c r="G652" s="158"/>
      <c r="I652" s="158"/>
    </row>
    <row r="653">
      <c r="E653" s="1"/>
      <c r="G653" s="158"/>
      <c r="I653" s="158"/>
    </row>
    <row r="654">
      <c r="E654" s="1"/>
      <c r="G654" s="158"/>
      <c r="I654" s="158"/>
    </row>
    <row r="655">
      <c r="E655" s="1"/>
      <c r="G655" s="158"/>
      <c r="I655" s="158"/>
    </row>
    <row r="656">
      <c r="E656" s="1"/>
      <c r="G656" s="158"/>
      <c r="I656" s="158"/>
    </row>
    <row r="657">
      <c r="E657" s="1"/>
      <c r="G657" s="158"/>
      <c r="I657" s="158"/>
    </row>
    <row r="658">
      <c r="E658" s="1"/>
      <c r="G658" s="158"/>
      <c r="I658" s="158"/>
    </row>
    <row r="659">
      <c r="E659" s="1"/>
      <c r="G659" s="158"/>
      <c r="I659" s="158"/>
    </row>
    <row r="660">
      <c r="E660" s="1"/>
      <c r="G660" s="158"/>
      <c r="I660" s="158"/>
    </row>
    <row r="661">
      <c r="E661" s="1"/>
      <c r="G661" s="158"/>
      <c r="I661" s="158"/>
    </row>
    <row r="662">
      <c r="E662" s="1"/>
      <c r="G662" s="158"/>
      <c r="I662" s="158"/>
    </row>
    <row r="663">
      <c r="E663" s="1"/>
      <c r="G663" s="158"/>
      <c r="I663" s="158"/>
    </row>
    <row r="664">
      <c r="E664" s="1"/>
      <c r="G664" s="158"/>
      <c r="I664" s="158"/>
    </row>
    <row r="665">
      <c r="E665" s="1"/>
      <c r="G665" s="158"/>
      <c r="I665" s="158"/>
    </row>
    <row r="666">
      <c r="E666" s="1"/>
      <c r="G666" s="158"/>
      <c r="I666" s="158"/>
    </row>
    <row r="667">
      <c r="E667" s="1"/>
      <c r="G667" s="158"/>
      <c r="I667" s="158"/>
    </row>
    <row r="668">
      <c r="E668" s="1"/>
      <c r="G668" s="158"/>
      <c r="I668" s="158"/>
    </row>
    <row r="669">
      <c r="E669" s="1"/>
      <c r="G669" s="158"/>
      <c r="I669" s="158"/>
    </row>
    <row r="670">
      <c r="E670" s="1"/>
      <c r="G670" s="158"/>
      <c r="I670" s="158"/>
    </row>
    <row r="671">
      <c r="E671" s="1"/>
      <c r="G671" s="158"/>
      <c r="I671" s="158"/>
    </row>
    <row r="672">
      <c r="E672" s="1"/>
      <c r="G672" s="158"/>
      <c r="I672" s="158"/>
    </row>
    <row r="673">
      <c r="E673" s="1"/>
      <c r="G673" s="158"/>
      <c r="I673" s="158"/>
    </row>
    <row r="674">
      <c r="E674" s="1"/>
      <c r="G674" s="158"/>
      <c r="I674" s="158"/>
    </row>
    <row r="675">
      <c r="E675" s="1"/>
      <c r="G675" s="158"/>
      <c r="I675" s="158"/>
    </row>
    <row r="676">
      <c r="E676" s="1"/>
      <c r="G676" s="158"/>
      <c r="I676" s="158"/>
    </row>
    <row r="677">
      <c r="E677" s="1"/>
      <c r="G677" s="158"/>
      <c r="I677" s="158"/>
    </row>
    <row r="678">
      <c r="E678" s="1"/>
      <c r="G678" s="158"/>
      <c r="I678" s="158"/>
    </row>
    <row r="679">
      <c r="E679" s="1"/>
      <c r="G679" s="158"/>
      <c r="I679" s="158"/>
    </row>
    <row r="680">
      <c r="E680" s="1"/>
      <c r="G680" s="158"/>
      <c r="I680" s="158"/>
    </row>
    <row r="681">
      <c r="E681" s="1"/>
      <c r="G681" s="158"/>
      <c r="I681" s="158"/>
    </row>
    <row r="682">
      <c r="E682" s="1"/>
      <c r="G682" s="158"/>
      <c r="I682" s="158"/>
    </row>
    <row r="683">
      <c r="E683" s="1"/>
      <c r="G683" s="158"/>
      <c r="I683" s="158"/>
    </row>
    <row r="684">
      <c r="E684" s="1"/>
      <c r="G684" s="158"/>
      <c r="I684" s="158"/>
    </row>
    <row r="685">
      <c r="E685" s="1"/>
      <c r="G685" s="158"/>
      <c r="I685" s="158"/>
    </row>
    <row r="686">
      <c r="E686" s="1"/>
      <c r="G686" s="158"/>
      <c r="I686" s="158"/>
    </row>
    <row r="687">
      <c r="E687" s="1"/>
      <c r="G687" s="158"/>
      <c r="I687" s="158"/>
    </row>
    <row r="688">
      <c r="E688" s="1"/>
      <c r="G688" s="158"/>
      <c r="I688" s="158"/>
    </row>
    <row r="689">
      <c r="E689" s="1"/>
      <c r="G689" s="158"/>
      <c r="I689" s="158"/>
    </row>
    <row r="690">
      <c r="E690" s="1"/>
      <c r="G690" s="158"/>
      <c r="I690" s="158"/>
    </row>
    <row r="691">
      <c r="E691" s="1"/>
      <c r="G691" s="158"/>
      <c r="I691" s="158"/>
    </row>
    <row r="692">
      <c r="E692" s="1"/>
      <c r="G692" s="158"/>
      <c r="I692" s="158"/>
    </row>
    <row r="693">
      <c r="E693" s="1"/>
      <c r="G693" s="158"/>
      <c r="I693" s="158"/>
    </row>
    <row r="694">
      <c r="E694" s="1"/>
      <c r="G694" s="158"/>
      <c r="I694" s="158"/>
    </row>
    <row r="695">
      <c r="E695" s="1"/>
      <c r="G695" s="158"/>
      <c r="I695" s="158"/>
    </row>
    <row r="696">
      <c r="E696" s="1"/>
      <c r="G696" s="158"/>
      <c r="I696" s="158"/>
    </row>
    <row r="697">
      <c r="E697" s="1"/>
      <c r="G697" s="158"/>
      <c r="I697" s="158"/>
    </row>
    <row r="698">
      <c r="E698" s="1"/>
      <c r="G698" s="158"/>
      <c r="I698" s="158"/>
    </row>
    <row r="699">
      <c r="E699" s="1"/>
      <c r="G699" s="158"/>
      <c r="I699" s="158"/>
    </row>
    <row r="700">
      <c r="E700" s="1"/>
      <c r="G700" s="158"/>
      <c r="I700" s="158"/>
    </row>
    <row r="701">
      <c r="E701" s="1"/>
      <c r="G701" s="158"/>
      <c r="I701" s="158"/>
    </row>
    <row r="702">
      <c r="E702" s="1"/>
      <c r="G702" s="158"/>
      <c r="I702" s="158"/>
    </row>
    <row r="703">
      <c r="E703" s="1"/>
      <c r="G703" s="158"/>
      <c r="I703" s="158"/>
    </row>
    <row r="704">
      <c r="E704" s="1"/>
      <c r="G704" s="158"/>
      <c r="I704" s="158"/>
    </row>
    <row r="705">
      <c r="E705" s="1"/>
      <c r="G705" s="158"/>
      <c r="I705" s="158"/>
    </row>
    <row r="706">
      <c r="E706" s="1"/>
      <c r="G706" s="158"/>
      <c r="I706" s="158"/>
    </row>
    <row r="707">
      <c r="E707" s="1"/>
      <c r="G707" s="158"/>
      <c r="I707" s="158"/>
    </row>
    <row r="708">
      <c r="E708" s="1"/>
      <c r="G708" s="158"/>
      <c r="I708" s="158"/>
    </row>
    <row r="709">
      <c r="E709" s="1"/>
      <c r="G709" s="158"/>
      <c r="I709" s="158"/>
    </row>
    <row r="710">
      <c r="E710" s="1"/>
      <c r="G710" s="158"/>
      <c r="I710" s="158"/>
    </row>
    <row r="711">
      <c r="E711" s="1"/>
      <c r="G711" s="158"/>
      <c r="I711" s="158"/>
    </row>
    <row r="712">
      <c r="E712" s="1"/>
      <c r="G712" s="158"/>
      <c r="I712" s="158"/>
    </row>
    <row r="713">
      <c r="E713" s="1"/>
      <c r="G713" s="158"/>
      <c r="I713" s="158"/>
    </row>
    <row r="714">
      <c r="E714" s="1"/>
      <c r="G714" s="158"/>
      <c r="I714" s="158"/>
    </row>
    <row r="715">
      <c r="E715" s="1"/>
      <c r="G715" s="158"/>
      <c r="I715" s="158"/>
    </row>
    <row r="716">
      <c r="E716" s="1"/>
      <c r="G716" s="158"/>
      <c r="I716" s="158"/>
    </row>
    <row r="717">
      <c r="E717" s="1"/>
      <c r="G717" s="158"/>
      <c r="I717" s="158"/>
    </row>
    <row r="718">
      <c r="E718" s="1"/>
      <c r="G718" s="158"/>
      <c r="I718" s="158"/>
    </row>
    <row r="719">
      <c r="E719" s="1"/>
      <c r="G719" s="158"/>
      <c r="I719" s="158"/>
    </row>
    <row r="720">
      <c r="E720" s="1"/>
      <c r="G720" s="158"/>
      <c r="I720" s="158"/>
    </row>
    <row r="721">
      <c r="E721" s="1"/>
      <c r="G721" s="158"/>
      <c r="I721" s="158"/>
    </row>
    <row r="722">
      <c r="E722" s="1"/>
      <c r="G722" s="158"/>
      <c r="I722" s="158"/>
    </row>
    <row r="723">
      <c r="E723" s="1"/>
      <c r="G723" s="158"/>
      <c r="I723" s="158"/>
    </row>
    <row r="724">
      <c r="E724" s="1"/>
      <c r="G724" s="158"/>
      <c r="I724" s="158"/>
    </row>
    <row r="725">
      <c r="E725" s="1"/>
      <c r="G725" s="158"/>
      <c r="I725" s="158"/>
    </row>
    <row r="726">
      <c r="E726" s="1"/>
      <c r="G726" s="158"/>
      <c r="I726" s="158"/>
    </row>
    <row r="727">
      <c r="E727" s="1"/>
      <c r="G727" s="158"/>
      <c r="I727" s="158"/>
    </row>
    <row r="728">
      <c r="E728" s="1"/>
      <c r="G728" s="158"/>
      <c r="I728" s="158"/>
    </row>
    <row r="729">
      <c r="E729" s="1"/>
      <c r="G729" s="158"/>
      <c r="I729" s="158"/>
    </row>
    <row r="730">
      <c r="E730" s="1"/>
      <c r="G730" s="158"/>
      <c r="I730" s="158"/>
    </row>
    <row r="731">
      <c r="E731" s="1"/>
      <c r="G731" s="158"/>
      <c r="I731" s="158"/>
    </row>
    <row r="732">
      <c r="E732" s="1"/>
      <c r="G732" s="158"/>
      <c r="I732" s="158"/>
    </row>
    <row r="733">
      <c r="E733" s="1"/>
      <c r="G733" s="158"/>
      <c r="I733" s="158"/>
    </row>
    <row r="734">
      <c r="E734" s="1"/>
      <c r="G734" s="158"/>
      <c r="I734" s="158"/>
    </row>
    <row r="735">
      <c r="E735" s="1"/>
      <c r="G735" s="158"/>
      <c r="I735" s="158"/>
    </row>
    <row r="736">
      <c r="E736" s="1"/>
      <c r="G736" s="158"/>
      <c r="I736" s="158"/>
    </row>
    <row r="737">
      <c r="E737" s="1"/>
      <c r="G737" s="158"/>
      <c r="I737" s="158"/>
    </row>
    <row r="738">
      <c r="E738" s="1"/>
      <c r="G738" s="158"/>
      <c r="I738" s="158"/>
    </row>
    <row r="739">
      <c r="E739" s="1"/>
      <c r="G739" s="158"/>
      <c r="I739" s="158"/>
    </row>
    <row r="740">
      <c r="E740" s="1"/>
      <c r="G740" s="158"/>
      <c r="I740" s="158"/>
    </row>
    <row r="741">
      <c r="E741" s="1"/>
      <c r="G741" s="158"/>
      <c r="I741" s="158"/>
    </row>
    <row r="742">
      <c r="E742" s="1"/>
      <c r="G742" s="158"/>
      <c r="I742" s="158"/>
    </row>
    <row r="743">
      <c r="E743" s="1"/>
      <c r="G743" s="158"/>
      <c r="I743" s="158"/>
    </row>
    <row r="744">
      <c r="E744" s="1"/>
      <c r="G744" s="158"/>
      <c r="I744" s="158"/>
    </row>
    <row r="745">
      <c r="E745" s="1"/>
      <c r="G745" s="158"/>
      <c r="I745" s="158"/>
    </row>
    <row r="746">
      <c r="E746" s="1"/>
      <c r="G746" s="158"/>
      <c r="I746" s="158"/>
    </row>
    <row r="747">
      <c r="E747" s="1"/>
      <c r="G747" s="158"/>
      <c r="I747" s="158"/>
    </row>
    <row r="748">
      <c r="E748" s="1"/>
      <c r="G748" s="158"/>
      <c r="I748" s="158"/>
    </row>
    <row r="749">
      <c r="E749" s="1"/>
      <c r="G749" s="158"/>
      <c r="I749" s="158"/>
    </row>
    <row r="750">
      <c r="E750" s="1"/>
      <c r="G750" s="158"/>
      <c r="I750" s="158"/>
    </row>
    <row r="751">
      <c r="E751" s="1"/>
      <c r="G751" s="158"/>
      <c r="I751" s="158"/>
    </row>
    <row r="752">
      <c r="E752" s="1"/>
      <c r="G752" s="158"/>
      <c r="I752" s="158"/>
    </row>
    <row r="753">
      <c r="E753" s="1"/>
      <c r="G753" s="158"/>
      <c r="I753" s="158"/>
    </row>
    <row r="754">
      <c r="E754" s="1"/>
      <c r="G754" s="158"/>
      <c r="I754" s="158"/>
    </row>
    <row r="755">
      <c r="E755" s="1"/>
      <c r="G755" s="158"/>
      <c r="I755" s="158"/>
    </row>
    <row r="756">
      <c r="E756" s="1"/>
      <c r="G756" s="158"/>
      <c r="I756" s="158"/>
    </row>
    <row r="757">
      <c r="E757" s="1"/>
      <c r="G757" s="158"/>
      <c r="I757" s="158"/>
    </row>
    <row r="758">
      <c r="E758" s="1"/>
      <c r="G758" s="158"/>
      <c r="I758" s="158"/>
    </row>
    <row r="759">
      <c r="E759" s="1"/>
      <c r="G759" s="158"/>
      <c r="I759" s="158"/>
    </row>
    <row r="760">
      <c r="E760" s="1"/>
      <c r="G760" s="158"/>
      <c r="I760" s="158"/>
    </row>
    <row r="761">
      <c r="E761" s="1"/>
      <c r="G761" s="158"/>
      <c r="I761" s="158"/>
    </row>
    <row r="762">
      <c r="E762" s="1"/>
      <c r="G762" s="158"/>
      <c r="I762" s="158"/>
    </row>
    <row r="763">
      <c r="E763" s="1"/>
      <c r="G763" s="158"/>
      <c r="I763" s="158"/>
    </row>
    <row r="764">
      <c r="E764" s="1"/>
      <c r="G764" s="158"/>
      <c r="I764" s="158"/>
    </row>
    <row r="765">
      <c r="E765" s="1"/>
      <c r="G765" s="158"/>
      <c r="I765" s="158"/>
    </row>
    <row r="766">
      <c r="E766" s="1"/>
      <c r="G766" s="158"/>
      <c r="I766" s="158"/>
    </row>
    <row r="767">
      <c r="E767" s="1"/>
      <c r="G767" s="158"/>
      <c r="I767" s="158"/>
    </row>
    <row r="768">
      <c r="E768" s="1"/>
      <c r="G768" s="158"/>
      <c r="I768" s="158"/>
    </row>
    <row r="769">
      <c r="E769" s="1"/>
      <c r="G769" s="158"/>
      <c r="I769" s="158"/>
    </row>
    <row r="770">
      <c r="E770" s="1"/>
      <c r="G770" s="158"/>
      <c r="I770" s="158"/>
    </row>
    <row r="771">
      <c r="E771" s="1"/>
      <c r="G771" s="158"/>
      <c r="I771" s="158"/>
    </row>
    <row r="772">
      <c r="E772" s="1"/>
      <c r="G772" s="158"/>
      <c r="I772" s="158"/>
    </row>
    <row r="773">
      <c r="E773" s="1"/>
      <c r="G773" s="158"/>
      <c r="I773" s="158"/>
    </row>
    <row r="774">
      <c r="E774" s="1"/>
      <c r="G774" s="158"/>
      <c r="I774" s="158"/>
    </row>
    <row r="775">
      <c r="E775" s="1"/>
      <c r="G775" s="158"/>
      <c r="I775" s="158"/>
    </row>
    <row r="776">
      <c r="E776" s="1"/>
      <c r="G776" s="158"/>
      <c r="I776" s="158"/>
    </row>
    <row r="777">
      <c r="E777" s="1"/>
      <c r="G777" s="158"/>
      <c r="I777" s="158"/>
    </row>
    <row r="778">
      <c r="E778" s="1"/>
      <c r="G778" s="158"/>
      <c r="I778" s="158"/>
    </row>
    <row r="779">
      <c r="E779" s="1"/>
      <c r="G779" s="158"/>
      <c r="I779" s="158"/>
    </row>
    <row r="780">
      <c r="E780" s="1"/>
      <c r="G780" s="158"/>
      <c r="I780" s="158"/>
    </row>
    <row r="781">
      <c r="E781" s="1"/>
      <c r="G781" s="158"/>
      <c r="I781" s="158"/>
    </row>
    <row r="782">
      <c r="E782" s="1"/>
      <c r="G782" s="158"/>
      <c r="I782" s="158"/>
    </row>
    <row r="783">
      <c r="E783" s="1"/>
      <c r="G783" s="158"/>
      <c r="I783" s="158"/>
    </row>
    <row r="784">
      <c r="E784" s="1"/>
      <c r="G784" s="158"/>
      <c r="I784" s="158"/>
    </row>
    <row r="785">
      <c r="E785" s="1"/>
      <c r="G785" s="158"/>
      <c r="I785" s="158"/>
    </row>
    <row r="786">
      <c r="E786" s="1"/>
      <c r="G786" s="158"/>
      <c r="I786" s="158"/>
    </row>
    <row r="787">
      <c r="E787" s="1"/>
      <c r="G787" s="158"/>
      <c r="I787" s="158"/>
    </row>
    <row r="788">
      <c r="E788" s="1"/>
      <c r="G788" s="158"/>
      <c r="I788" s="158"/>
    </row>
    <row r="789">
      <c r="E789" s="1"/>
      <c r="G789" s="158"/>
      <c r="I789" s="158"/>
    </row>
    <row r="790">
      <c r="E790" s="1"/>
      <c r="G790" s="158"/>
      <c r="I790" s="158"/>
    </row>
    <row r="791">
      <c r="E791" s="1"/>
      <c r="G791" s="158"/>
      <c r="I791" s="158"/>
    </row>
    <row r="792">
      <c r="E792" s="1"/>
      <c r="G792" s="158"/>
      <c r="I792" s="158"/>
    </row>
    <row r="793">
      <c r="E793" s="1"/>
      <c r="G793" s="158"/>
      <c r="I793" s="158"/>
    </row>
    <row r="794">
      <c r="E794" s="1"/>
      <c r="G794" s="158"/>
      <c r="I794" s="158"/>
    </row>
    <row r="795">
      <c r="E795" s="1"/>
      <c r="G795" s="158"/>
      <c r="I795" s="158"/>
    </row>
    <row r="796">
      <c r="E796" s="1"/>
      <c r="G796" s="158"/>
      <c r="I796" s="158"/>
    </row>
    <row r="797">
      <c r="E797" s="1"/>
      <c r="G797" s="158"/>
      <c r="I797" s="158"/>
    </row>
    <row r="798">
      <c r="E798" s="1"/>
      <c r="G798" s="158"/>
      <c r="I798" s="158"/>
    </row>
    <row r="799">
      <c r="E799" s="1"/>
      <c r="G799" s="158"/>
      <c r="I799" s="158"/>
    </row>
    <row r="800">
      <c r="E800" s="1"/>
      <c r="G800" s="158"/>
      <c r="I800" s="158"/>
    </row>
    <row r="801">
      <c r="E801" s="1"/>
      <c r="G801" s="158"/>
      <c r="I801" s="158"/>
    </row>
    <row r="802">
      <c r="E802" s="1"/>
      <c r="G802" s="158"/>
      <c r="I802" s="158"/>
    </row>
    <row r="803">
      <c r="E803" s="1"/>
      <c r="G803" s="158"/>
      <c r="I803" s="158"/>
    </row>
    <row r="804">
      <c r="E804" s="1"/>
      <c r="G804" s="158"/>
      <c r="I804" s="158"/>
    </row>
    <row r="805">
      <c r="E805" s="1"/>
      <c r="G805" s="158"/>
      <c r="I805" s="158"/>
    </row>
    <row r="806">
      <c r="E806" s="1"/>
      <c r="G806" s="158"/>
      <c r="I806" s="158"/>
    </row>
    <row r="807">
      <c r="E807" s="1"/>
      <c r="G807" s="158"/>
      <c r="I807" s="158"/>
    </row>
    <row r="808">
      <c r="E808" s="1"/>
      <c r="G808" s="158"/>
      <c r="I808" s="158"/>
    </row>
    <row r="809">
      <c r="E809" s="1"/>
      <c r="G809" s="158"/>
      <c r="I809" s="158"/>
    </row>
    <row r="810">
      <c r="E810" s="1"/>
      <c r="G810" s="158"/>
      <c r="I810" s="158"/>
    </row>
    <row r="811">
      <c r="E811" s="1"/>
      <c r="G811" s="158"/>
      <c r="I811" s="158"/>
    </row>
    <row r="812">
      <c r="E812" s="1"/>
      <c r="G812" s="158"/>
      <c r="I812" s="158"/>
    </row>
    <row r="813">
      <c r="E813" s="1"/>
      <c r="G813" s="158"/>
      <c r="I813" s="158"/>
    </row>
    <row r="814">
      <c r="E814" s="1"/>
      <c r="G814" s="158"/>
      <c r="I814" s="158"/>
    </row>
    <row r="815">
      <c r="E815" s="1"/>
      <c r="G815" s="158"/>
      <c r="I815" s="158"/>
    </row>
    <row r="816">
      <c r="E816" s="1"/>
      <c r="G816" s="158"/>
      <c r="I816" s="158"/>
    </row>
    <row r="817">
      <c r="E817" s="1"/>
      <c r="G817" s="158"/>
      <c r="I817" s="158"/>
    </row>
    <row r="818">
      <c r="E818" s="1"/>
      <c r="G818" s="158"/>
      <c r="I818" s="158"/>
    </row>
    <row r="819">
      <c r="E819" s="1"/>
      <c r="G819" s="158"/>
      <c r="I819" s="158"/>
    </row>
    <row r="820">
      <c r="E820" s="1"/>
      <c r="G820" s="158"/>
      <c r="I820" s="158"/>
    </row>
    <row r="821">
      <c r="E821" s="1"/>
      <c r="G821" s="158"/>
      <c r="I821" s="158"/>
    </row>
    <row r="822">
      <c r="E822" s="1"/>
      <c r="G822" s="158"/>
      <c r="I822" s="158"/>
    </row>
    <row r="823">
      <c r="E823" s="1"/>
      <c r="G823" s="158"/>
      <c r="I823" s="158"/>
    </row>
    <row r="824">
      <c r="E824" s="1"/>
      <c r="G824" s="158"/>
      <c r="I824" s="158"/>
    </row>
    <row r="825">
      <c r="E825" s="1"/>
      <c r="G825" s="158"/>
      <c r="I825" s="158"/>
    </row>
    <row r="826">
      <c r="E826" s="1"/>
      <c r="G826" s="158"/>
      <c r="I826" s="158"/>
    </row>
    <row r="827">
      <c r="E827" s="1"/>
      <c r="G827" s="158"/>
      <c r="I827" s="158"/>
    </row>
    <row r="828">
      <c r="E828" s="1"/>
      <c r="G828" s="158"/>
      <c r="I828" s="158"/>
    </row>
    <row r="829">
      <c r="E829" s="1"/>
      <c r="G829" s="158"/>
      <c r="I829" s="158"/>
    </row>
    <row r="830">
      <c r="E830" s="1"/>
      <c r="G830" s="158"/>
      <c r="I830" s="158"/>
    </row>
    <row r="831">
      <c r="E831" s="1"/>
      <c r="G831" s="158"/>
      <c r="I831" s="158"/>
    </row>
    <row r="832">
      <c r="E832" s="1"/>
      <c r="G832" s="158"/>
      <c r="I832" s="158"/>
    </row>
    <row r="833">
      <c r="E833" s="1"/>
      <c r="G833" s="158"/>
      <c r="I833" s="158"/>
    </row>
    <row r="834">
      <c r="E834" s="1"/>
      <c r="G834" s="158"/>
      <c r="I834" s="158"/>
    </row>
    <row r="835">
      <c r="E835" s="1"/>
      <c r="G835" s="158"/>
      <c r="I835" s="158"/>
    </row>
    <row r="836">
      <c r="E836" s="1"/>
      <c r="G836" s="158"/>
      <c r="I836" s="158"/>
    </row>
    <row r="837">
      <c r="E837" s="1"/>
      <c r="G837" s="158"/>
      <c r="I837" s="158"/>
    </row>
    <row r="838">
      <c r="E838" s="1"/>
      <c r="G838" s="158"/>
      <c r="I838" s="158"/>
    </row>
    <row r="839">
      <c r="E839" s="1"/>
      <c r="G839" s="158"/>
      <c r="I839" s="158"/>
    </row>
    <row r="840">
      <c r="E840" s="1"/>
      <c r="G840" s="158"/>
      <c r="I840" s="158"/>
    </row>
    <row r="841">
      <c r="E841" s="1"/>
      <c r="G841" s="158"/>
      <c r="I841" s="158"/>
    </row>
    <row r="842">
      <c r="E842" s="1"/>
      <c r="G842" s="158"/>
      <c r="I842" s="158"/>
    </row>
    <row r="843">
      <c r="E843" s="1"/>
      <c r="G843" s="158"/>
      <c r="I843" s="158"/>
    </row>
    <row r="844">
      <c r="E844" s="1"/>
      <c r="G844" s="158"/>
      <c r="I844" s="158"/>
    </row>
    <row r="845">
      <c r="E845" s="1"/>
      <c r="G845" s="158"/>
      <c r="I845" s="158"/>
    </row>
    <row r="846">
      <c r="E846" s="1"/>
      <c r="G846" s="158"/>
      <c r="I846" s="158"/>
    </row>
    <row r="847">
      <c r="E847" s="1"/>
      <c r="G847" s="158"/>
      <c r="I847" s="158"/>
    </row>
    <row r="848">
      <c r="E848" s="1"/>
      <c r="G848" s="158"/>
      <c r="I848" s="158"/>
    </row>
    <row r="849">
      <c r="E849" s="1"/>
      <c r="G849" s="158"/>
      <c r="I849" s="158"/>
    </row>
    <row r="850">
      <c r="E850" s="1"/>
      <c r="G850" s="158"/>
      <c r="I850" s="158"/>
    </row>
    <row r="851">
      <c r="E851" s="1"/>
      <c r="G851" s="158"/>
      <c r="I851" s="158"/>
    </row>
    <row r="852">
      <c r="E852" s="1"/>
      <c r="G852" s="158"/>
      <c r="I852" s="158"/>
    </row>
    <row r="853">
      <c r="E853" s="1"/>
      <c r="G853" s="158"/>
      <c r="I853" s="158"/>
    </row>
    <row r="854">
      <c r="E854" s="1"/>
      <c r="G854" s="158"/>
      <c r="I854" s="158"/>
    </row>
    <row r="855">
      <c r="E855" s="1"/>
      <c r="G855" s="158"/>
      <c r="I855" s="158"/>
    </row>
    <row r="856">
      <c r="E856" s="1"/>
      <c r="G856" s="158"/>
      <c r="I856" s="158"/>
    </row>
    <row r="857">
      <c r="E857" s="1"/>
      <c r="G857" s="158"/>
      <c r="I857" s="158"/>
    </row>
    <row r="858">
      <c r="E858" s="1"/>
      <c r="G858" s="158"/>
      <c r="I858" s="158"/>
    </row>
    <row r="859">
      <c r="E859" s="1"/>
      <c r="G859" s="158"/>
      <c r="I859" s="158"/>
    </row>
    <row r="860">
      <c r="E860" s="1"/>
      <c r="G860" s="158"/>
      <c r="I860" s="158"/>
    </row>
    <row r="861">
      <c r="E861" s="1"/>
      <c r="G861" s="158"/>
      <c r="I861" s="158"/>
    </row>
    <row r="862">
      <c r="E862" s="1"/>
      <c r="G862" s="158"/>
      <c r="I862" s="158"/>
    </row>
    <row r="863">
      <c r="E863" s="1"/>
      <c r="G863" s="158"/>
      <c r="I863" s="158"/>
    </row>
    <row r="864">
      <c r="E864" s="1"/>
      <c r="G864" s="158"/>
      <c r="I864" s="158"/>
    </row>
    <row r="865">
      <c r="E865" s="1"/>
      <c r="G865" s="158"/>
      <c r="I865" s="158"/>
    </row>
    <row r="866">
      <c r="E866" s="1"/>
      <c r="G866" s="158"/>
      <c r="I866" s="158"/>
    </row>
    <row r="867">
      <c r="E867" s="1"/>
      <c r="G867" s="158"/>
      <c r="I867" s="158"/>
    </row>
    <row r="868">
      <c r="E868" s="1"/>
      <c r="G868" s="158"/>
      <c r="I868" s="158"/>
    </row>
    <row r="869">
      <c r="E869" s="1"/>
      <c r="G869" s="158"/>
      <c r="I869" s="158"/>
    </row>
    <row r="870">
      <c r="E870" s="1"/>
      <c r="G870" s="158"/>
      <c r="I870" s="158"/>
    </row>
    <row r="871">
      <c r="E871" s="1"/>
      <c r="G871" s="158"/>
      <c r="I871" s="158"/>
    </row>
    <row r="872">
      <c r="E872" s="1"/>
      <c r="G872" s="158"/>
      <c r="I872" s="158"/>
    </row>
    <row r="873">
      <c r="E873" s="1"/>
      <c r="G873" s="158"/>
      <c r="I873" s="158"/>
    </row>
    <row r="874">
      <c r="E874" s="1"/>
      <c r="G874" s="158"/>
      <c r="I874" s="158"/>
    </row>
    <row r="875">
      <c r="E875" s="1"/>
      <c r="G875" s="158"/>
      <c r="I875" s="158"/>
    </row>
    <row r="876">
      <c r="E876" s="1"/>
      <c r="G876" s="158"/>
      <c r="I876" s="158"/>
    </row>
    <row r="877">
      <c r="E877" s="1"/>
      <c r="G877" s="158"/>
      <c r="I877" s="158"/>
    </row>
    <row r="878">
      <c r="E878" s="1"/>
      <c r="G878" s="158"/>
      <c r="I878" s="158"/>
    </row>
    <row r="879">
      <c r="E879" s="1"/>
      <c r="G879" s="158"/>
      <c r="I879" s="158"/>
    </row>
    <row r="880">
      <c r="E880" s="1"/>
      <c r="G880" s="158"/>
      <c r="I880" s="158"/>
    </row>
    <row r="881">
      <c r="E881" s="1"/>
      <c r="G881" s="158"/>
      <c r="I881" s="158"/>
    </row>
    <row r="882">
      <c r="E882" s="1"/>
      <c r="G882" s="158"/>
      <c r="I882" s="158"/>
    </row>
    <row r="883">
      <c r="E883" s="1"/>
      <c r="G883" s="158"/>
      <c r="I883" s="158"/>
    </row>
    <row r="884">
      <c r="E884" s="1"/>
      <c r="G884" s="158"/>
      <c r="I884" s="158"/>
    </row>
    <row r="885">
      <c r="E885" s="1"/>
      <c r="G885" s="158"/>
      <c r="I885" s="158"/>
    </row>
    <row r="886">
      <c r="E886" s="1"/>
      <c r="G886" s="158"/>
      <c r="I886" s="158"/>
    </row>
    <row r="887">
      <c r="E887" s="1"/>
      <c r="G887" s="158"/>
      <c r="I887" s="158"/>
    </row>
    <row r="888">
      <c r="E888" s="1"/>
      <c r="G888" s="158"/>
      <c r="I888" s="158"/>
    </row>
    <row r="889">
      <c r="E889" s="1"/>
      <c r="G889" s="158"/>
      <c r="I889" s="158"/>
    </row>
    <row r="890">
      <c r="E890" s="1"/>
      <c r="G890" s="158"/>
      <c r="I890" s="158"/>
    </row>
    <row r="891">
      <c r="E891" s="1"/>
      <c r="G891" s="158"/>
      <c r="I891" s="158"/>
    </row>
    <row r="892">
      <c r="E892" s="1"/>
      <c r="G892" s="158"/>
      <c r="I892" s="158"/>
    </row>
    <row r="893">
      <c r="E893" s="1"/>
      <c r="G893" s="158"/>
      <c r="I893" s="158"/>
    </row>
    <row r="894">
      <c r="E894" s="1"/>
      <c r="G894" s="158"/>
      <c r="I894" s="158"/>
    </row>
    <row r="895">
      <c r="E895" s="1"/>
      <c r="G895" s="158"/>
      <c r="I895" s="158"/>
    </row>
    <row r="896">
      <c r="E896" s="1"/>
      <c r="G896" s="158"/>
      <c r="I896" s="158"/>
    </row>
    <row r="897">
      <c r="E897" s="1"/>
      <c r="G897" s="158"/>
      <c r="I897" s="158"/>
    </row>
    <row r="898">
      <c r="E898" s="1"/>
      <c r="G898" s="158"/>
      <c r="I898" s="158"/>
    </row>
    <row r="899">
      <c r="E899" s="1"/>
      <c r="G899" s="158"/>
      <c r="I899" s="158"/>
    </row>
    <row r="900">
      <c r="E900" s="1"/>
      <c r="G900" s="158"/>
      <c r="I900" s="158"/>
    </row>
    <row r="901">
      <c r="E901" s="1"/>
      <c r="G901" s="158"/>
      <c r="I901" s="158"/>
    </row>
    <row r="902">
      <c r="E902" s="1"/>
      <c r="G902" s="158"/>
      <c r="I902" s="158"/>
    </row>
    <row r="903">
      <c r="E903" s="1"/>
      <c r="G903" s="158"/>
      <c r="I903" s="158"/>
    </row>
    <row r="904">
      <c r="E904" s="1"/>
      <c r="G904" s="158"/>
      <c r="I904" s="158"/>
    </row>
    <row r="905">
      <c r="E905" s="1"/>
      <c r="G905" s="158"/>
      <c r="I905" s="158"/>
    </row>
    <row r="906">
      <c r="E906" s="1"/>
      <c r="G906" s="158"/>
      <c r="I906" s="158"/>
    </row>
    <row r="907">
      <c r="E907" s="1"/>
      <c r="G907" s="158"/>
      <c r="I907" s="158"/>
    </row>
    <row r="908">
      <c r="E908" s="1"/>
      <c r="G908" s="158"/>
      <c r="I908" s="158"/>
    </row>
    <row r="909">
      <c r="E909" s="1"/>
      <c r="G909" s="158"/>
      <c r="I909" s="158"/>
    </row>
    <row r="910">
      <c r="E910" s="1"/>
      <c r="G910" s="158"/>
      <c r="I910" s="158"/>
    </row>
    <row r="911">
      <c r="E911" s="1"/>
      <c r="G911" s="158"/>
      <c r="I911" s="158"/>
    </row>
    <row r="912">
      <c r="E912" s="1"/>
      <c r="G912" s="158"/>
      <c r="I912" s="158"/>
    </row>
    <row r="913">
      <c r="E913" s="1"/>
      <c r="G913" s="158"/>
      <c r="I913" s="158"/>
    </row>
    <row r="914">
      <c r="E914" s="1"/>
      <c r="G914" s="158"/>
      <c r="I914" s="158"/>
    </row>
    <row r="915">
      <c r="E915" s="1"/>
      <c r="G915" s="158"/>
      <c r="I915" s="158"/>
    </row>
    <row r="916">
      <c r="E916" s="1"/>
      <c r="G916" s="158"/>
      <c r="I916" s="158"/>
    </row>
    <row r="917">
      <c r="E917" s="1"/>
      <c r="G917" s="158"/>
      <c r="I917" s="158"/>
    </row>
    <row r="918">
      <c r="E918" s="1"/>
      <c r="G918" s="158"/>
      <c r="I918" s="158"/>
    </row>
    <row r="919">
      <c r="E919" s="1"/>
      <c r="G919" s="158"/>
      <c r="I919" s="158"/>
    </row>
    <row r="920">
      <c r="E920" s="1"/>
      <c r="G920" s="158"/>
      <c r="I920" s="158"/>
    </row>
    <row r="921">
      <c r="E921" s="1"/>
      <c r="G921" s="158"/>
      <c r="I921" s="158"/>
    </row>
    <row r="922">
      <c r="E922" s="1"/>
      <c r="G922" s="158"/>
      <c r="I922" s="158"/>
    </row>
    <row r="923">
      <c r="E923" s="1"/>
      <c r="G923" s="158"/>
      <c r="I923" s="158"/>
    </row>
    <row r="924">
      <c r="E924" s="1"/>
      <c r="G924" s="158"/>
      <c r="I924" s="158"/>
    </row>
    <row r="925">
      <c r="E925" s="1"/>
      <c r="G925" s="158"/>
      <c r="I925" s="158"/>
    </row>
    <row r="926">
      <c r="E926" s="1"/>
      <c r="G926" s="158"/>
      <c r="I926" s="158"/>
    </row>
    <row r="927">
      <c r="E927" s="1"/>
      <c r="G927" s="158"/>
      <c r="I927" s="158"/>
    </row>
    <row r="928">
      <c r="E928" s="1"/>
      <c r="G928" s="158"/>
      <c r="I928" s="158"/>
    </row>
    <row r="929">
      <c r="E929" s="1"/>
      <c r="G929" s="158"/>
      <c r="I929" s="158"/>
    </row>
    <row r="930">
      <c r="E930" s="1"/>
      <c r="G930" s="158"/>
      <c r="I930" s="158"/>
    </row>
    <row r="931">
      <c r="E931" s="1"/>
      <c r="G931" s="158"/>
      <c r="I931" s="158"/>
    </row>
    <row r="932">
      <c r="E932" s="1"/>
      <c r="G932" s="158"/>
      <c r="I932" s="158"/>
    </row>
    <row r="933">
      <c r="E933" s="1"/>
      <c r="G933" s="158"/>
      <c r="I933" s="158"/>
    </row>
    <row r="934">
      <c r="E934" s="1"/>
      <c r="G934" s="158"/>
      <c r="I934" s="158"/>
    </row>
    <row r="935">
      <c r="E935" s="1"/>
      <c r="G935" s="158"/>
      <c r="I935" s="158"/>
    </row>
    <row r="936">
      <c r="E936" s="1"/>
      <c r="G936" s="158"/>
      <c r="I936" s="158"/>
    </row>
    <row r="937">
      <c r="E937" s="1"/>
      <c r="G937" s="158"/>
      <c r="I937" s="158"/>
    </row>
    <row r="938">
      <c r="E938" s="1"/>
      <c r="G938" s="158"/>
      <c r="I938" s="158"/>
    </row>
    <row r="939">
      <c r="E939" s="1"/>
      <c r="G939" s="158"/>
      <c r="I939" s="158"/>
    </row>
    <row r="940">
      <c r="E940" s="1"/>
      <c r="G940" s="158"/>
      <c r="I940" s="158"/>
    </row>
    <row r="941">
      <c r="E941" s="1"/>
      <c r="G941" s="158"/>
      <c r="I941" s="158"/>
    </row>
    <row r="942">
      <c r="E942" s="1"/>
      <c r="G942" s="158"/>
      <c r="I942" s="158"/>
    </row>
    <row r="943">
      <c r="E943" s="1"/>
      <c r="G943" s="158"/>
      <c r="I943" s="158"/>
    </row>
    <row r="944">
      <c r="E944" s="1"/>
      <c r="G944" s="158"/>
      <c r="I944" s="158"/>
    </row>
    <row r="945">
      <c r="E945" s="1"/>
      <c r="G945" s="158"/>
      <c r="I945" s="158"/>
    </row>
    <row r="946">
      <c r="E946" s="1"/>
      <c r="G946" s="158"/>
      <c r="I946" s="158"/>
    </row>
    <row r="947">
      <c r="E947" s="1"/>
      <c r="G947" s="158"/>
      <c r="I947" s="158"/>
    </row>
    <row r="948">
      <c r="E948" s="1"/>
      <c r="G948" s="158"/>
      <c r="I948" s="158"/>
    </row>
    <row r="949">
      <c r="E949" s="1"/>
      <c r="G949" s="158"/>
      <c r="I949" s="158"/>
    </row>
    <row r="950">
      <c r="E950" s="1"/>
      <c r="G950" s="158"/>
      <c r="I950" s="158"/>
    </row>
    <row r="951">
      <c r="E951" s="1"/>
      <c r="G951" s="158"/>
      <c r="I951" s="158"/>
    </row>
    <row r="952">
      <c r="E952" s="1"/>
      <c r="G952" s="158"/>
      <c r="I952" s="158"/>
    </row>
    <row r="953">
      <c r="E953" s="1"/>
      <c r="G953" s="158"/>
      <c r="I953" s="158"/>
    </row>
    <row r="954">
      <c r="E954" s="1"/>
      <c r="G954" s="158"/>
      <c r="I954" s="158"/>
    </row>
    <row r="955">
      <c r="E955" s="1"/>
      <c r="G955" s="158"/>
      <c r="I955" s="158"/>
    </row>
    <row r="956">
      <c r="E956" s="1"/>
      <c r="G956" s="158"/>
      <c r="I956" s="158"/>
    </row>
    <row r="957">
      <c r="E957" s="1"/>
      <c r="G957" s="158"/>
      <c r="I957" s="158"/>
    </row>
    <row r="958">
      <c r="E958" s="1"/>
      <c r="G958" s="158"/>
      <c r="I958" s="158"/>
    </row>
    <row r="959">
      <c r="E959" s="1"/>
      <c r="G959" s="158"/>
      <c r="I959" s="158"/>
    </row>
    <row r="960">
      <c r="E960" s="1"/>
      <c r="G960" s="158"/>
      <c r="I960" s="158"/>
    </row>
    <row r="961">
      <c r="E961" s="1"/>
      <c r="G961" s="158"/>
      <c r="I961" s="158"/>
    </row>
    <row r="962">
      <c r="E962" s="1"/>
      <c r="G962" s="158"/>
      <c r="I962" s="158"/>
    </row>
    <row r="963">
      <c r="E963" s="1"/>
      <c r="G963" s="158"/>
      <c r="I963" s="158"/>
    </row>
    <row r="964">
      <c r="E964" s="1"/>
      <c r="G964" s="158"/>
      <c r="I964" s="158"/>
    </row>
    <row r="965">
      <c r="E965" s="1"/>
      <c r="G965" s="158"/>
      <c r="I965" s="158"/>
    </row>
    <row r="966">
      <c r="E966" s="1"/>
      <c r="G966" s="158"/>
      <c r="I966" s="158"/>
    </row>
    <row r="967">
      <c r="E967" s="1"/>
      <c r="G967" s="158"/>
      <c r="I967" s="158"/>
    </row>
    <row r="968">
      <c r="E968" s="1"/>
      <c r="G968" s="158"/>
      <c r="I968" s="158"/>
    </row>
    <row r="969">
      <c r="E969" s="1"/>
      <c r="G969" s="158"/>
      <c r="I969" s="158"/>
    </row>
    <row r="970">
      <c r="E970" s="1"/>
      <c r="G970" s="158"/>
      <c r="I970" s="158"/>
    </row>
    <row r="971">
      <c r="E971" s="1"/>
      <c r="G971" s="158"/>
      <c r="I971" s="158"/>
    </row>
    <row r="972">
      <c r="E972" s="1"/>
      <c r="G972" s="158"/>
      <c r="I972" s="158"/>
    </row>
    <row r="973">
      <c r="E973" s="1"/>
      <c r="G973" s="158"/>
      <c r="I973" s="158"/>
    </row>
    <row r="974">
      <c r="E974" s="1"/>
      <c r="G974" s="158"/>
      <c r="I974" s="158"/>
    </row>
    <row r="975">
      <c r="E975" s="1"/>
      <c r="G975" s="158"/>
      <c r="I975" s="158"/>
    </row>
    <row r="976">
      <c r="E976" s="1"/>
      <c r="G976" s="158"/>
      <c r="I976" s="158"/>
    </row>
    <row r="977">
      <c r="E977" s="1"/>
      <c r="G977" s="158"/>
      <c r="I977" s="158"/>
    </row>
    <row r="978">
      <c r="E978" s="1"/>
      <c r="G978" s="158"/>
      <c r="I978" s="158"/>
    </row>
    <row r="979">
      <c r="E979" s="1"/>
      <c r="G979" s="158"/>
      <c r="I979" s="158"/>
    </row>
    <row r="980">
      <c r="E980" s="1"/>
      <c r="G980" s="158"/>
      <c r="I980" s="158"/>
    </row>
    <row r="981">
      <c r="E981" s="1"/>
      <c r="G981" s="158"/>
      <c r="I981" s="158"/>
    </row>
    <row r="982">
      <c r="E982" s="1"/>
      <c r="G982" s="158"/>
      <c r="I982" s="158"/>
    </row>
    <row r="983">
      <c r="E983" s="1"/>
      <c r="G983" s="158"/>
      <c r="I983" s="158"/>
    </row>
    <row r="984">
      <c r="E984" s="1"/>
      <c r="G984" s="158"/>
      <c r="I984" s="158"/>
    </row>
    <row r="985">
      <c r="E985" s="1"/>
      <c r="G985" s="158"/>
      <c r="I985" s="158"/>
    </row>
    <row r="986">
      <c r="E986" s="1"/>
      <c r="G986" s="158"/>
      <c r="I986" s="158"/>
    </row>
    <row r="987">
      <c r="E987" s="1"/>
      <c r="G987" s="158"/>
      <c r="I987" s="158"/>
    </row>
    <row r="988">
      <c r="E988" s="1"/>
      <c r="G988" s="158"/>
      <c r="I988" s="158"/>
    </row>
    <row r="989">
      <c r="E989" s="1"/>
      <c r="G989" s="158"/>
      <c r="I989" s="158"/>
    </row>
    <row r="990">
      <c r="E990" s="1"/>
      <c r="G990" s="158"/>
      <c r="I990" s="158"/>
    </row>
  </sheetData>
  <mergeCells count="21">
    <mergeCell ref="J2:J3"/>
    <mergeCell ref="K2:K3"/>
    <mergeCell ref="C1:C3"/>
    <mergeCell ref="D2:D3"/>
    <mergeCell ref="E2:E3"/>
    <mergeCell ref="G2:G3"/>
    <mergeCell ref="H2:H3"/>
    <mergeCell ref="I2:I3"/>
    <mergeCell ref="B4:D4"/>
    <mergeCell ref="A29:D29"/>
    <mergeCell ref="A30:D30"/>
    <mergeCell ref="A31:D31"/>
    <mergeCell ref="A32:D32"/>
    <mergeCell ref="A33:D33"/>
    <mergeCell ref="B1:B3"/>
    <mergeCell ref="A5:A22"/>
    <mergeCell ref="A24:D24"/>
    <mergeCell ref="A25:D25"/>
    <mergeCell ref="A26:D26"/>
    <mergeCell ref="A27:D27"/>
    <mergeCell ref="A28:D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</cols>
  <sheetData>
    <row r="1">
      <c r="A1" s="198"/>
      <c r="B1" s="2" t="s">
        <v>0</v>
      </c>
      <c r="C1" s="2" t="s">
        <v>1</v>
      </c>
      <c r="D1" s="25" t="s">
        <v>137</v>
      </c>
      <c r="E1" s="173"/>
      <c r="F1" s="7"/>
      <c r="G1" s="7"/>
      <c r="H1" s="7"/>
      <c r="I1" s="7"/>
      <c r="J1" s="5"/>
    </row>
    <row r="2" ht="24.75" customHeight="1">
      <c r="A2" s="198"/>
      <c r="B2" s="8"/>
      <c r="C2" s="8"/>
      <c r="D2" s="2" t="s">
        <v>3</v>
      </c>
      <c r="E2" s="174" t="s">
        <v>138</v>
      </c>
      <c r="F2" s="11"/>
      <c r="G2" s="11"/>
      <c r="H2" s="11"/>
      <c r="I2" s="11"/>
      <c r="J2" s="5"/>
    </row>
    <row r="3" ht="24.75" customHeight="1">
      <c r="A3" s="198"/>
      <c r="B3" s="12"/>
      <c r="C3" s="12"/>
      <c r="D3" s="12"/>
      <c r="E3" s="12"/>
      <c r="F3" s="12"/>
      <c r="G3" s="12"/>
      <c r="H3" s="12"/>
      <c r="I3" s="12"/>
      <c r="J3" s="5"/>
    </row>
    <row r="4">
      <c r="A4" s="203"/>
      <c r="B4" s="16" t="s">
        <v>4</v>
      </c>
      <c r="C4" s="17"/>
      <c r="D4" s="18"/>
      <c r="E4" s="175"/>
      <c r="F4" s="22"/>
      <c r="G4" s="22"/>
      <c r="H4" s="22"/>
      <c r="I4" s="22"/>
      <c r="J4" s="20"/>
    </row>
    <row r="5">
      <c r="A5" s="23" t="s">
        <v>180</v>
      </c>
      <c r="B5" s="24">
        <v>1.0</v>
      </c>
      <c r="C5" s="25">
        <v>1.0</v>
      </c>
      <c r="D5" s="25" t="s">
        <v>6</v>
      </c>
      <c r="E5" s="1"/>
      <c r="F5" s="7"/>
      <c r="G5" s="7"/>
      <c r="H5" s="7"/>
      <c r="I5" s="7"/>
      <c r="J5" s="5"/>
    </row>
    <row r="6">
      <c r="A6" s="8"/>
      <c r="B6" s="24">
        <v>1.0</v>
      </c>
      <c r="C6" s="25">
        <v>2.0</v>
      </c>
      <c r="D6" s="25" t="s">
        <v>169</v>
      </c>
      <c r="E6" s="1"/>
      <c r="F6" s="7"/>
      <c r="G6" s="7"/>
      <c r="H6" s="7"/>
      <c r="I6" s="7"/>
      <c r="J6" s="5"/>
    </row>
    <row r="7">
      <c r="A7" s="8"/>
      <c r="B7" s="24">
        <v>1.0</v>
      </c>
      <c r="C7" s="25">
        <v>3.0</v>
      </c>
      <c r="D7" s="25" t="s">
        <v>8</v>
      </c>
      <c r="E7" s="1"/>
      <c r="F7" s="7"/>
      <c r="G7" s="7"/>
      <c r="H7" s="7"/>
      <c r="I7" s="7"/>
      <c r="J7" s="5"/>
    </row>
    <row r="8">
      <c r="A8" s="8"/>
      <c r="B8" s="24">
        <v>1.0</v>
      </c>
      <c r="C8" s="25">
        <v>4.0</v>
      </c>
      <c r="D8" s="25" t="s">
        <v>9</v>
      </c>
      <c r="E8" s="1"/>
      <c r="F8" s="7"/>
      <c r="G8" s="7"/>
      <c r="H8" s="7"/>
      <c r="I8" s="7"/>
      <c r="J8" s="5"/>
    </row>
    <row r="9">
      <c r="A9" s="8"/>
      <c r="B9" s="24">
        <v>1.0</v>
      </c>
      <c r="C9" s="25">
        <v>5.0</v>
      </c>
      <c r="D9" s="25" t="s">
        <v>181</v>
      </c>
      <c r="E9" s="1"/>
      <c r="F9" s="7"/>
      <c r="G9" s="7"/>
      <c r="H9" s="7"/>
      <c r="I9" s="7"/>
      <c r="J9" s="5"/>
    </row>
    <row r="10">
      <c r="A10" s="8"/>
      <c r="B10" s="24">
        <v>1.0</v>
      </c>
      <c r="C10" s="25">
        <v>6.0</v>
      </c>
      <c r="D10" s="25" t="s">
        <v>14</v>
      </c>
      <c r="E10" s="1"/>
      <c r="F10" s="7"/>
      <c r="G10" s="7"/>
      <c r="H10" s="7"/>
      <c r="I10" s="7"/>
      <c r="J10" s="5"/>
    </row>
    <row r="11">
      <c r="A11" s="8"/>
      <c r="B11" s="24">
        <v>1.0</v>
      </c>
      <c r="C11" s="25">
        <v>7.0</v>
      </c>
      <c r="D11" s="25" t="s">
        <v>15</v>
      </c>
      <c r="E11" s="1"/>
      <c r="F11" s="7"/>
      <c r="G11" s="7"/>
      <c r="H11" s="7"/>
      <c r="I11" s="7"/>
      <c r="J11" s="5"/>
    </row>
    <row r="12">
      <c r="A12" s="8"/>
      <c r="B12" s="24">
        <v>1.0</v>
      </c>
      <c r="C12" s="25">
        <v>8.0</v>
      </c>
      <c r="D12" s="25" t="s">
        <v>182</v>
      </c>
      <c r="E12" s="227"/>
      <c r="F12" s="7"/>
      <c r="G12" s="7"/>
      <c r="H12" s="7"/>
      <c r="I12" s="7"/>
      <c r="J12" s="5"/>
    </row>
    <row r="13">
      <c r="A13" s="12"/>
      <c r="B13" s="24">
        <v>1.0</v>
      </c>
      <c r="C13" s="25">
        <v>9.0</v>
      </c>
      <c r="D13" s="30" t="s">
        <v>183</v>
      </c>
      <c r="J13" s="5"/>
    </row>
    <row r="14">
      <c r="A14" s="203"/>
      <c r="B14" s="31">
        <f>SUM(B5:B13)</f>
        <v>9</v>
      </c>
      <c r="C14" s="31"/>
      <c r="D14" s="31" t="s">
        <v>18</v>
      </c>
      <c r="J14" s="5"/>
    </row>
    <row r="15">
      <c r="A15" s="33" t="s">
        <v>19</v>
      </c>
      <c r="B15" s="17"/>
      <c r="C15" s="17"/>
      <c r="D15" s="18"/>
      <c r="J15" s="5"/>
    </row>
    <row r="16">
      <c r="A16" s="33" t="s">
        <v>20</v>
      </c>
      <c r="B16" s="17"/>
      <c r="C16" s="17"/>
      <c r="D16" s="18"/>
      <c r="J16" s="5"/>
    </row>
    <row r="17">
      <c r="A17" s="33" t="s">
        <v>21</v>
      </c>
      <c r="B17" s="17"/>
      <c r="C17" s="17"/>
      <c r="D17" s="18"/>
      <c r="J17" s="5"/>
    </row>
    <row r="18" ht="51.0" customHeight="1">
      <c r="A18" s="33" t="s">
        <v>22</v>
      </c>
      <c r="B18" s="17"/>
      <c r="C18" s="17"/>
      <c r="D18" s="18"/>
      <c r="J18" s="5"/>
    </row>
    <row r="19">
      <c r="A19" s="33" t="s">
        <v>24</v>
      </c>
      <c r="B19" s="17"/>
      <c r="C19" s="17"/>
      <c r="D19" s="18"/>
      <c r="J19" s="5"/>
    </row>
    <row r="20">
      <c r="A20" s="33" t="s">
        <v>26</v>
      </c>
      <c r="B20" s="17"/>
      <c r="C20" s="17"/>
      <c r="D20" s="18"/>
      <c r="J20" s="5"/>
    </row>
    <row r="21">
      <c r="A21" s="33" t="s">
        <v>27</v>
      </c>
      <c r="B21" s="17"/>
      <c r="C21" s="17"/>
      <c r="D21" s="18"/>
      <c r="J21" s="5"/>
    </row>
    <row r="22">
      <c r="A22" s="33" t="s">
        <v>28</v>
      </c>
      <c r="B22" s="17"/>
      <c r="C22" s="17"/>
      <c r="D22" s="18"/>
      <c r="J22" s="5"/>
    </row>
    <row r="23">
      <c r="A23" s="39" t="s">
        <v>184</v>
      </c>
      <c r="B23" s="17"/>
      <c r="C23" s="17"/>
      <c r="D23" s="18"/>
      <c r="J23" s="5"/>
    </row>
    <row r="24">
      <c r="A24" s="220" t="s">
        <v>31</v>
      </c>
      <c r="B24" s="17"/>
      <c r="C24" s="17"/>
      <c r="D24" s="18"/>
      <c r="J24" s="5"/>
    </row>
    <row r="25" ht="17.25" customHeight="1">
      <c r="E25" s="221" t="s">
        <v>32</v>
      </c>
      <c r="F25" s="222"/>
    </row>
    <row r="26" ht="17.25" customHeight="1">
      <c r="E26" s="223" t="s">
        <v>33</v>
      </c>
      <c r="F26" s="224"/>
    </row>
    <row r="27" ht="17.25" customHeight="1">
      <c r="E27" s="225" t="s">
        <v>34</v>
      </c>
      <c r="F27" s="226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19:D19"/>
    <mergeCell ref="A20:D20"/>
    <mergeCell ref="A21:D21"/>
    <mergeCell ref="A22:D22"/>
    <mergeCell ref="A23:D23"/>
    <mergeCell ref="A24:D24"/>
    <mergeCell ref="D2:D3"/>
    <mergeCell ref="B4:D4"/>
    <mergeCell ref="A5:A13"/>
    <mergeCell ref="A15:D15"/>
    <mergeCell ref="A16:D16"/>
    <mergeCell ref="A17:D17"/>
    <mergeCell ref="A18:D18"/>
  </mergeCells>
  <drawing r:id="rId1"/>
</worksheet>
</file>