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</workbook>
</file>

<file path=xl/sharedStrings.xml><?xml version="1.0" encoding="utf-8"?>
<sst xmlns="http://schemas.openxmlformats.org/spreadsheetml/2006/main" count="878" uniqueCount="247">
  <si>
    <t>ТКП отправлено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</si>
  <si>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</si>
  <si>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Вес</t>
  </si>
  <si>
    <t>№</t>
  </si>
  <si>
    <t>Колупаева Екатерина</t>
  </si>
  <si>
    <t xml:space="preserve">Параметр оценки </t>
  </si>
  <si>
    <t>ООО "ЛУКОЙЛ-ЗАПАДНАЯ СИБИРЬ"</t>
  </si>
  <si>
    <t>Чупин Николай Владимирович</t>
  </si>
  <si>
    <t>ООО “Нефтегазинвест”</t>
  </si>
  <si>
    <t>ООО ГСИ-Гипрокаучук</t>
  </si>
  <si>
    <t>Нефтетрейд</t>
  </si>
  <si>
    <t xml:space="preserve">
АО Павловскагропродукт</t>
  </si>
  <si>
    <t>Якунин Иван Александрович</t>
  </si>
  <si>
    <t>Имя не указано</t>
  </si>
  <si>
    <t>Областной Союз Промышленников Тюменской обл.</t>
  </si>
  <si>
    <t>АО Павловскагропродукт</t>
  </si>
  <si>
    <t>ПАО Севералмаз</t>
  </si>
  <si>
    <t>ООО "Лукойл-Уралнефтепродукт"</t>
  </si>
  <si>
    <t>ООО Агро‐Снаб</t>
  </si>
  <si>
    <t>Сергей</t>
  </si>
  <si>
    <t>Александр Витовский</t>
  </si>
  <si>
    <t>Олег Иванович Исаченко</t>
  </si>
  <si>
    <t>ООО Невский мазут</t>
  </si>
  <si>
    <t>ООО "Белмонтгаз"</t>
  </si>
  <si>
    <t>Продолжительность звонка</t>
  </si>
  <si>
    <t>ООО "Парламент-А"</t>
  </si>
  <si>
    <t>ООО Мордоврегионагроснаб</t>
  </si>
  <si>
    <t>ООО Новый век</t>
  </si>
  <si>
    <t>ООО ГазСервис</t>
  </si>
  <si>
    <t>Название сделки</t>
  </si>
  <si>
    <t>АО Кордиант</t>
  </si>
  <si>
    <t>Нету</t>
  </si>
  <si>
    <t>Поприветствовал (сказал «добрый день»)</t>
  </si>
  <si>
    <t>Заинтересованность</t>
  </si>
  <si>
    <t>Обратился по имени к клиенту</t>
  </si>
  <si>
    <t xml:space="preserve">Представился сам </t>
  </si>
  <si>
    <t>Представил компанию</t>
  </si>
  <si>
    <t>Узнал, удобно ли говорить (разговаривать)</t>
  </si>
  <si>
    <t xml:space="preserve">Уточнили как обращаться к клиенту либо/обратились по имени к клиенту </t>
  </si>
  <si>
    <t>Озвучил цель звонка</t>
  </si>
  <si>
    <t xml:space="preserve">Уточнил получилось ли изучить презентацию/каталог или уточнил есть ли продвижения по потребности </t>
  </si>
  <si>
    <t>Факт выявления конкретной  потребности</t>
  </si>
  <si>
    <t xml:space="preserve">Презентация (рассказал точечно по потребности) </t>
  </si>
  <si>
    <t xml:space="preserve">Сказал, чем занимается наша компания </t>
  </si>
  <si>
    <t>Уточнить можно ли отправить опросный лист, либо вы направьте ТЗ</t>
  </si>
  <si>
    <t xml:space="preserve">Уточнить дошло ли ТКПили удалось ли обсудить его с начальством </t>
  </si>
  <si>
    <t>Назначил дату следующего контакта</t>
  </si>
  <si>
    <t xml:space="preserve">Узнали чем занимается компания клиента </t>
  </si>
  <si>
    <t>Попрощался</t>
  </si>
  <si>
    <t xml:space="preserve">Назначить дату следующего звонка , дабы обсудить ТКП </t>
  </si>
  <si>
    <t>Вел беседу в заинтересованности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</si>
  <si>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</si>
  <si>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>Заполнено ФИО</t>
  </si>
  <si>
    <t>Уточнить потребность в продукции</t>
  </si>
  <si>
    <t xml:space="preserve">Заполнен Телефон </t>
  </si>
  <si>
    <t xml:space="preserve">Взял почту фио и телефон заинтересованного сотрудника </t>
  </si>
  <si>
    <t xml:space="preserve">Заполнена Почта </t>
  </si>
  <si>
    <t xml:space="preserve">Заполнена Должность 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</si>
  <si>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</si>
  <si>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Выслал каталог/презентацию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</si>
  <si>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</si>
  <si>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</si>
  <si>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 xml:space="preserve">Заполнено Название компании </t>
  </si>
  <si>
    <t>Распределяем по воронкам</t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</si>
  <si>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</si>
  <si>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</si>
  <si>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</si>
  <si>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</si>
  <si>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</si>
  <si>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</si>
  <si>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</si>
  <si>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Выставлен источник сделки, который соответствует действительности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</si>
  <si>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</si>
  <si>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</si>
  <si>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t>Итого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</si>
  <si>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</si>
  <si>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</si>
  <si>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</si>
  <si>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 xml:space="preserve">Всего (по тем этапам, которые затронули </t>
  </si>
  <si>
    <t>%</t>
  </si>
  <si>
    <t>Кол-во некорректных баллов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</si>
  <si>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</si>
  <si>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t xml:space="preserve">Коррекции </t>
  </si>
  <si>
    <t>Заявка на этапе согласования потребности</t>
  </si>
  <si>
    <t xml:space="preserve">Менеджер уточнял насчет опросного листа. Корректный диалог. </t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</si>
  <si>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</si>
  <si>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t xml:space="preserve">Письмо на рассмотрении, корректный диалог. </t>
  </si>
  <si>
    <t xml:space="preserve">На этом пункте, когда уже выявлен ЛПР нужно создавать сделку. Презентацию не получил, менеджер перенаправил, корректный и уверенный диалог. </t>
  </si>
  <si>
    <t xml:space="preserve">С презентацией пока не ознакомились, перезвонить после карантина. Корректный диалог. </t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</si>
  <si>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</si>
  <si>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Средний по всем звонкам</t>
  </si>
  <si>
    <t>Количество звонков</t>
  </si>
  <si>
    <t xml:space="preserve">Менеджер не уточнила чем занимается компания и могла выслать презентацию для ознакомления, может заинтересовало или порекомендовали кому-то. </t>
  </si>
  <si>
    <t xml:space="preserve">Менеджер уточнял можно ли отправить презентацию с оборудованием. </t>
  </si>
  <si>
    <t>Ранее уже общались. Уточняла на кого расписано письмо. Дали контакты.</t>
  </si>
  <si>
    <t>Ранее общались. На кого расписано не известно. Если не перезванивают, то значит не заинтересованы.</t>
  </si>
  <si>
    <t>Продолжительность звонков</t>
  </si>
  <si>
    <t>Отправила предложение о сотрудничестве.</t>
  </si>
  <si>
    <t xml:space="preserve">Менеджер уточнял можно ли отправить презентацию на почту, не выявила про потребность. Презентация отправлена. Не уточнила когда можно перезвонить, хотя в crm пометила следующий звонок. </t>
  </si>
  <si>
    <t xml:space="preserve">Менеджер уточнял можно ли направить презентацию с оборудованием, презентация отправлена. Могла уточнить когда перезвонить узнать дошло ли письмо и на кого расписано, но менеджер этого не сделал, а просто поставил в crm следующий контакт. </t>
  </si>
  <si>
    <t xml:space="preserve">На рассмотрении. Менеджер могла уточнить контакты на кого расписали и тем самым с ними связаться и уточнить актуальность, что она не сделала. Пишет в crm, что контакты не дают, хотя в разговоре вообще этого не было. </t>
  </si>
  <si>
    <t xml:space="preserve">Отправлена презентация на почту, менеджер отметил звонок на завтра, но в звонке мог сказать когда удобно позвонить для обратной связи. </t>
  </si>
  <si>
    <t xml:space="preserve">НБ закрыта, чем занимается компания не говорят. Сказали только, что с нефтепродуктами никак не связаны теперь. Корректный и уверенный диалог. </t>
  </si>
  <si>
    <t>Отправляли презентацию, сейчас уточняли -на кого расписали.</t>
  </si>
  <si>
    <t xml:space="preserve">Отправлена презентация на почту, менеджер отметил следующий звонок, но в разговоре мог сказать, когда удобно позвонить для обратной связи. </t>
  </si>
  <si>
    <t xml:space="preserve">Средний по всем звонкам </t>
  </si>
  <si>
    <t xml:space="preserve">Количество звонков </t>
  </si>
  <si>
    <t>Отправили ТКП, началась подача ставок</t>
  </si>
  <si>
    <t>Предложение не рассмотрели. Рассмотрят-свяжутся.</t>
  </si>
  <si>
    <t>Отправляли предложение, попросили продублировать</t>
  </si>
  <si>
    <t>Предложение видели. Решения нет</t>
  </si>
  <si>
    <t xml:space="preserve">ТКП пока на рассмотрении. Корректный диалог. </t>
  </si>
  <si>
    <t xml:space="preserve">ТКП пока не рассмотрено, просили перезвонить через неделю. </t>
  </si>
  <si>
    <t xml:space="preserve">Менеджер уточнял насчёт ТКП, пока на рассмотрении. Всё выполнено по чек листу, корректный диалог. </t>
  </si>
  <si>
    <t>Отправляли ТКП-для клиента дорого. Нужен самый простой вариант. Менеджер уточнит, можно ли уложиться в бюджет.</t>
  </si>
  <si>
    <t xml:space="preserve">ТКП рассмотреть удалось, но поменялась информация от заказчика, они готовят более расширенный опросный лист, отправят Евгению Фигелю письмом. Корректный диалог. </t>
  </si>
  <si>
    <t xml:space="preserve">ТКП пока на рассмотрении, просили перезвонить через неделю. Корректный диалог. </t>
  </si>
  <si>
    <t xml:space="preserve">ТКП было отправлено другому сотруднику, менеджер перенаправил письмо и так же файл с запросом от ГМС. Сказали направят руководителям проектного подразделения. Они дадут обратную связь. Корректный разговор, уверенное общение. </t>
  </si>
  <si>
    <t xml:space="preserve">ТКП на рассмотрении, заказчик тяжелый, сказали можно набирать и если будет результат дадут сразу ответ. Корректный и уверенный диалог. </t>
  </si>
  <si>
    <t xml:space="preserve">Обратной связи от Заказчика нет. Клиент сказал в следующем месяце скорее всего будет известно. Корректный диалог. </t>
  </si>
  <si>
    <t>Договор подписан</t>
  </si>
  <si>
    <t>Дата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</si>
  <si>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</si>
  <si>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</si>
  <si>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</si>
  <si>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</si>
  <si>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</si>
  <si>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Оборудование отгружено</t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</si>
  <si>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</si>
  <si>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</si>
  <si>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</si>
  <si>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</si>
  <si>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Игорь Константинович Гончаров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</si>
  <si>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</si>
  <si>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</si>
  <si>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</si>
  <si>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</si>
  <si>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t>Приветливость</t>
  </si>
  <si>
    <t xml:space="preserve">Представился </t>
  </si>
  <si>
    <t>Представил Компанию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</si>
  <si>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</si>
  <si>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>Уточнил цель звонка</t>
  </si>
  <si>
    <t>Если впервые разговаривает с клиентом, задал вопрос откуда узнали о нашей компании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</si>
  <si>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</si>
  <si>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</si>
  <si>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</si>
  <si>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</si>
  <si>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</si>
  <si>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</si>
  <si>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</si>
  <si>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</si>
  <si>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 xml:space="preserve">До 20 апреля не делают никаких закупок в связи с повышением курса доллара и из-за карантина, но сказали цены приемлимы и будут рассматривать. Клиент сказал если будет что-то раньше известно, то сообщат. </t>
  </si>
  <si>
    <t xml:space="preserve">Уточняющее касание </t>
  </si>
  <si>
    <t xml:space="preserve"> 
АО "ЭНВИЖН ГРУП"</t>
  </si>
  <si>
    <t xml:space="preserve">Было не удобно говорить или не дозвонились до нужного человека </t>
  </si>
  <si>
    <t xml:space="preserve">Посольство Сирийской Арабской Республики
</t>
  </si>
  <si>
    <t>Ванжула Надежда Борисовна</t>
  </si>
  <si>
    <t>Максим Черепахин</t>
  </si>
  <si>
    <t>ООО "ПРОМТОРГ" (ООО "АЗС СПЕЦСНАБ)</t>
  </si>
  <si>
    <t>Гульшат Миннегалиева</t>
  </si>
  <si>
    <t>Дарья Сатарова</t>
  </si>
  <si>
    <t>Чугулёв Александр Олегович</t>
  </si>
  <si>
    <t>ПАО "Гипротюменнефтегаз" (ГМС)</t>
  </si>
  <si>
    <t>ООО Братский бензин</t>
  </si>
  <si>
    <t>ООО "СПЕЦНАСПРОМ"</t>
  </si>
  <si>
    <t>ООО "Главнефтеснаб"</t>
  </si>
  <si>
    <t xml:space="preserve">Обратился по имени к клиенту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</si>
  <si>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</si>
  <si>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</si>
  <si>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>поставил задачу в АМО</t>
    </r>
    <r>
      <rPr>
        <rFont val="Arial"/>
        <b/>
        <color rgb="FFFFFF00"/>
        <sz val="18.0"/>
      </rPr>
      <t xml:space="preserve"> 5 баллов </t>
    </r>
  </si>
  <si>
    <t xml:space="preserve">Попросили перезвонить, насчет перевода каталога. </t>
  </si>
  <si>
    <t xml:space="preserve">Просили перезвонить, руководства нет на месте. Уточнение есть ли необходимость в оборудовании. </t>
  </si>
  <si>
    <t xml:space="preserve">Нет на месте, просили перезвонить. </t>
  </si>
  <si>
    <t xml:space="preserve">Дали контакты другого человека, тот который нужен уволился. </t>
  </si>
  <si>
    <t xml:space="preserve">В отпуске, будет с понедельника на месте, просили перезвонить. </t>
  </si>
  <si>
    <t xml:space="preserve">На совещании, просили перезвонить через 1 час. </t>
  </si>
  <si>
    <t xml:space="preserve">Не было на месте, пытались соединить.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</si>
  <si>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</si>
  <si>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</si>
  <si>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</si>
  <si>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</si>
  <si>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t>День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</si>
  <si>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</si>
  <si>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>Кол-во</t>
  </si>
  <si>
    <t>Неделя</t>
  </si>
  <si>
    <t>Месяц</t>
  </si>
  <si>
    <t>Кол-во без входящих и было не удобно разговаривать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</si>
  <si>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</si>
  <si>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02-06.03.2020</t>
  </si>
  <si>
    <t>Март</t>
  </si>
  <si>
    <t>09-13.03.2020</t>
  </si>
  <si>
    <t>16-20.03.2020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</si>
  <si>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</si>
  <si>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t>23-27.03.2020</t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</si>
  <si>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</si>
  <si>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t>30-31.03.2020</t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</si>
  <si>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</si>
  <si>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</si>
  <si>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</si>
  <si>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</si>
  <si>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</si>
  <si>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</si>
  <si>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</si>
  <si>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</si>
  <si>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</si>
  <si>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Менеджер уточняет на каких площадках можно просматривать закупки</t>
  </si>
  <si>
    <t xml:space="preserve">Менеджер уточнял насчет тендера. Корректный диалог. </t>
  </si>
  <si>
    <t xml:space="preserve">Менеджер уточнял насчет документации, трапов, решения пока нет. Корректный диалог. </t>
  </si>
  <si>
    <t xml:space="preserve">Менеджер уточнял насчёт эстакады для заказчиков по тендеру, просили написать письмо, направят письмом ответ. Корректный диалог. </t>
  </si>
  <si>
    <t xml:space="preserve">Менеджер уточнял насчёт договора, пока результата нет, корректный диалог. </t>
  </si>
  <si>
    <t xml:space="preserve">Ждут разъяснений по тех.части от организатора закупки. </t>
  </si>
  <si>
    <t xml:space="preserve">Менеджер уточнил насчёт закрывающих документов. </t>
  </si>
  <si>
    <t xml:space="preserve">Менеджер уточнял насчёт трапа, была заявка с сайта. Корректный диалог. </t>
  </si>
  <si>
    <t xml:space="preserve">Пока нет результата по поводу приобретения трапов. Корректный диалог. </t>
  </si>
  <si>
    <t xml:space="preserve">Менеджер уточнял насчёт тендера, отправят в понедельник запрос. Корректный диалог. </t>
  </si>
  <si>
    <t>Попросили продублировать КП</t>
  </si>
  <si>
    <t>02-06.12.2019</t>
  </si>
  <si>
    <t>Пришла заявка на площадку автомобильных цистерн. Уточняют на какую почту отправить.</t>
  </si>
  <si>
    <t>Уточнение по поводу лота. Отправят до конца дня.</t>
  </si>
  <si>
    <t>Фонд поддержки внешнеэкономической деятельности</t>
  </si>
  <si>
    <t xml:space="preserve">Менеджер уточнял по ЛОТу 167050 АСН. Должны были вчера прислать, пока нет информации. Корректный диалог. Сказали что отправят. </t>
  </si>
  <si>
    <t xml:space="preserve">Менеджер уточнял насчёт разъяснения лота, пока ответа нет, просили написать письмо ещё раз, перенаправят. Корректный диалог. Всё проставлено в crm. </t>
  </si>
  <si>
    <t xml:space="preserve">Менеджер уточнял насчёт продления тендера, сказали что продлят. Корректный диалог. </t>
  </si>
  <si>
    <t xml:space="preserve">Менеджер уточнял насчёт договора, подпишут и отправят. В договоре не правильно указан адрес юридический, менеджер сказал разберется с этим. Корректный диалог, уверенное общение. </t>
  </si>
  <si>
    <t xml:space="preserve">Менеджер уточнял насчёт продления лота, продлили, насчёт организатора, пока не ответили, выставят этот вопрос на совещании, будут выяснять почему не ответили. Корректное и уверенное общение. </t>
  </si>
  <si>
    <t xml:space="preserve">Менеджер уточнял насчёт договора, пока результата нет, корректный и уверенный диалог. </t>
  </si>
  <si>
    <t xml:space="preserve">Результата так и нет от РН-Ванкор. Ванжула Н.Б. сказала, что сейчас на технику смотреть не будут, запрос цен. Звонок насчёт подачи заявки. Корректный диалог. </t>
  </si>
  <si>
    <t xml:space="preserve">Менеджер уточнял насчёт технического описания, клиент сказал что нужно сделать, менеджер ответил что приблизят к нужному, сказали в пятницу последний срок. Корректный и уверенный диалог. </t>
  </si>
  <si>
    <t xml:space="preserve">Менеджер уточнял дошло ли письмо ТКП, не имеет смысла записывать в ЛПР или отправлено ТКП, так как только отправили. Корректный диалог. </t>
  </si>
  <si>
    <t xml:space="preserve">Менеджер уточнял насчёт опросного листа. Корректный диалог. </t>
  </si>
  <si>
    <t xml:space="preserve">Продолжение звонка, опять уточнение. </t>
  </si>
  <si>
    <t>Ноябрь</t>
  </si>
  <si>
    <t>09-13.12.2019</t>
  </si>
  <si>
    <t>-</t>
  </si>
  <si>
    <t>Декабрь</t>
  </si>
  <si>
    <t>16-20.12.2019</t>
  </si>
  <si>
    <t>Январь</t>
  </si>
  <si>
    <t>23-27.12.2019</t>
  </si>
  <si>
    <t>Февраль</t>
  </si>
  <si>
    <t>09-10.01.2020</t>
  </si>
  <si>
    <t>13-17.01.2020</t>
  </si>
  <si>
    <t>20-24.01.2020</t>
  </si>
  <si>
    <t>27-31.01.2020</t>
  </si>
  <si>
    <t>03-07.02.2020</t>
  </si>
  <si>
    <t>10-14.02.2020</t>
  </si>
  <si>
    <t>17-21.02.2020</t>
  </si>
  <si>
    <t>24-28.02.2020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</si>
</sst>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26">
    <font>
      <sz val="11.0"/>
      <color rgb="FF000000"/>
      <name val="Arial"/>
    </font>
    <font>
      <sz val="10.0"/>
      <color rgb="FF000000"/>
      <name val="Arial"/>
    </font>
    <font>
      <b/>
      <sz val="11.0"/>
      <color rgb="FF000000"/>
      <name val="Arial"/>
    </font>
    <font/>
    <font>
      <b/>
      <sz val="11.0"/>
      <color theme="1"/>
      <name val="Arial"/>
    </font>
    <font>
      <b/>
      <color theme="1"/>
      <name val="Arial"/>
    </font>
    <font>
      <sz val="11.0"/>
      <color rgb="FF000000"/>
      <name val="Calibri"/>
    </font>
    <font>
      <sz val="10.0"/>
      <color rgb="FF000000"/>
      <name val="Calibri"/>
    </font>
    <font>
      <u/>
      <color rgb="FF0000FF"/>
      <name val="Arial"/>
    </font>
    <font>
      <u/>
      <sz val="11.0"/>
      <color rgb="FF0000FF"/>
      <name val="Arial"/>
    </font>
    <font>
      <u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sz val="11.0"/>
      <color theme="1"/>
      <name val="Calibri"/>
    </font>
    <font>
      <color theme="1"/>
      <name val="Arial"/>
    </font>
    <font>
      <b/>
      <sz val="10.0"/>
      <color rgb="FF000000"/>
      <name val="Arial"/>
    </font>
    <font>
      <sz val="11.0"/>
      <color theme="1"/>
      <name val="Arial"/>
    </font>
    <font>
      <color theme="1"/>
      <name val="Calibri"/>
    </font>
    <font>
      <color rgb="FF000000"/>
      <name val="Arial"/>
    </font>
    <font>
      <sz val="8.0"/>
      <color rgb="FF000000"/>
      <name val="Arial"/>
    </font>
    <font>
      <sz val="22.0"/>
      <color rgb="FF000000"/>
      <name val="Arial"/>
    </font>
    <font>
      <sz val="10.0"/>
      <color theme="1"/>
      <name val="Calibri"/>
    </font>
    <font>
      <sz val="10.0"/>
      <color rgb="FFFF0000"/>
      <name val="Calibri"/>
    </font>
    <font>
      <sz val="12.0"/>
      <color rgb="FF000000"/>
      <name val="Calibri"/>
    </font>
    <font>
      <sz val="16.0"/>
      <color rgb="FF000000"/>
      <name val="Arial"/>
    </font>
    <font>
      <color rgb="FF000000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theme="7"/>
        <bgColor theme="7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3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/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/>
      <bottom/>
    </border>
    <border>
      <lef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2" numFmtId="164" xfId="0" applyAlignment="1" applyFont="1" applyNumberFormat="1">
      <alignment horizontal="center"/>
    </xf>
    <xf borderId="3" fillId="2" fontId="0" numFmtId="0" xfId="0" applyBorder="1" applyFill="1" applyFont="1"/>
    <xf borderId="3" fillId="2" fontId="2" numFmtId="0" xfId="0" applyBorder="1" applyFont="1"/>
    <xf borderId="4" fillId="0" fontId="2" numFmtId="164" xfId="0" applyAlignment="1" applyBorder="1" applyFont="1" applyNumberFormat="1">
      <alignment horizontal="center"/>
    </xf>
    <xf borderId="5" fillId="0" fontId="3" numFmtId="0" xfId="0" applyBorder="1" applyFont="1"/>
    <xf borderId="6" fillId="0" fontId="3" numFmtId="0" xfId="0" applyBorder="1" applyFont="1"/>
    <xf borderId="0" fillId="0" fontId="4" numFmtId="164" xfId="0" applyFont="1" applyNumberFormat="1"/>
    <xf borderId="7" fillId="2" fontId="0" numFmtId="0" xfId="0" applyBorder="1" applyFont="1"/>
    <xf borderId="4" fillId="0" fontId="4" numFmtId="164" xfId="0" applyAlignment="1" applyBorder="1" applyFont="1" applyNumberFormat="1">
      <alignment horizontal="center"/>
    </xf>
    <xf borderId="0" fillId="0" fontId="5" numFmtId="165" xfId="0" applyAlignment="1" applyFont="1" applyNumberFormat="1">
      <alignment horizontal="center" readingOrder="0"/>
    </xf>
    <xf borderId="3" fillId="2" fontId="0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2" numFmtId="165" xfId="0" applyAlignment="1" applyFont="1" applyNumberFormat="1">
      <alignment horizontal="center" readingOrder="0"/>
    </xf>
    <xf borderId="8" fillId="0" fontId="3" numFmtId="0" xfId="0" applyBorder="1" applyFont="1"/>
    <xf borderId="0" fillId="0" fontId="5" numFmtId="165" xfId="0" applyAlignment="1" applyFont="1" applyNumberFormat="1">
      <alignment readingOrder="0"/>
    </xf>
    <xf borderId="4" fillId="0" fontId="5" numFmtId="165" xfId="0" applyAlignment="1" applyBorder="1" applyFont="1" applyNumberFormat="1">
      <alignment horizontal="center" readingOrder="0"/>
    </xf>
    <xf borderId="0" fillId="0" fontId="5" numFmtId="0" xfId="0" applyFont="1"/>
    <xf borderId="1" fillId="0" fontId="6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3" fontId="5" numFmtId="0" xfId="0" applyAlignment="1" applyFill="1" applyFont="1">
      <alignment horizontal="center"/>
    </xf>
    <xf borderId="9" fillId="0" fontId="0" numFmtId="0" xfId="0" applyAlignment="1" applyBorder="1" applyFont="1">
      <alignment horizontal="center" shrinkToFit="0" vertical="center" wrapText="1"/>
    </xf>
    <xf borderId="10" fillId="4" fontId="8" numFmtId="0" xfId="0" applyAlignment="1" applyBorder="1" applyFill="1" applyFont="1">
      <alignment readingOrder="0" shrinkToFit="0" wrapText="1"/>
    </xf>
    <xf borderId="1" fillId="4" fontId="9" numFmtId="0" xfId="0" applyAlignment="1" applyBorder="1" applyFont="1">
      <alignment horizontal="center" shrinkToFit="0" vertical="center" wrapText="1"/>
    </xf>
    <xf borderId="1" fillId="4" fontId="10" numFmtId="0" xfId="0" applyAlignment="1" applyBorder="1" applyFont="1">
      <alignment horizontal="center" readingOrder="0" shrinkToFit="0" vertical="center" wrapText="1"/>
    </xf>
    <xf borderId="11" fillId="4" fontId="11" numFmtId="0" xfId="0" applyAlignment="1" applyBorder="1" applyFont="1">
      <alignment horizontal="center" shrinkToFit="0" vertical="center" wrapText="1"/>
    </xf>
    <xf borderId="12" fillId="4" fontId="12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" fillId="2" fontId="0" numFmtId="0" xfId="0" applyAlignment="1" applyBorder="1" applyFont="1">
      <alignment horizontal="center" vertical="center"/>
    </xf>
    <xf borderId="14" fillId="0" fontId="3" numFmtId="0" xfId="0" applyBorder="1" applyFont="1"/>
    <xf borderId="4" fillId="0" fontId="2" numFmtId="0" xfId="0" applyAlignment="1" applyBorder="1" applyFont="1">
      <alignment horizontal="center"/>
    </xf>
    <xf borderId="6" fillId="0" fontId="13" numFmtId="0" xfId="0" applyAlignment="1" applyBorder="1" applyFont="1">
      <alignment horizontal="center" shrinkToFit="0" vertical="center" wrapText="1"/>
    </xf>
    <xf borderId="15" fillId="2" fontId="0" numFmtId="0" xfId="0" applyBorder="1" applyFont="1"/>
    <xf borderId="2" fillId="0" fontId="13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2" fillId="0" fontId="14" numFmtId="46" xfId="0" applyAlignment="1" applyBorder="1" applyFont="1" applyNumberFormat="1">
      <alignment horizontal="center" readingOrder="0" shrinkToFit="0" vertical="center" wrapText="1"/>
    </xf>
    <xf borderId="4" fillId="0" fontId="15" numFmtId="0" xfId="0" applyAlignment="1" applyBorder="1" applyFont="1">
      <alignment horizontal="center"/>
    </xf>
    <xf borderId="0" fillId="0" fontId="14" numFmtId="46" xfId="0" applyFont="1" applyNumberFormat="1"/>
    <xf borderId="2" fillId="0" fontId="0" numFmtId="0" xfId="0" applyAlignment="1" applyBorder="1" applyFont="1">
      <alignment readingOrder="0"/>
    </xf>
    <xf borderId="2" fillId="0" fontId="16" numFmtId="46" xfId="0" applyAlignment="1" applyBorder="1" applyFont="1" applyNumberFormat="1">
      <alignment horizontal="center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16" numFmtId="46" xfId="0" applyAlignment="1" applyBorder="1" applyFont="1" applyNumberFormat="1">
      <alignment horizontal="center" shrinkToFit="0" vertical="center" wrapText="1"/>
    </xf>
    <xf borderId="2" fillId="5" fontId="17" numFmtId="0" xfId="0" applyAlignment="1" applyBorder="1" applyFill="1" applyFont="1">
      <alignment horizontal="center" readingOrder="0" shrinkToFit="0" vertical="center" wrapText="1"/>
    </xf>
    <xf borderId="0" fillId="3" fontId="17" numFmtId="0" xfId="0" applyFont="1"/>
    <xf borderId="2" fillId="0" fontId="1" numFmtId="0" xfId="0" applyAlignment="1" applyBorder="1" applyFont="1">
      <alignment readingOrder="0"/>
    </xf>
    <xf borderId="2" fillId="0" fontId="17" numFmtId="0" xfId="0" applyAlignment="1" applyBorder="1" applyFont="1">
      <alignment horizontal="center" readingOrder="0" shrinkToFit="0" vertical="center" wrapText="1"/>
    </xf>
    <xf borderId="17" fillId="0" fontId="3" numFmtId="0" xfId="0" applyBorder="1" applyFont="1"/>
    <xf borderId="2" fillId="0" fontId="18" numFmtId="0" xfId="0" applyAlignment="1" applyBorder="1" applyFont="1">
      <alignment horizontal="right" readingOrder="0" vertical="bottom"/>
    </xf>
    <xf borderId="2" fillId="0" fontId="0" numFmtId="46" xfId="0" applyAlignment="1" applyBorder="1" applyFont="1" applyNumberFormat="1">
      <alignment horizontal="center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0" numFmtId="46" xfId="0" applyAlignment="1" applyBorder="1" applyFont="1" applyNumberFormat="1">
      <alignment horizontal="center" shrinkToFit="0" vertical="center" wrapText="1"/>
    </xf>
    <xf borderId="2" fillId="0" fontId="16" numFmtId="0" xfId="0" applyAlignment="1" applyBorder="1" applyFont="1">
      <alignment horizontal="center" shrinkToFit="0" vertical="center" wrapText="1"/>
    </xf>
    <xf borderId="2" fillId="0" fontId="0" numFmtId="0" xfId="0" applyBorder="1" applyFont="1"/>
    <xf borderId="2" fillId="0" fontId="1" numFmtId="0" xfId="0" applyBorder="1" applyFont="1"/>
    <xf borderId="2" fillId="0" fontId="0" numFmtId="21" xfId="0" applyAlignment="1" applyBorder="1" applyFont="1" applyNumberForma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16" numFmtId="21" xfId="0" applyAlignment="1" applyBorder="1" applyFont="1" applyNumberFormat="1">
      <alignment horizontal="center" shrinkToFit="0" vertical="center" wrapText="1"/>
    </xf>
    <xf borderId="2" fillId="0" fontId="19" numFmtId="0" xfId="0" applyAlignment="1" applyBorder="1" applyFont="1">
      <alignment horizontal="center" shrinkToFit="0" vertical="center" wrapText="1"/>
    </xf>
    <xf borderId="3" fillId="2" fontId="13" numFmtId="0" xfId="0" applyBorder="1" applyFont="1"/>
    <xf borderId="15" fillId="2" fontId="0" numFmtId="46" xfId="0" applyBorder="1" applyFont="1" applyNumberFormat="1"/>
    <xf borderId="0" fillId="3" fontId="14" numFmtId="46" xfId="0" applyFont="1" applyNumberFormat="1"/>
    <xf borderId="2" fillId="6" fontId="17" numFmtId="0" xfId="0" applyAlignment="1" applyBorder="1" applyFill="1" applyFont="1">
      <alignment horizontal="center" readingOrder="0" shrinkToFit="0" vertical="center" wrapText="1"/>
    </xf>
    <xf borderId="2" fillId="6" fontId="13" numFmtId="0" xfId="0" applyAlignment="1" applyBorder="1" applyFont="1">
      <alignment horizontal="center" shrinkToFit="0" vertical="center" wrapText="1"/>
    </xf>
    <xf borderId="18" fillId="6" fontId="13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2" fillId="6" fontId="6" numFmtId="0" xfId="0" applyAlignment="1" applyBorder="1" applyFont="1">
      <alignment horizontal="center" shrinkToFit="0" vertical="center" wrapText="1"/>
    </xf>
    <xf borderId="2" fillId="6" fontId="1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shrinkToFit="0" vertical="center" wrapText="1"/>
    </xf>
    <xf borderId="2" fillId="5" fontId="6" numFmtId="0" xfId="0" applyAlignment="1" applyBorder="1" applyFont="1">
      <alignment horizontal="center" readingOrder="0" shrinkToFit="0" vertical="center" wrapText="1"/>
    </xf>
    <xf borderId="2" fillId="5" fontId="16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shrinkToFit="0" vertical="center" wrapText="1"/>
    </xf>
    <xf borderId="4" fillId="0" fontId="0" numFmtId="0" xfId="0" applyBorder="1" applyFont="1"/>
    <xf borderId="2" fillId="5" fontId="0" numFmtId="0" xfId="0" applyAlignment="1" applyBorder="1" applyFont="1">
      <alignment horizontal="center" vertical="center"/>
    </xf>
    <xf borderId="2" fillId="5" fontId="0" numFmtId="0" xfId="0" applyAlignment="1" applyBorder="1" applyFont="1">
      <alignment horizontal="center" readingOrder="0" vertical="center"/>
    </xf>
    <xf borderId="2" fillId="5" fontId="0" numFmtId="0" xfId="0" applyAlignment="1" applyBorder="1" applyFont="1">
      <alignment shrinkToFit="0" vertical="center" wrapText="1"/>
    </xf>
    <xf borderId="4" fillId="7" fontId="0" numFmtId="0" xfId="0" applyAlignment="1" applyBorder="1" applyFill="1" applyFont="1">
      <alignment horizontal="center" vertical="center"/>
    </xf>
    <xf borderId="2" fillId="7" fontId="0" numFmtId="0" xfId="0" applyAlignment="1" applyBorder="1" applyFont="1">
      <alignment vertical="center"/>
    </xf>
    <xf borderId="2" fillId="0" fontId="17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horizontal="center" vertical="center"/>
    </xf>
    <xf borderId="6" fillId="0" fontId="13" numFmtId="10" xfId="0" applyAlignment="1" applyBorder="1" applyFont="1" applyNumberFormat="1">
      <alignment horizontal="center" shrinkToFit="0" vertical="center" wrapText="1"/>
    </xf>
    <xf borderId="2" fillId="0" fontId="13" numFmtId="10" xfId="0" applyAlignment="1" applyBorder="1" applyFont="1" applyNumberFormat="1">
      <alignment horizontal="center" shrinkToFit="0" vertical="center" wrapText="1"/>
    </xf>
    <xf borderId="19" fillId="7" fontId="0" numFmtId="0" xfId="0" applyAlignment="1" applyBorder="1" applyFont="1">
      <alignment vertical="center"/>
    </xf>
    <xf borderId="2" fillId="0" fontId="17" numFmtId="10" xfId="0" applyAlignment="1" applyBorder="1" applyFont="1" applyNumberFormat="1">
      <alignment horizontal="center" shrinkToFit="0" vertical="center" wrapText="1"/>
    </xf>
    <xf borderId="0" fillId="0" fontId="17" numFmtId="10" xfId="0" applyFont="1" applyNumberFormat="1"/>
    <xf borderId="2" fillId="8" fontId="13" numFmtId="0" xfId="0" applyAlignment="1" applyBorder="1" applyFill="1" applyFont="1">
      <alignment horizontal="center" shrinkToFit="0" vertical="center" wrapText="1"/>
    </xf>
    <xf borderId="2" fillId="8" fontId="17" numFmtId="0" xfId="0" applyAlignment="1" applyBorder="1" applyFont="1">
      <alignment horizontal="center" readingOrder="0" shrinkToFit="0" vertical="center" wrapText="1"/>
    </xf>
    <xf borderId="0" fillId="0" fontId="0" numFmtId="0" xfId="0" applyFont="1"/>
    <xf borderId="0" fillId="0" fontId="6" numFmtId="0" xfId="0" applyAlignment="1" applyFont="1">
      <alignment shrinkToFit="0" vertical="center" wrapText="1"/>
    </xf>
    <xf borderId="3" fillId="5" fontId="13" numFmtId="0" xfId="0" applyBorder="1" applyFont="1"/>
    <xf borderId="3" fillId="5" fontId="0" numFmtId="0" xfId="0" applyBorder="1" applyFont="1"/>
    <xf borderId="2" fillId="5" fontId="13" numFmtId="0" xfId="0" applyAlignment="1" applyBorder="1" applyFont="1">
      <alignment horizontal="center" shrinkToFit="0" vertical="center" wrapText="1"/>
    </xf>
    <xf borderId="3" fillId="2" fontId="13" numFmtId="10" xfId="0" applyBorder="1" applyFont="1" applyNumberFormat="1"/>
    <xf borderId="2" fillId="9" fontId="0" numFmtId="0" xfId="0" applyAlignment="1" applyBorder="1" applyFill="1" applyFont="1">
      <alignment shrinkToFit="0" wrapText="1"/>
    </xf>
    <xf borderId="4" fillId="7" fontId="1" numFmtId="0" xfId="0" applyAlignment="1" applyBorder="1" applyFont="1">
      <alignment horizontal="center" vertical="center"/>
    </xf>
    <xf borderId="19" fillId="7" fontId="1" numFmtId="0" xfId="0" applyAlignment="1" applyBorder="1" applyFont="1">
      <alignment vertical="center"/>
    </xf>
    <xf borderId="2" fillId="9" fontId="0" numFmtId="10" xfId="0" applyBorder="1" applyFont="1" applyNumberFormat="1"/>
    <xf borderId="0" fillId="3" fontId="17" numFmtId="10" xfId="0" applyFont="1" applyNumberFormat="1"/>
    <xf borderId="2" fillId="10" fontId="13" numFmtId="0" xfId="0" applyAlignment="1" applyBorder="1" applyFill="1" applyFont="1">
      <alignment shrinkToFit="0" wrapText="1"/>
    </xf>
    <xf borderId="4" fillId="0" fontId="1" numFmtId="0" xfId="0" applyAlignment="1" applyBorder="1" applyFont="1">
      <alignment horizontal="center" vertical="center"/>
    </xf>
    <xf borderId="2" fillId="10" fontId="0" numFmtId="0" xfId="0" applyBorder="1" applyFont="1"/>
    <xf borderId="2" fillId="0" fontId="16" numFmtId="0" xfId="0" applyAlignment="1" applyBorder="1" applyFont="1">
      <alignment horizontal="center" readingOrder="0" shrinkToFit="0" vertical="center" wrapText="1"/>
    </xf>
    <xf borderId="2" fillId="11" fontId="13" numFmtId="0" xfId="0" applyAlignment="1" applyBorder="1" applyFill="1" applyFont="1">
      <alignment shrinkToFit="0" wrapText="1"/>
    </xf>
    <xf borderId="2" fillId="9" fontId="0" numFmtId="0" xfId="0" applyAlignment="1" applyBorder="1" applyFont="1">
      <alignment horizontal="center" shrinkToFit="0" wrapText="1"/>
    </xf>
    <xf borderId="18" fillId="11" fontId="16" numFmtId="46" xfId="0" applyBorder="1" applyFont="1" applyNumberFormat="1"/>
    <xf borderId="2" fillId="9" fontId="0" numFmtId="10" xfId="0" applyAlignment="1" applyBorder="1" applyFont="1" applyNumberFormat="1">
      <alignment horizontal="center" shrinkToFit="0" wrapText="1"/>
    </xf>
    <xf borderId="2" fillId="7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2" fillId="7" fontId="0" numFmtId="0" xfId="0" applyBorder="1" applyFont="1"/>
    <xf borderId="2" fillId="8" fontId="6" numFmtId="0" xfId="0" applyAlignment="1" applyBorder="1" applyFont="1">
      <alignment horizontal="center" readingOrder="0" shrinkToFit="0" vertical="center" wrapText="1"/>
    </xf>
    <xf borderId="0" fillId="0" fontId="1" numFmtId="0" xfId="0" applyFont="1"/>
    <xf borderId="0" fillId="0" fontId="7" numFmtId="0" xfId="0" applyAlignment="1" applyFont="1">
      <alignment shrinkToFit="0" vertical="center" wrapText="1"/>
    </xf>
    <xf borderId="3" fillId="5" fontId="0" numFmtId="0" xfId="0" applyAlignment="1" applyBorder="1" applyFont="1">
      <alignment horizontal="center" shrinkToFit="0" wrapText="1"/>
    </xf>
    <xf borderId="2" fillId="7" fontId="0" numFmtId="0" xfId="0" applyAlignment="1" applyBorder="1" applyFont="1">
      <alignment readingOrder="0" shrinkToFit="0" wrapText="1"/>
    </xf>
    <xf borderId="20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0" fillId="0" fontId="19" numFmtId="0" xfId="0" applyAlignment="1" applyFont="1">
      <alignment shrinkToFit="0" wrapText="1"/>
    </xf>
    <xf borderId="1" fillId="0" fontId="20" numFmtId="0" xfId="0" applyAlignment="1" applyBorder="1" applyFont="1">
      <alignment horizontal="center" shrinkToFit="0" vertical="center" wrapText="1"/>
    </xf>
    <xf borderId="20" fillId="0" fontId="2" numFmtId="165" xfId="0" applyAlignment="1" applyBorder="1" applyFont="1" applyNumberFormat="1">
      <alignment horizontal="center" readingOrder="0"/>
    </xf>
    <xf borderId="3" fillId="2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2" fillId="7" fontId="1" numFmtId="0" xfId="0" applyAlignment="1" applyBorder="1" applyFont="1">
      <alignment vertical="center"/>
    </xf>
    <xf borderId="4" fillId="9" fontId="0" numFmtId="0" xfId="0" applyAlignment="1" applyBorder="1" applyFont="1">
      <alignment horizontal="center" shrinkToFit="0" wrapText="1"/>
    </xf>
    <xf borderId="2" fillId="0" fontId="0" numFmtId="46" xfId="0" applyAlignment="1" applyBorder="1" applyFont="1" applyNumberFormat="1">
      <alignment horizontal="center" readingOrder="0" shrinkToFit="0" vertical="center" wrapText="1"/>
    </xf>
    <xf borderId="3" fillId="2" fontId="0" numFmtId="46" xfId="0" applyBorder="1" applyFont="1" applyNumberFormat="1"/>
    <xf borderId="2" fillId="0" fontId="0" numFmtId="0" xfId="0" applyAlignment="1" applyBorder="1" applyFont="1">
      <alignment horizontal="center" readingOrder="0" shrinkToFit="0" vertical="center" wrapText="1"/>
    </xf>
    <xf borderId="2" fillId="0" fontId="21" numFmtId="0" xfId="0" applyAlignment="1" applyBorder="1" applyFont="1">
      <alignment horizontal="center" shrinkToFit="0" vertical="center" wrapText="1"/>
    </xf>
    <xf borderId="2" fillId="0" fontId="22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vertical="center"/>
    </xf>
    <xf borderId="2" fillId="0" fontId="0" numFmtId="10" xfId="0" applyAlignment="1" applyBorder="1" applyFont="1" applyNumberFormat="1">
      <alignment horizontal="center" shrinkToFit="0" vertical="center" wrapText="1"/>
    </xf>
    <xf borderId="3" fillId="2" fontId="0" numFmtId="10" xfId="0" applyBorder="1" applyFont="1" applyNumberFormat="1"/>
    <xf borderId="0" fillId="5" fontId="0" numFmtId="0" xfId="0" applyAlignment="1" applyFont="1">
      <alignment horizontal="center" shrinkToFit="0" wrapText="1"/>
    </xf>
    <xf borderId="0" fillId="5" fontId="0" numFmtId="0" xfId="0" applyAlignment="1" applyFont="1">
      <alignment shrinkToFit="0" wrapText="1"/>
    </xf>
    <xf borderId="0" fillId="5" fontId="0" numFmtId="0" xfId="0" applyFont="1"/>
    <xf borderId="21" fillId="0" fontId="2" numFmtId="164" xfId="0" applyAlignment="1" applyBorder="1" applyFont="1" applyNumberFormat="1">
      <alignment horizontal="center"/>
    </xf>
    <xf borderId="20" fillId="3" fontId="2" numFmtId="164" xfId="0" applyAlignment="1" applyBorder="1" applyFont="1" applyNumberFormat="1">
      <alignment horizontal="center"/>
    </xf>
    <xf borderId="20" fillId="0" fontId="2" numFmtId="164" xfId="0" applyAlignment="1" applyBorder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5" fontId="2" numFmtId="165" xfId="0" applyAlignment="1" applyFont="1" applyNumberFormat="1">
      <alignment horizontal="center" readingOrder="0"/>
    </xf>
    <xf borderId="0" fillId="5" fontId="4" numFmtId="0" xfId="0" applyAlignment="1" applyFont="1">
      <alignment horizontal="center"/>
    </xf>
    <xf borderId="22" fillId="0" fontId="0" numFmtId="0" xfId="0" applyAlignment="1" applyBorder="1" applyFont="1">
      <alignment horizontal="center" shrinkToFit="0" vertical="center" wrapText="1"/>
    </xf>
    <xf borderId="2" fillId="3" fontId="0" numFmtId="0" xfId="0" applyAlignment="1" applyBorder="1" applyFont="1">
      <alignment horizontal="center" shrinkToFit="0" vertical="center" wrapText="1"/>
    </xf>
    <xf borderId="2" fillId="0" fontId="2" numFmtId="164" xfId="0" applyAlignment="1" applyBorder="1" applyFont="1" applyNumberFormat="1">
      <alignment horizontal="center" readingOrder="0"/>
    </xf>
    <xf borderId="1" fillId="0" fontId="23" numFmtId="0" xfId="0" applyAlignment="1" applyBorder="1" applyFont="1">
      <alignment horizontal="center" shrinkToFit="0" vertical="center" wrapText="1"/>
    </xf>
    <xf borderId="7" fillId="2" fontId="13" numFmtId="0" xfId="0" applyBorder="1" applyFont="1"/>
    <xf borderId="2" fillId="0" fontId="23" numFmtId="0" xfId="0" applyAlignment="1" applyBorder="1" applyFont="1">
      <alignment horizontal="center" shrinkToFit="0" vertical="center" wrapText="1"/>
    </xf>
    <xf borderId="15" fillId="2" fontId="13" numFmtId="0" xfId="0" applyBorder="1" applyFont="1"/>
    <xf borderId="0" fillId="5" fontId="13" numFmtId="0" xfId="0" applyFont="1"/>
    <xf borderId="23" fillId="0" fontId="3" numFmtId="0" xfId="0" applyBorder="1" applyFont="1"/>
    <xf borderId="4" fillId="0" fontId="13" numFmtId="0" xfId="0" applyAlignment="1" applyBorder="1" applyFont="1">
      <alignment horizontal="center" shrinkToFit="0" vertical="center" wrapText="1"/>
    </xf>
    <xf borderId="2" fillId="3" fontId="0" numFmtId="0" xfId="0" applyBorder="1" applyFont="1"/>
    <xf borderId="2" fillId="5" fontId="0" numFmtId="46" xfId="0" applyAlignment="1" applyBorder="1" applyFont="1" applyNumberFormat="1">
      <alignment horizontal="center" readingOrder="0" shrinkToFit="0" vertical="center" wrapText="1"/>
    </xf>
    <xf borderId="15" fillId="2" fontId="16" numFmtId="46" xfId="0" applyBorder="1" applyFont="1" applyNumberFormat="1"/>
    <xf borderId="0" fillId="5" fontId="16" numFmtId="46" xfId="0" applyAlignment="1" applyFont="1" applyNumberFormat="1">
      <alignment horizontal="center"/>
    </xf>
    <xf borderId="2" fillId="3" fontId="19" numFmtId="0" xfId="0" applyAlignment="1" applyBorder="1" applyFont="1">
      <alignment shrinkToFit="0" wrapText="1"/>
    </xf>
    <xf borderId="2" fillId="0" fontId="19" numFmtId="0" xfId="0" applyAlignment="1" applyBorder="1" applyFont="1">
      <alignment shrinkToFit="0" wrapText="1"/>
    </xf>
    <xf borderId="2" fillId="9" fontId="0" numFmtId="10" xfId="0" applyAlignment="1" applyBorder="1" applyFont="1" applyNumberFormat="1">
      <alignment shrinkToFit="0" wrapText="1"/>
    </xf>
    <xf borderId="2" fillId="6" fontId="6" numFmtId="0" xfId="0" applyAlignment="1" applyBorder="1" applyFont="1">
      <alignment horizontal="center" readingOrder="0" shrinkToFit="0" vertical="center" wrapText="1"/>
    </xf>
    <xf borderId="2" fillId="7" fontId="0" numFmtId="0" xfId="0" applyAlignment="1" applyBorder="1" applyFont="1">
      <alignment readingOrder="0"/>
    </xf>
    <xf borderId="2" fillId="6" fontId="0" numFmtId="0" xfId="0" applyBorder="1" applyFont="1"/>
    <xf borderId="4" fillId="0" fontId="6" numFmtId="0" xfId="0" applyAlignment="1" applyBorder="1" applyFont="1">
      <alignment horizontal="center" readingOrder="0" shrinkToFit="0" vertical="center" wrapText="1"/>
    </xf>
    <xf borderId="2" fillId="0" fontId="16" numFmtId="164" xfId="0" applyAlignment="1" applyBorder="1" applyFont="1" applyNumberFormat="1">
      <alignment horizontal="center" vertical="center"/>
    </xf>
    <xf borderId="2" fillId="0" fontId="16" numFmtId="10" xfId="0" applyAlignment="1" applyBorder="1" applyFont="1" applyNumberFormat="1">
      <alignment horizontal="center" vertical="center"/>
    </xf>
    <xf borderId="2" fillId="0" fontId="0" numFmtId="0" xfId="0" applyAlignment="1" applyBorder="1" applyFont="1">
      <alignment horizontal="center" vertical="center"/>
    </xf>
    <xf borderId="2" fillId="6" fontId="16" numFmtId="0" xfId="0" applyAlignment="1" applyBorder="1" applyFont="1">
      <alignment horizontal="center" readingOrder="0" shrinkToFit="0" vertical="center" wrapText="1"/>
    </xf>
    <xf borderId="2" fillId="0" fontId="16" numFmtId="10" xfId="0" applyAlignment="1" applyBorder="1" applyFont="1" applyNumberForma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2" fillId="9" fontId="0" numFmtId="164" xfId="0" applyAlignment="1" applyBorder="1" applyFont="1" applyNumberFormat="1">
      <alignment horizontal="right"/>
    </xf>
    <xf borderId="2" fillId="9" fontId="14" numFmtId="0" xfId="0" applyBorder="1" applyFont="1"/>
    <xf borderId="2" fillId="9" fontId="14" numFmtId="46" xfId="0" applyBorder="1" applyFont="1" applyNumberFormat="1"/>
    <xf borderId="2" fillId="5" fontId="16" numFmtId="0" xfId="0" applyBorder="1" applyFont="1"/>
    <xf borderId="2" fillId="5" fontId="0" numFmtId="10" xfId="0" applyBorder="1" applyFont="1" applyNumberFormat="1"/>
    <xf borderId="2" fillId="5" fontId="14" numFmtId="0" xfId="0" applyBorder="1" applyFont="1"/>
    <xf borderId="2" fillId="5" fontId="0" numFmtId="46" xfId="0" applyBorder="1" applyFont="1" applyNumberFormat="1"/>
    <xf borderId="2" fillId="0" fontId="14" numFmtId="0" xfId="0" applyAlignment="1" applyBorder="1" applyFont="1">
      <alignment readingOrder="0"/>
    </xf>
    <xf borderId="2" fillId="0" fontId="14" numFmtId="10" xfId="0" applyBorder="1" applyFont="1" applyNumberFormat="1"/>
    <xf borderId="2" fillId="0" fontId="14" numFmtId="0" xfId="0" applyBorder="1" applyFont="1"/>
    <xf borderId="2" fillId="0" fontId="14" numFmtId="46" xfId="0" applyBorder="1" applyFont="1" applyNumberFormat="1"/>
    <xf borderId="2" fillId="0" fontId="14" numFmtId="49" xfId="0" applyAlignment="1" applyBorder="1" applyFont="1" applyNumberFormat="1">
      <alignment horizontal="right"/>
    </xf>
    <xf borderId="24" fillId="9" fontId="0" numFmtId="164" xfId="0" applyAlignment="1" applyBorder="1" applyFont="1" applyNumberFormat="1">
      <alignment horizontal="right"/>
    </xf>
    <xf borderId="2" fillId="9" fontId="14" numFmtId="10" xfId="0" applyBorder="1" applyFont="1" applyNumberFormat="1"/>
    <xf borderId="2" fillId="5" fontId="14" numFmtId="10" xfId="0" applyBorder="1" applyFont="1" applyNumberFormat="1"/>
    <xf borderId="2" fillId="5" fontId="14" numFmtId="46" xfId="0" applyBorder="1" applyFont="1" applyNumberFormat="1"/>
    <xf borderId="2" fillId="9" fontId="14" numFmtId="3" xfId="0" applyBorder="1" applyFont="1" applyNumberFormat="1"/>
    <xf borderId="2" fillId="5" fontId="0" numFmtId="10" xfId="0" applyAlignment="1" applyBorder="1" applyFont="1" applyNumberFormat="1">
      <alignment readingOrder="0"/>
    </xf>
    <xf borderId="13" fillId="0" fontId="0" numFmtId="164" xfId="0" applyAlignment="1" applyBorder="1" applyFont="1" applyNumberFormat="1">
      <alignment horizontal="right"/>
    </xf>
    <xf borderId="4" fillId="3" fontId="13" numFmtId="0" xfId="0" applyBorder="1" applyFont="1"/>
    <xf borderId="2" fillId="0" fontId="13" numFmtId="0" xfId="0" applyBorder="1" applyFont="1"/>
    <xf borderId="0" fillId="0" fontId="0" numFmtId="0" xfId="0" applyAlignment="1" applyFont="1">
      <alignment readingOrder="0"/>
    </xf>
    <xf borderId="24" fillId="9" fontId="16" numFmtId="164" xfId="0" applyAlignment="1" applyBorder="1" applyFont="1" applyNumberFormat="1">
      <alignment horizontal="right"/>
    </xf>
    <xf borderId="19" fillId="5" fontId="6" numFmtId="0" xfId="0" applyAlignment="1" applyBorder="1" applyFont="1">
      <alignment horizontal="center" readingOrder="0" shrinkToFit="0" vertical="center" wrapText="1"/>
    </xf>
    <xf borderId="2" fillId="3" fontId="13" numFmtId="0" xfId="0" applyBorder="1" applyFont="1"/>
    <xf borderId="4" fillId="0" fontId="24" numFmtId="0" xfId="0" applyAlignment="1" applyBorder="1" applyFont="1">
      <alignment horizontal="center"/>
    </xf>
    <xf borderId="0" fillId="0" fontId="13" numFmtId="0" xfId="0" applyFont="1"/>
    <xf borderId="25" fillId="2" fontId="13" numFmtId="0" xfId="0" applyBorder="1" applyFont="1"/>
    <xf borderId="5" fillId="0" fontId="24" numFmtId="0" xfId="0" applyAlignment="1" applyBorder="1" applyFont="1">
      <alignment horizontal="center"/>
    </xf>
    <xf borderId="13" fillId="0" fontId="16" numFmtId="164" xfId="0" applyAlignment="1" applyBorder="1" applyFont="1" applyNumberFormat="1">
      <alignment horizontal="right"/>
    </xf>
    <xf borderId="2" fillId="3" fontId="13" numFmtId="10" xfId="0" applyBorder="1" applyFont="1" applyNumberFormat="1"/>
    <xf borderId="2" fillId="0" fontId="13" numFmtId="10" xfId="0" applyBorder="1" applyFont="1" applyNumberFormat="1"/>
    <xf borderId="26" fillId="12" fontId="0" numFmtId="0" xfId="0" applyAlignment="1" applyBorder="1" applyFill="1" applyFont="1">
      <alignment horizontal="center"/>
    </xf>
    <xf borderId="27" fillId="0" fontId="3" numFmtId="0" xfId="0" applyBorder="1" applyFont="1"/>
    <xf borderId="28" fillId="0" fontId="3" numFmtId="0" xfId="0" applyBorder="1" applyFont="1"/>
    <xf borderId="10" fillId="0" fontId="16" numFmtId="0" xfId="0" applyBorder="1" applyFont="1"/>
    <xf borderId="14" fillId="0" fontId="0" numFmtId="0" xfId="0" applyAlignment="1" applyBorder="1" applyFont="1">
      <alignment horizontal="center"/>
    </xf>
    <xf borderId="14" fillId="0" fontId="0" numFmtId="0" xfId="0" applyBorder="1" applyFont="1"/>
    <xf borderId="7" fillId="2" fontId="13" numFmtId="10" xfId="0" applyBorder="1" applyFont="1" applyNumberFormat="1"/>
    <xf borderId="2" fillId="0" fontId="16" numFmtId="0" xfId="0" applyAlignment="1" applyBorder="1" applyFont="1">
      <alignment horizontal="right" shrinkToFit="0" wrapText="1"/>
    </xf>
    <xf borderId="2" fillId="5" fontId="13" numFmtId="10" xfId="0" applyAlignment="1" applyBorder="1" applyFont="1" applyNumberFormat="1">
      <alignment horizontal="center" shrinkToFit="0" vertical="center" wrapText="1"/>
    </xf>
    <xf borderId="0" fillId="0" fontId="16" numFmtId="0" xfId="0" applyFont="1"/>
    <xf borderId="14" fillId="0" fontId="16" numFmtId="0" xfId="0" applyAlignment="1" applyBorder="1" applyFont="1">
      <alignment shrinkToFit="0" wrapText="1"/>
    </xf>
    <xf borderId="14" fillId="0" fontId="16" numFmtId="0" xfId="0" applyAlignment="1" applyBorder="1" applyFont="1">
      <alignment horizontal="center"/>
    </xf>
    <xf borderId="15" fillId="2" fontId="13" numFmtId="10" xfId="0" applyBorder="1" applyFont="1" applyNumberFormat="1"/>
    <xf borderId="29" fillId="12" fontId="0" numFmtId="0" xfId="0" applyAlignment="1" applyBorder="1" applyFont="1">
      <alignment horizontal="center"/>
    </xf>
    <xf borderId="0" fillId="5" fontId="13" numFmtId="10" xfId="0" applyFont="1" applyNumberFormat="1"/>
    <xf borderId="14" fillId="0" fontId="0" numFmtId="0" xfId="0" applyAlignment="1" applyBorder="1" applyFont="1">
      <alignment shrinkToFit="0" wrapText="1"/>
    </xf>
    <xf borderId="21" fillId="0" fontId="0" numFmtId="0" xfId="0" applyAlignment="1" applyBorder="1" applyFont="1">
      <alignment horizontal="center"/>
    </xf>
    <xf borderId="1" fillId="3" fontId="13" numFmtId="0" xfId="0" applyAlignment="1" applyBorder="1" applyFont="1">
      <alignment shrinkToFit="0" wrapText="1"/>
    </xf>
    <xf borderId="1" fillId="0" fontId="13" numFmtId="0" xfId="0" applyAlignment="1" applyBorder="1" applyFont="1">
      <alignment shrinkToFit="0" wrapText="1"/>
    </xf>
    <xf borderId="13" fillId="0" fontId="16" numFmtId="164" xfId="0" applyAlignment="1" applyBorder="1" applyFont="1" applyNumberFormat="1">
      <alignment horizontal="center"/>
    </xf>
    <xf borderId="14" fillId="0" fontId="16" numFmtId="10" xfId="0" applyAlignment="1" applyBorder="1" applyFont="1" applyNumberFormat="1">
      <alignment horizontal="center"/>
    </xf>
    <xf borderId="2" fillId="8" fontId="13" numFmtId="0" xfId="0" applyAlignment="1" applyBorder="1" applyFont="1">
      <alignment horizontal="center" readingOrder="0" shrinkToFit="0" vertical="center" wrapText="1"/>
    </xf>
    <xf borderId="2" fillId="0" fontId="16" numFmtId="10" xfId="0" applyAlignment="1" applyBorder="1" applyFont="1" applyNumberFormat="1">
      <alignment horizontal="right" shrinkToFit="0" wrapText="1"/>
    </xf>
    <xf borderId="0" fillId="5" fontId="25" numFmtId="0" xfId="0" applyAlignment="1" applyFont="1">
      <alignment readingOrder="0" shrinkToFit="0" wrapText="1"/>
    </xf>
    <xf borderId="30" fillId="8" fontId="16" numFmtId="0" xfId="0" applyAlignment="1" applyBorder="1" applyFont="1">
      <alignment shrinkToFit="0" wrapText="1"/>
    </xf>
    <xf borderId="2" fillId="8" fontId="16" numFmtId="0" xfId="0" applyAlignment="1" applyBorder="1" applyFont="1">
      <alignment horizontal="center" shrinkToFit="0" vertical="center" wrapText="1"/>
    </xf>
    <xf borderId="30" fillId="8" fontId="16" numFmtId="9" xfId="0" applyAlignment="1" applyBorder="1" applyFont="1" applyNumberFormat="1">
      <alignment horizontal="right" shrinkToFit="0" wrapText="1"/>
    </xf>
    <xf borderId="30" fillId="8" fontId="16" numFmtId="0" xfId="0" applyBorder="1" applyFont="1"/>
    <xf borderId="24" fillId="8" fontId="16" numFmtId="46" xfId="0" applyBorder="1" applyFont="1" applyNumberFormat="1"/>
    <xf borderId="0" fillId="0" fontId="16" numFmtId="9" xfId="0" applyFont="1" applyNumberFormat="1"/>
    <xf borderId="14" fillId="0" fontId="16" numFmtId="9" xfId="0" applyAlignment="1" applyBorder="1" applyFont="1" applyNumberFormat="1">
      <alignment horizontal="right" shrinkToFit="0" wrapText="1"/>
    </xf>
    <xf borderId="14" fillId="0" fontId="16" numFmtId="0" xfId="0" applyBorder="1" applyFont="1"/>
    <xf borderId="13" fillId="0" fontId="16" numFmtId="46" xfId="0" applyBorder="1" applyFont="1" applyNumberFormat="1"/>
    <xf borderId="3" fillId="5" fontId="13" numFmtId="164" xfId="0" applyBorder="1" applyFont="1" applyNumberFormat="1"/>
    <xf borderId="0" fillId="0" fontId="13" numFmtId="164" xfId="0" applyFont="1" applyNumberFormat="1"/>
    <xf borderId="0" fillId="0" fontId="13" numFmtId="10" xfId="0" applyFont="1" applyNumberFormat="1"/>
    <xf borderId="25" fillId="2" fontId="13" numFmtId="10" xfId="0" applyBorder="1" applyFont="1" applyNumberFormat="1"/>
    <xf borderId="4" fillId="9" fontId="0" numFmtId="10" xfId="0" applyBorder="1" applyFont="1" applyNumberFormat="1"/>
    <xf borderId="14" fillId="0" fontId="0" numFmtId="10" xfId="0" applyAlignment="1" applyBorder="1" applyFont="1" applyNumberFormat="1">
      <alignment horizontal="center"/>
    </xf>
    <xf borderId="30" fillId="8" fontId="16" numFmtId="9" xfId="0" applyAlignment="1" applyBorder="1" applyFont="1" applyNumberFormat="1">
      <alignment shrinkToFit="0" wrapText="1"/>
    </xf>
    <xf borderId="0" fillId="5" fontId="13" numFmtId="0" xfId="0" applyAlignment="1" applyFont="1">
      <alignment horizontal="center" shrinkToFit="0" vertical="center" wrapText="1"/>
    </xf>
    <xf borderId="6" fillId="9" fontId="0" numFmtId="0" xfId="0" applyAlignment="1" applyBorder="1" applyFont="1">
      <alignment shrinkToFit="0" wrapText="1"/>
    </xf>
    <xf borderId="10" fillId="0" fontId="16" numFmtId="9" xfId="0" applyBorder="1" applyFont="1" applyNumberFormat="1"/>
    <xf borderId="0" fillId="5" fontId="0" numFmtId="10" xfId="0" applyFont="1" applyNumberFormat="1"/>
    <xf borderId="4" fillId="9" fontId="0" numFmtId="0" xfId="0" applyAlignment="1" applyBorder="1" applyFont="1">
      <alignment shrinkToFit="0" wrapText="1"/>
    </xf>
    <xf borderId="14" fillId="0" fontId="0" numFmtId="9" xfId="0" applyAlignment="1" applyBorder="1" applyFont="1" applyNumberFormat="1">
      <alignment horizontal="center"/>
    </xf>
    <xf borderId="14" fillId="0" fontId="16" numFmtId="164" xfId="0" applyBorder="1" applyFont="1" applyNumberFormat="1"/>
    <xf borderId="14" fillId="0" fontId="16" numFmtId="9" xfId="0" applyAlignment="1" applyBorder="1" applyFont="1" applyNumberFormat="1">
      <alignment horizontal="center"/>
    </xf>
    <xf borderId="14" fillId="0" fontId="16" numFmtId="164" xfId="0" applyAlignment="1" applyBorder="1" applyFont="1" applyNumberFormat="1">
      <alignment shrinkToFit="0" wrapText="1"/>
    </xf>
    <xf borderId="4" fillId="10" fontId="0" numFmtId="0" xfId="0" applyBorder="1" applyFont="1"/>
    <xf borderId="0" fillId="5" fontId="16" numFmtId="0" xfId="0" applyAlignment="1" applyFont="1">
      <alignment horizontal="center" shrinkToFit="0" vertical="center" wrapText="1"/>
    </xf>
    <xf borderId="6" fillId="10" fontId="13" numFmtId="0" xfId="0" applyAlignment="1" applyBorder="1" applyFont="1">
      <alignment shrinkToFit="0" wrapText="1"/>
    </xf>
    <xf borderId="18" fillId="9" fontId="16" numFmtId="10" xfId="0" applyBorder="1" applyFont="1" applyNumberFormat="1"/>
    <xf borderId="2" fillId="10" fontId="0" numFmtId="0" xfId="0" applyAlignment="1" applyBorder="1" applyFont="1">
      <alignment readingOrder="0"/>
    </xf>
    <xf borderId="18" fillId="9" fontId="16" numFmtId="0" xfId="0" applyBorder="1" applyFont="1"/>
    <xf borderId="24" fillId="9" fontId="16" numFmtId="46" xfId="0" applyBorder="1" applyFont="1" applyNumberFormat="1"/>
    <xf borderId="4" fillId="10" fontId="13" numFmtId="0" xfId="0" applyAlignment="1" applyBorder="1" applyFont="1">
      <alignment shrinkToFit="0" wrapText="1"/>
    </xf>
    <xf borderId="30" fillId="8" fontId="0" numFmtId="0" xfId="0" applyAlignment="1" applyBorder="1" applyFont="1">
      <alignment shrinkToFit="0" wrapText="1"/>
    </xf>
    <xf borderId="30" fillId="8" fontId="0" numFmtId="10" xfId="0" applyAlignment="1" applyBorder="1" applyFont="1" applyNumberFormat="1">
      <alignment horizontal="center" shrinkToFit="0" wrapText="1"/>
    </xf>
    <xf borderId="30" fillId="8" fontId="16" numFmtId="0" xfId="0" applyAlignment="1" applyBorder="1" applyFont="1">
      <alignment horizontal="center"/>
    </xf>
    <xf borderId="4" fillId="5" fontId="13" numFmtId="10" xfId="0" applyAlignment="1" applyBorder="1" applyFont="1" applyNumberFormat="1">
      <alignment horizontal="center" shrinkToFit="0" vertical="center" wrapText="1"/>
    </xf>
    <xf borderId="0" fillId="0" fontId="16" numFmtId="10" xfId="0" applyFont="1" applyNumberFormat="1"/>
    <xf borderId="30" fillId="9" fontId="16" numFmtId="10" xfId="0" applyBorder="1" applyFont="1" applyNumberFormat="1"/>
    <xf borderId="31" fillId="11" fontId="16" numFmtId="46" xfId="0" applyBorder="1" applyFont="1" applyNumberFormat="1"/>
    <xf borderId="30" fillId="9" fontId="16" numFmtId="0" xfId="0" applyBorder="1" applyFont="1"/>
    <xf borderId="0" fillId="5" fontId="0" numFmtId="10" xfId="0" applyAlignment="1" applyFont="1" applyNumberFormat="1">
      <alignment horizontal="center" shrinkToFit="0" wrapText="1"/>
    </xf>
    <xf borderId="6" fillId="11" fontId="13" numFmtId="0" xfId="0" applyAlignment="1" applyBorder="1" applyFont="1">
      <alignment shrinkToFit="0" wrapText="1"/>
    </xf>
    <xf borderId="30" fillId="8" fontId="0" numFmtId="10" xfId="0" applyAlignment="1" applyBorder="1" applyFont="1" applyNumberFormat="1">
      <alignment shrinkToFit="0" wrapText="1"/>
    </xf>
    <xf borderId="0" fillId="5" fontId="16" numFmtId="46" xfId="0" applyFont="1" applyNumberFormat="1"/>
    <xf borderId="4" fillId="11" fontId="13" numFmtId="0" xfId="0" applyAlignment="1" applyBorder="1" applyFont="1">
      <alignment shrinkToFit="0" wrapText="1"/>
    </xf>
    <xf borderId="10" fillId="0" fontId="16" numFmtId="10" xfId="0" applyBorder="1" applyFont="1" applyNumberFormat="1"/>
    <xf borderId="4" fillId="5" fontId="13" numFmtId="0" xfId="0" applyAlignment="1" applyBorder="1" applyFont="1">
      <alignment horizontal="center" shrinkToFit="0" vertical="center" wrapText="1"/>
    </xf>
    <xf borderId="2" fillId="5" fontId="0" numFmtId="0" xfId="0" applyAlignment="1" applyBorder="1" applyFont="1">
      <alignment shrinkToFit="0" wrapText="1"/>
    </xf>
    <xf borderId="2" fillId="5" fontId="13" numFmtId="0" xfId="0" applyAlignment="1" applyBorder="1" applyFont="1">
      <alignment shrinkToFit="0" wrapText="1"/>
    </xf>
    <xf borderId="0" fillId="5" fontId="17" numFmtId="0" xfId="0" applyFont="1"/>
    <xf borderId="14" fillId="0" fontId="0" numFmtId="9" xfId="0" applyAlignment="1" applyBorder="1" applyFont="1" applyNumberFormat="1">
      <alignment horizontal="right"/>
    </xf>
    <xf borderId="14" fillId="0" fontId="16" numFmtId="9" xfId="0" applyAlignment="1" applyBorder="1" applyFont="1" applyNumberFormat="1">
      <alignment horizontal="right"/>
    </xf>
    <xf borderId="14" fillId="0" fontId="16" numFmtId="0" xfId="0" applyAlignment="1" applyBorder="1" applyFont="1">
      <alignment horizontal="right"/>
    </xf>
    <xf borderId="14" fillId="0" fontId="16" numFmtId="10" xfId="0" applyAlignment="1" applyBorder="1" applyFont="1" applyNumberFormat="1">
      <alignment horizontal="right"/>
    </xf>
    <xf borderId="14" fillId="0" fontId="16" numFmtId="3" xfId="0" applyAlignment="1" applyBorder="1" applyFont="1" applyNumberFormat="1">
      <alignment horizontal="right"/>
    </xf>
    <xf borderId="30" fillId="9" fontId="0" numFmtId="9" xfId="0" applyAlignment="1" applyBorder="1" applyFont="1" applyNumberFormat="1">
      <alignment horizontal="right"/>
    </xf>
    <xf borderId="2" fillId="0" fontId="16" numFmtId="0" xfId="0" applyBorder="1" applyFont="1"/>
    <xf borderId="6" fillId="0" fontId="16" numFmtId="10" xfId="0" applyBorder="1" applyFont="1" applyNumberFormat="1"/>
    <xf borderId="6" fillId="0" fontId="16" numFmtId="0" xfId="0" applyBorder="1" applyFont="1"/>
    <xf borderId="30" fillId="9" fontId="16" numFmtId="10" xfId="0" applyAlignment="1" applyBorder="1" applyFont="1" applyNumberFormat="1">
      <alignment horizontal="center"/>
    </xf>
    <xf borderId="30" fillId="9" fontId="16" numFmtId="0" xfId="0" applyAlignment="1" applyBorder="1" applyFont="1">
      <alignment horizontal="right"/>
    </xf>
    <xf borderId="30" fillId="9" fontId="16" numFmtId="0" xfId="0" applyAlignment="1" applyBorder="1" applyFont="1">
      <alignment horizontal="center"/>
    </xf>
    <xf borderId="6" fillId="0" fontId="16" numFmtId="49" xfId="0" applyAlignment="1" applyBorder="1" applyFont="1" applyNumberFormat="1">
      <alignment horizontal="right"/>
    </xf>
    <xf borderId="2" fillId="0" fontId="16" numFmtId="164" xfId="0" applyBorder="1" applyFont="1" applyNumberFormat="1"/>
    <xf borderId="30" fillId="9" fontId="16" numFmtId="10" xfId="0" applyAlignment="1" applyBorder="1" applyFont="1" applyNumberFormat="1">
      <alignment horizontal="right"/>
    </xf>
    <xf borderId="30" fillId="9" fontId="16" numFmtId="3" xfId="0" applyBorder="1" applyFont="1" applyNumberFormat="1"/>
    <xf borderId="0" fillId="0" fontId="16" numFmtId="164" xfId="0" applyFont="1" applyNumberFormat="1"/>
    <xf borderId="14" fillId="0" fontId="16" numFmtId="10" xfId="0" applyBorder="1" applyFont="1" applyNumberFormat="1"/>
    <xf borderId="2" fillId="0" fontId="0" numFmtId="164" xfId="0" applyAlignment="1" applyBorder="1" applyFont="1" applyNumberFormat="1">
      <alignment horizontal="right"/>
    </xf>
    <xf borderId="30" fillId="5" fontId="16" numFmtId="10" xfId="0" applyBorder="1" applyFont="1" applyNumberFormat="1"/>
    <xf borderId="30" fillId="8" fontId="16" numFmtId="10" xfId="0" applyAlignment="1" applyBorder="1" applyFont="1" applyNumberFormat="1">
      <alignment horizontal="right"/>
    </xf>
    <xf borderId="30" fillId="8" fontId="16" numFmtId="0" xfId="0" applyAlignment="1" applyBorder="1" applyFont="1">
      <alignment horizontal="right"/>
    </xf>
    <xf borderId="2" fillId="9" fontId="16" numFmtId="0" xfId="0" applyBorder="1" applyFont="1"/>
    <xf borderId="18" fillId="9" fontId="16" numFmtId="0" xfId="0" applyAlignment="1" applyBorder="1" applyFont="1">
      <alignment horizontal="center"/>
    </xf>
    <xf borderId="24" fillId="9" fontId="1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87%/- относительно параметра "02-06.12.2019/09-13.12.2019"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'Статистика'!$G$2:$G$4</c:f>
            </c:strRef>
          </c:tx>
          <c:marker>
            <c:symbol val="none"/>
          </c:marker>
          <c:cat>
            <c:strRef>
              <c:f>'Статистика'!$F$5:$F$19</c:f>
            </c:strRef>
          </c:cat>
          <c:val>
            <c:numRef>
              <c:f>'Статистика'!$G$5:$G$19</c:f>
            </c:numRef>
          </c:val>
          <c:smooth val="0"/>
        </c:ser>
        <c:axId val="222038097"/>
        <c:axId val="2085114258"/>
      </c:lineChart>
      <c:catAx>
        <c:axId val="222038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02-06.12.2019/09-13.12.2019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85114258"/>
      </c:catAx>
      <c:valAx>
        <c:axId val="20851142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87%/-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2203809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'Статистика'!$CN$3:$CN$7</c:f>
            </c:strRef>
          </c:cat>
          <c:val>
            <c:numRef>
              <c:f>'Статистика'!$CO$3:$CO$7</c:f>
            </c:numRef>
          </c:val>
          <c:smooth val="0"/>
        </c:ser>
        <c:axId val="1834907100"/>
        <c:axId val="717555196"/>
      </c:lineChart>
      <c:catAx>
        <c:axId val="1834907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17555196"/>
      </c:catAx>
      <c:valAx>
        <c:axId val="71755519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490710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'Статистика'!$DC$3:$DC$19</c:f>
            </c:strRef>
          </c:cat>
          <c:val>
            <c:numRef>
              <c:f>'Статистика'!$DD$3:$DD$19</c:f>
            </c:numRef>
          </c:val>
          <c:smooth val="0"/>
        </c:ser>
        <c:axId val="1963628751"/>
        <c:axId val="638895479"/>
      </c:lineChart>
      <c:catAx>
        <c:axId val="1963628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38895479"/>
      </c:catAx>
      <c:valAx>
        <c:axId val="63889547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6362875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'Статистика'!$DH$3:$DH$7</c:f>
            </c:strRef>
          </c:cat>
          <c:val>
            <c:numRef>
              <c:f>'Статистика'!$DI$3:$DI$7</c:f>
            </c:numRef>
          </c:val>
          <c:smooth val="0"/>
        </c:ser>
        <c:axId val="1830704209"/>
        <c:axId val="832933150"/>
      </c:lineChart>
      <c:catAx>
        <c:axId val="1830704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32933150"/>
      </c:catAx>
      <c:valAx>
        <c:axId val="8329331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070420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</c:f>
            </c:strRef>
          </c:tx>
          <c:marker>
            <c:symbol val="none"/>
          </c:marker>
          <c:cat>
            <c:strRef>
              <c:f>'Статистика'!$DW$3:$DW$19</c:f>
            </c:strRef>
          </c:cat>
          <c:val>
            <c:numRef>
              <c:f>'Статистика'!$DX$3:$DX$19</c:f>
            </c:numRef>
          </c:val>
          <c:smooth val="0"/>
        </c:ser>
        <c:axId val="980752840"/>
        <c:axId val="116653074"/>
      </c:lineChart>
      <c:catAx>
        <c:axId val="98075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653074"/>
      </c:catAx>
      <c:valAx>
        <c:axId val="11665307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075284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'Статистика'!$EB$3:$EB$7</c:f>
            </c:strRef>
          </c:cat>
          <c:val>
            <c:numRef>
              <c:f>'Статистика'!$EC$3:$EC$7</c:f>
            </c:numRef>
          </c:val>
          <c:smooth val="0"/>
        </c:ser>
        <c:axId val="1318037103"/>
        <c:axId val="311722112"/>
      </c:lineChart>
      <c:catAx>
        <c:axId val="1318037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11722112"/>
      </c:catAx>
      <c:valAx>
        <c:axId val="31172211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803710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'Статистика'!$EQ$2</c:f>
            </c:strRef>
          </c:tx>
          <c:marker>
            <c:symbol val="none"/>
          </c:marker>
          <c:cat>
            <c:strRef>
              <c:f>'Статистика'!$EP$3:$EP$19</c:f>
            </c:strRef>
          </c:cat>
          <c:val>
            <c:numRef>
              <c:f>'Статистика'!$EQ$3:$EQ$19</c:f>
            </c:numRef>
          </c:val>
          <c:smooth val="0"/>
        </c:ser>
        <c:axId val="1658073196"/>
        <c:axId val="258950361"/>
      </c:lineChart>
      <c:catAx>
        <c:axId val="1658073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8950361"/>
      </c:catAx>
      <c:valAx>
        <c:axId val="25895036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5807319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'Статистика'!$EU$3:$EU$7</c:f>
            </c:strRef>
          </c:cat>
          <c:val>
            <c:numRef>
              <c:f>'Статистика'!$EV$3:$EV$7</c:f>
            </c:numRef>
          </c:val>
          <c:smooth val="0"/>
        </c:ser>
        <c:axId val="2118892595"/>
        <c:axId val="1342523572"/>
      </c:lineChart>
      <c:catAx>
        <c:axId val="2118892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42523572"/>
      </c:catAx>
      <c:valAx>
        <c:axId val="134252357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1889259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'Статистика'!$L$3:$L$7</c:f>
            </c:strRef>
          </c:cat>
          <c:val>
            <c:numRef>
              <c:f>'Статистика'!$M$3:$M$7</c:f>
            </c:numRef>
          </c:val>
          <c:smooth val="0"/>
        </c:ser>
        <c:axId val="233839398"/>
        <c:axId val="1475165400"/>
      </c:lineChart>
      <c:catAx>
        <c:axId val="233839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5165400"/>
      </c:catAx>
      <c:valAx>
        <c:axId val="14751654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3383939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87%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'Статистика'!$AB$2:$AB$3</c:f>
            </c:strRef>
          </c:tx>
          <c:marker>
            <c:symbol val="none"/>
          </c:marker>
          <c:cat>
            <c:strRef>
              <c:f>'Статистика'!$AA$4:$AA$19</c:f>
            </c:strRef>
          </c:cat>
          <c:val>
            <c:numRef>
              <c:f>'Статистика'!$AB$4:$AB$19</c:f>
            </c:numRef>
          </c:val>
          <c:smooth val="0"/>
        </c:ser>
        <c:axId val="1026797757"/>
        <c:axId val="1775017675"/>
      </c:lineChart>
      <c:catAx>
        <c:axId val="1026797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5017675"/>
      </c:catAx>
      <c:valAx>
        <c:axId val="177501767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87%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2679775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'Статистика'!$AG$2</c:f>
            </c:strRef>
          </c:tx>
          <c:marker>
            <c:symbol val="none"/>
          </c:marker>
          <c:cat>
            <c:strRef>
              <c:f>'Статистика'!$AF$3:$AF$7</c:f>
            </c:strRef>
          </c:cat>
          <c:val>
            <c:numRef>
              <c:f>'Статистика'!$AG$3:$AG$7</c:f>
            </c:numRef>
          </c:val>
          <c:smooth val="0"/>
        </c:ser>
        <c:axId val="1776891120"/>
        <c:axId val="1162812218"/>
      </c:lineChart>
      <c:catAx>
        <c:axId val="177689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2812218"/>
      </c:catAx>
      <c:valAx>
        <c:axId val="116281221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689112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'Статистика'!$AV$2</c:f>
            </c:strRef>
          </c:tx>
          <c:marker>
            <c:symbol val="none"/>
          </c:marker>
          <c:cat>
            <c:strRef>
              <c:f>'Статистика'!$AU$3:$AU$19</c:f>
            </c:strRef>
          </c:cat>
          <c:val>
            <c:numRef>
              <c:f>'Статистика'!$AV$3:$AV$19</c:f>
            </c:numRef>
          </c:val>
          <c:smooth val="0"/>
        </c:ser>
        <c:axId val="1920614476"/>
        <c:axId val="766872758"/>
      </c:lineChart>
      <c:catAx>
        <c:axId val="1920614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66872758"/>
      </c:catAx>
      <c:valAx>
        <c:axId val="7668727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2061447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'Статистика'!$AZ$3:$AZ$7</c:f>
            </c:strRef>
          </c:cat>
          <c:val>
            <c:numRef>
              <c:f>'Статистика'!$BA$3:$BA$7</c:f>
            </c:numRef>
          </c:val>
          <c:smooth val="0"/>
        </c:ser>
        <c:axId val="1475611969"/>
        <c:axId val="1949279205"/>
      </c:lineChart>
      <c:catAx>
        <c:axId val="1475611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49279205"/>
      </c:catAx>
      <c:valAx>
        <c:axId val="194927920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561196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'Статистика'!$BP$2</c:f>
            </c:strRef>
          </c:tx>
          <c:marker>
            <c:symbol val="none"/>
          </c:marker>
          <c:cat>
            <c:strRef>
              <c:f>'Статистика'!$BO$3:$BO$19</c:f>
            </c:strRef>
          </c:cat>
          <c:val>
            <c:numRef>
              <c:f>'Статистика'!$BP$3:$BP$19</c:f>
            </c:numRef>
          </c:val>
          <c:smooth val="0"/>
        </c:ser>
        <c:axId val="1441879690"/>
        <c:axId val="1215550627"/>
      </c:lineChart>
      <c:catAx>
        <c:axId val="1441879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15550627"/>
      </c:catAx>
      <c:valAx>
        <c:axId val="121555062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4187969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'Статистика'!$BT$3:$BT$7</c:f>
            </c:strRef>
          </c:cat>
          <c:val>
            <c:numRef>
              <c:f>'Статистика'!$BU$3:$BU$7</c:f>
            </c:numRef>
          </c:val>
          <c:smooth val="0"/>
        </c:ser>
        <c:axId val="1790336084"/>
        <c:axId val="1033210299"/>
      </c:lineChart>
      <c:catAx>
        <c:axId val="1790336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33210299"/>
      </c:catAx>
      <c:valAx>
        <c:axId val="10332102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9033608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'Статистика'!$CJ$2</c:f>
            </c:strRef>
          </c:tx>
          <c:marker>
            <c:symbol val="none"/>
          </c:marker>
          <c:cat>
            <c:strRef>
              <c:f>'Статистика'!$CI$3:$CI$19</c:f>
            </c:strRef>
          </c:cat>
          <c:val>
            <c:numRef>
              <c:f>'Статистика'!$CJ$3:$CJ$19</c:f>
            </c:numRef>
          </c:val>
          <c:smooth val="0"/>
        </c:ser>
        <c:axId val="1466994016"/>
        <c:axId val="335903388"/>
      </c:lineChart>
      <c:catAx>
        <c:axId val="146699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5903388"/>
      </c:catAx>
      <c:valAx>
        <c:axId val="3359033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6699401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361950</xdr:colOff>
      <xdr:row>20</xdr:row>
      <xdr:rowOff>142875</xdr:rowOff>
    </xdr:from>
    <xdr:ext cx="2019300" cy="285750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20</xdr:row>
      <xdr:rowOff>85725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390525</xdr:colOff>
      <xdr:row>8</xdr:row>
      <xdr:rowOff>19050</xdr:rowOff>
    </xdr:from>
    <xdr:ext cx="4229100" cy="2562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180975</xdr:colOff>
      <xdr:row>20</xdr:row>
      <xdr:rowOff>66675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33</xdr:col>
      <xdr:colOff>66675</xdr:colOff>
      <xdr:row>7</xdr:row>
      <xdr:rowOff>114300</xdr:rowOff>
    </xdr:from>
    <xdr:ext cx="4371975" cy="2771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104775</xdr:colOff>
      <xdr:row>20</xdr:row>
      <xdr:rowOff>66675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53</xdr:col>
      <xdr:colOff>476250</xdr:colOff>
      <xdr:row>7</xdr:row>
      <xdr:rowOff>161925</xdr:rowOff>
    </xdr:from>
    <xdr:ext cx="4181475" cy="232410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304800</xdr:colOff>
      <xdr:row>20</xdr:row>
      <xdr:rowOff>66675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73</xdr:col>
      <xdr:colOff>400050</xdr:colOff>
      <xdr:row>7</xdr:row>
      <xdr:rowOff>57150</xdr:rowOff>
    </xdr:from>
    <xdr:ext cx="4638675" cy="252412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333375</xdr:colOff>
      <xdr:row>19</xdr:row>
      <xdr:rowOff>190500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93</xdr:col>
      <xdr:colOff>304800</xdr:colOff>
      <xdr:row>7</xdr:row>
      <xdr:rowOff>161925</xdr:rowOff>
    </xdr:from>
    <xdr:ext cx="4229100" cy="2438400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447675</xdr:colOff>
      <xdr:row>20</xdr:row>
      <xdr:rowOff>133350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113</xdr:col>
      <xdr:colOff>400050</xdr:colOff>
      <xdr:row>7</xdr:row>
      <xdr:rowOff>57150</xdr:rowOff>
    </xdr:from>
    <xdr:ext cx="4524375" cy="252412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125</xdr:col>
      <xdr:colOff>95250</xdr:colOff>
      <xdr:row>20</xdr:row>
      <xdr:rowOff>133350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133</xdr:col>
      <xdr:colOff>200025</xdr:colOff>
      <xdr:row>8</xdr:row>
      <xdr:rowOff>47625</xdr:rowOff>
    </xdr:from>
    <xdr:ext cx="3971925" cy="2324100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342900</xdr:colOff>
      <xdr:row>20</xdr:row>
      <xdr:rowOff>190500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151</xdr:col>
      <xdr:colOff>333375</xdr:colOff>
      <xdr:row>8</xdr:row>
      <xdr:rowOff>85725</xdr:rowOff>
    </xdr:from>
    <xdr:ext cx="4371975" cy="2247900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mpanies/detail/45540167" TargetMode="External"/><Relationship Id="rId10" Type="http://schemas.openxmlformats.org/officeDocument/2006/relationships/hyperlink" Target="https://tzk100.amocrm.ru/companies/detail/45543629" TargetMode="External"/><Relationship Id="rId13" Type="http://schemas.openxmlformats.org/officeDocument/2006/relationships/hyperlink" Target="https://tzk100.amocrm.ru/companies/detail/29981021" TargetMode="External"/><Relationship Id="rId12" Type="http://schemas.openxmlformats.org/officeDocument/2006/relationships/hyperlink" Target="https://tzk100.amocrm.ru/companies/detail/45543629" TargetMode="External"/><Relationship Id="rId1" Type="http://schemas.openxmlformats.org/officeDocument/2006/relationships/hyperlink" Target="https://tzk100.amocrm.ru/companies/detail/19988225" TargetMode="External"/><Relationship Id="rId2" Type="http://schemas.openxmlformats.org/officeDocument/2006/relationships/hyperlink" Target="https://tzk100.amocrm.ru/contacts/detail/29289553" TargetMode="External"/><Relationship Id="rId3" Type="http://schemas.openxmlformats.org/officeDocument/2006/relationships/hyperlink" Target="https://tzk100.amocrm.ru/companies/detail/19988677" TargetMode="External"/><Relationship Id="rId4" Type="http://schemas.openxmlformats.org/officeDocument/2006/relationships/hyperlink" Target="https://tzk100.amocrm.ru/companies/detail/29289551" TargetMode="External"/><Relationship Id="rId9" Type="http://schemas.openxmlformats.org/officeDocument/2006/relationships/hyperlink" Target="https://tzk100.amocrm.ru/companies/detail/29981021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tzk100.amocrm.ru/companies/detail/45216772" TargetMode="External"/><Relationship Id="rId5" Type="http://schemas.openxmlformats.org/officeDocument/2006/relationships/hyperlink" Target="https://tzk100.amocrm.ru/companies/detail/45224075" TargetMode="External"/><Relationship Id="rId6" Type="http://schemas.openxmlformats.org/officeDocument/2006/relationships/hyperlink" Target="https://tzk100.amocrm.ru/companies/detail/29743989" TargetMode="External"/><Relationship Id="rId7" Type="http://schemas.openxmlformats.org/officeDocument/2006/relationships/hyperlink" Target="https://tzk100.amocrm.ru/companies/detail/25656751" TargetMode="External"/><Relationship Id="rId8" Type="http://schemas.openxmlformats.org/officeDocument/2006/relationships/hyperlink" Target="https://tzk100.amocrm.ru/companies/detail/2565675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5868391" TargetMode="External"/><Relationship Id="rId2" Type="http://schemas.openxmlformats.org/officeDocument/2006/relationships/hyperlink" Target="https://tzk100.amocrm.ru/companies/detail/28486905" TargetMode="External"/><Relationship Id="rId3" Type="http://schemas.openxmlformats.org/officeDocument/2006/relationships/hyperlink" Target="https://tzk100.amocrm.ru/companies/detail/45224075" TargetMode="External"/><Relationship Id="rId4" Type="http://schemas.openxmlformats.org/officeDocument/2006/relationships/hyperlink" Target="https://tzk100.amocrm.ru/companies/detail/44907597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3.xml"/><Relationship Id="rId10" Type="http://schemas.openxmlformats.org/officeDocument/2006/relationships/hyperlink" Target="https://tzk100.amocrm.ru/companies/detail/46096709" TargetMode="External"/><Relationship Id="rId1" Type="http://schemas.openxmlformats.org/officeDocument/2006/relationships/hyperlink" Target="https://tzk100.amocrm.ru/companies/detail/44907597" TargetMode="External"/><Relationship Id="rId2" Type="http://schemas.openxmlformats.org/officeDocument/2006/relationships/hyperlink" Target="https://tzk100.amocrm.ru/contacts/detail/40194345" TargetMode="External"/><Relationship Id="rId3" Type="http://schemas.openxmlformats.org/officeDocument/2006/relationships/hyperlink" Target="https://tzk100.amocrm.ru/companies/detail/46096709" TargetMode="External"/><Relationship Id="rId4" Type="http://schemas.openxmlformats.org/officeDocument/2006/relationships/hyperlink" Target="https://tzk100.amocrm.ru/contacts/detail/40194345" TargetMode="External"/><Relationship Id="rId9" Type="http://schemas.openxmlformats.org/officeDocument/2006/relationships/hyperlink" Target="https://tzk100.amocrm.ru/companies/detail/41174197" TargetMode="External"/><Relationship Id="rId5" Type="http://schemas.openxmlformats.org/officeDocument/2006/relationships/hyperlink" Target="https://tzk100.amocrm.ru/contacts/detail/46331211" TargetMode="External"/><Relationship Id="rId6" Type="http://schemas.openxmlformats.org/officeDocument/2006/relationships/hyperlink" Target="https://tzk100.amocrm.ru/contacts/detail/46253959" TargetMode="External"/><Relationship Id="rId7" Type="http://schemas.openxmlformats.org/officeDocument/2006/relationships/hyperlink" Target="https://tzk100.amocrm.ru/companies/detail/46096709" TargetMode="External"/><Relationship Id="rId8" Type="http://schemas.openxmlformats.org/officeDocument/2006/relationships/hyperlink" Target="https://tzk100.amocrm.ru/contacts/detail/46183485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6141489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tzk100.amocrm.ru/contacts/detail/46105565" TargetMode="External"/><Relationship Id="rId22" Type="http://schemas.openxmlformats.org/officeDocument/2006/relationships/hyperlink" Target="https://tzk100.amocrm.ru/contacts/detail/40194345" TargetMode="External"/><Relationship Id="rId21" Type="http://schemas.openxmlformats.org/officeDocument/2006/relationships/hyperlink" Target="https://tzk100.amocrm.ru/companies/detail/41174197" TargetMode="External"/><Relationship Id="rId24" Type="http://schemas.openxmlformats.org/officeDocument/2006/relationships/hyperlink" Target="https://tzk100.amocrm.ru/contacts/detail/46253959" TargetMode="External"/><Relationship Id="rId23" Type="http://schemas.openxmlformats.org/officeDocument/2006/relationships/hyperlink" Target="https://tzk100.amocrm.ru/contacts/detail/46253959" TargetMode="External"/><Relationship Id="rId1" Type="http://schemas.openxmlformats.org/officeDocument/2006/relationships/hyperlink" Target="https://tzk100.amocrm.ru/contacts/detail/46105565" TargetMode="External"/><Relationship Id="rId2" Type="http://schemas.openxmlformats.org/officeDocument/2006/relationships/hyperlink" Target="https://tzk100.amocrm.ru/contacts/detail/46141489" TargetMode="External"/><Relationship Id="rId3" Type="http://schemas.openxmlformats.org/officeDocument/2006/relationships/hyperlink" Target="https://tzk100.amocrm.ru/contacts/detail/46105565" TargetMode="External"/><Relationship Id="rId4" Type="http://schemas.openxmlformats.org/officeDocument/2006/relationships/hyperlink" Target="https://tzk100.amocrm.ru/contacts/detail/46141489" TargetMode="External"/><Relationship Id="rId9" Type="http://schemas.openxmlformats.org/officeDocument/2006/relationships/hyperlink" Target="https://tzk100.amocrm.ru/contacts/detail/46105565" TargetMode="External"/><Relationship Id="rId25" Type="http://schemas.openxmlformats.org/officeDocument/2006/relationships/drawing" Target="../drawings/drawing7.xml"/><Relationship Id="rId5" Type="http://schemas.openxmlformats.org/officeDocument/2006/relationships/hyperlink" Target="https://tzk100.amocrm.ru/contacts/detail/46105565" TargetMode="External"/><Relationship Id="rId6" Type="http://schemas.openxmlformats.org/officeDocument/2006/relationships/hyperlink" Target="https://tzk100.amocrm.ru/contacts/detail/44548935" TargetMode="External"/><Relationship Id="rId7" Type="http://schemas.openxmlformats.org/officeDocument/2006/relationships/hyperlink" Target="https://tzk100.amocrm.ru/contacts/detail/46331211" TargetMode="External"/><Relationship Id="rId8" Type="http://schemas.openxmlformats.org/officeDocument/2006/relationships/hyperlink" Target="https://tzk100.amocrm.ru/companies/detail/46141487" TargetMode="External"/><Relationship Id="rId11" Type="http://schemas.openxmlformats.org/officeDocument/2006/relationships/hyperlink" Target="https://tzk100.amocrm.ru/companies/detail/26358717" TargetMode="External"/><Relationship Id="rId10" Type="http://schemas.openxmlformats.org/officeDocument/2006/relationships/hyperlink" Target="https://tzk100.amocrm.ru/companies/detail/44907597" TargetMode="External"/><Relationship Id="rId13" Type="http://schemas.openxmlformats.org/officeDocument/2006/relationships/hyperlink" Target="https://tzk100.amocrm.ru/contacts/detail/46181837" TargetMode="External"/><Relationship Id="rId12" Type="http://schemas.openxmlformats.org/officeDocument/2006/relationships/hyperlink" Target="https://tzk100.amocrm.ru/contacts/detail/46105565" TargetMode="External"/><Relationship Id="rId15" Type="http://schemas.openxmlformats.org/officeDocument/2006/relationships/hyperlink" Target="https://tzk100.amocrm.ru/contacts/detail/46105565" TargetMode="External"/><Relationship Id="rId14" Type="http://schemas.openxmlformats.org/officeDocument/2006/relationships/hyperlink" Target="https://tzk100.amocrm.ru/contacts/detail/46105565" TargetMode="External"/><Relationship Id="rId17" Type="http://schemas.openxmlformats.org/officeDocument/2006/relationships/hyperlink" Target="https://tzk100.amocrm.ru/companies/detail/46141487" TargetMode="External"/><Relationship Id="rId16" Type="http://schemas.openxmlformats.org/officeDocument/2006/relationships/hyperlink" Target="https://tzk100.amocrm.ru/contacts/detail/46105565" TargetMode="External"/><Relationship Id="rId19" Type="http://schemas.openxmlformats.org/officeDocument/2006/relationships/hyperlink" Target="https://tzk100.amocrm.ru/contacts/detail/46141489" TargetMode="External"/><Relationship Id="rId18" Type="http://schemas.openxmlformats.org/officeDocument/2006/relationships/hyperlink" Target="https://tzk100.amocrm.ru/contacts/detail/46105565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6181837" TargetMode="External"/><Relationship Id="rId2" Type="http://schemas.openxmlformats.org/officeDocument/2006/relationships/hyperlink" Target="https://tzk100.amocrm.ru/companies/detail/36661285" TargetMode="External"/><Relationship Id="rId3" Type="http://schemas.openxmlformats.org/officeDocument/2006/relationships/hyperlink" Target="https://tzk100.amocrm.ru/companies/detail/45540167" TargetMode="External"/><Relationship Id="rId4" Type="http://schemas.openxmlformats.org/officeDocument/2006/relationships/hyperlink" Target="https://tzk100.amocrm.ru/contacts/detail/44548935" TargetMode="External"/><Relationship Id="rId9" Type="http://schemas.openxmlformats.org/officeDocument/2006/relationships/hyperlink" Target="https://tzk100.amocrm.ru/contacts/detail/46183485" TargetMode="External"/><Relationship Id="rId5" Type="http://schemas.openxmlformats.org/officeDocument/2006/relationships/hyperlink" Target="https://tzk100.amocrm.ru/contacts/detail/46410791" TargetMode="External"/><Relationship Id="rId6" Type="http://schemas.openxmlformats.org/officeDocument/2006/relationships/hyperlink" Target="https://tzk100.amocrm.ru/contacts/detail/46121927" TargetMode="External"/><Relationship Id="rId7" Type="http://schemas.openxmlformats.org/officeDocument/2006/relationships/hyperlink" Target="https://tzk100.amocrm.ru/companies/detail/43320737" TargetMode="External"/><Relationship Id="rId8" Type="http://schemas.openxmlformats.org/officeDocument/2006/relationships/hyperlink" Target="https://tzk100.amocrm.ru/companies/detail/44863707" TargetMode="External"/><Relationship Id="rId11" Type="http://schemas.openxmlformats.org/officeDocument/2006/relationships/drawing" Target="../drawings/drawing8.xml"/><Relationship Id="rId10" Type="http://schemas.openxmlformats.org/officeDocument/2006/relationships/hyperlink" Target="https://tzk100.amocrm.ru/companies/detail/44907597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34.5"/>
    <col customWidth="1" min="5" max="5" width="10.25"/>
    <col customWidth="1" min="6" max="6" width="8.38"/>
    <col customWidth="1" min="7" max="7" width="10.13"/>
    <col customWidth="1" min="8" max="12" width="8.38"/>
    <col customWidth="1" min="13" max="13" width="10.25"/>
    <col customWidth="1" min="14" max="14" width="8.38"/>
    <col customWidth="1" min="15" max="15" width="9.75"/>
    <col customWidth="1" min="16" max="16" width="8.38"/>
    <col customWidth="1" min="17" max="28" width="11.0"/>
  </cols>
  <sheetData>
    <row r="1" ht="15.0" customHeight="1">
      <c r="A1" s="2"/>
      <c r="B1" s="3" t="s">
        <v>2</v>
      </c>
      <c r="C1" s="3" t="s">
        <v>3</v>
      </c>
      <c r="D1" s="5" t="s">
        <v>4</v>
      </c>
      <c r="E1" s="7">
        <v>43900.0</v>
      </c>
      <c r="F1" s="8"/>
      <c r="G1" s="7">
        <v>43903.0</v>
      </c>
      <c r="H1" s="8"/>
      <c r="I1" s="10">
        <v>43906.0</v>
      </c>
      <c r="J1" s="11"/>
      <c r="K1" s="12"/>
      <c r="L1" s="17"/>
      <c r="M1" s="7">
        <v>43907.0</v>
      </c>
      <c r="N1" s="8"/>
      <c r="O1" s="19">
        <v>43908.0</v>
      </c>
      <c r="P1" s="8"/>
      <c r="Q1" s="16">
        <v>43909.0</v>
      </c>
      <c r="U1" s="14"/>
      <c r="V1" s="22">
        <v>43910.0</v>
      </c>
      <c r="W1" s="11"/>
      <c r="X1" s="12"/>
      <c r="Y1" s="26"/>
      <c r="Z1" s="18"/>
      <c r="AA1" s="18"/>
      <c r="AB1" s="18"/>
    </row>
    <row r="2" ht="15.0" customHeight="1">
      <c r="A2" s="20"/>
      <c r="B2" s="20"/>
      <c r="C2" s="20"/>
      <c r="D2" s="24" t="s">
        <v>5</v>
      </c>
      <c r="E2" s="29" t="s">
        <v>10</v>
      </c>
      <c r="F2" s="8"/>
      <c r="G2" s="29" t="s">
        <v>13</v>
      </c>
      <c r="H2" s="8"/>
      <c r="I2" s="29" t="s">
        <v>17</v>
      </c>
      <c r="J2" s="29" t="s">
        <v>18</v>
      </c>
      <c r="K2" s="32" t="s">
        <v>16</v>
      </c>
      <c r="L2" s="34"/>
      <c r="M2" s="29" t="s">
        <v>22</v>
      </c>
      <c r="N2" s="14"/>
      <c r="O2" s="30" t="s">
        <v>25</v>
      </c>
      <c r="P2" s="38"/>
      <c r="Q2" s="30" t="s">
        <v>25</v>
      </c>
      <c r="R2" s="30" t="s">
        <v>26</v>
      </c>
      <c r="S2" s="30" t="s">
        <v>27</v>
      </c>
      <c r="T2" s="30" t="s">
        <v>28</v>
      </c>
      <c r="U2" s="38"/>
      <c r="V2" s="30" t="s">
        <v>27</v>
      </c>
      <c r="W2" s="30" t="s">
        <v>26</v>
      </c>
      <c r="X2" s="30" t="s">
        <v>30</v>
      </c>
      <c r="Y2" s="49"/>
    </row>
    <row r="3" ht="43.5" customHeight="1">
      <c r="A3" s="20"/>
      <c r="B3" s="33"/>
      <c r="C3" s="33"/>
      <c r="D3" s="33"/>
      <c r="E3" s="33"/>
      <c r="F3" s="8"/>
      <c r="G3" s="33"/>
      <c r="H3" s="8"/>
      <c r="I3" s="33"/>
      <c r="J3" s="33"/>
      <c r="K3" s="52"/>
      <c r="L3" s="33"/>
      <c r="M3" s="33"/>
      <c r="N3" s="14"/>
      <c r="O3" s="33"/>
      <c r="P3" s="38"/>
      <c r="Q3" s="33"/>
      <c r="R3" s="33"/>
      <c r="S3" s="33"/>
      <c r="T3" s="33"/>
      <c r="U3" s="38"/>
      <c r="V3" s="33"/>
      <c r="W3" s="33"/>
      <c r="X3" s="33"/>
      <c r="Y3" s="49"/>
    </row>
    <row r="4" ht="15.0" customHeight="1">
      <c r="A4" s="20"/>
      <c r="B4" s="36" t="s">
        <v>24</v>
      </c>
      <c r="C4" s="11"/>
      <c r="D4" s="12"/>
      <c r="E4" s="39"/>
      <c r="F4" s="8"/>
      <c r="G4" s="54">
        <v>9.490740740740741E-4</v>
      </c>
      <c r="H4" s="8"/>
      <c r="I4" s="56">
        <v>0.0014699074074074074</v>
      </c>
      <c r="J4" s="60">
        <v>7.291666666666667E-4</v>
      </c>
      <c r="K4" s="63">
        <v>7.87037037037037E-4</v>
      </c>
      <c r="L4" s="65"/>
      <c r="M4" s="47">
        <v>4.398148148148148E-4</v>
      </c>
      <c r="N4" s="14"/>
      <c r="O4" s="41">
        <v>3.8194444444444446E-4</v>
      </c>
      <c r="P4" s="66"/>
      <c r="Q4" s="41">
        <v>8.217592592592593E-4</v>
      </c>
      <c r="R4" s="41">
        <v>5.902777777777778E-4</v>
      </c>
      <c r="S4" s="41">
        <v>6.134259259259259E-4</v>
      </c>
      <c r="T4" s="41">
        <v>6.481481481481481E-4</v>
      </c>
      <c r="U4" s="66"/>
      <c r="V4" s="41">
        <v>4.050925925925926E-4</v>
      </c>
      <c r="W4" s="41">
        <v>4.62962962962963E-4</v>
      </c>
      <c r="X4" s="41">
        <v>5.902777777777778E-4</v>
      </c>
      <c r="Y4" s="67"/>
      <c r="Z4" s="43"/>
      <c r="AA4" s="43"/>
      <c r="AB4" s="43"/>
    </row>
    <row r="5" ht="15.0" customHeight="1">
      <c r="A5" s="20"/>
      <c r="B5" s="58">
        <v>1.0</v>
      </c>
      <c r="C5" s="58">
        <v>1.0</v>
      </c>
      <c r="D5" s="62" t="s">
        <v>32</v>
      </c>
      <c r="E5" s="39">
        <v>1.0</v>
      </c>
      <c r="F5" s="8"/>
      <c r="G5" s="39">
        <v>1.0</v>
      </c>
      <c r="H5" s="8"/>
      <c r="I5" s="57">
        <v>1.0</v>
      </c>
      <c r="J5" s="57">
        <v>1.0</v>
      </c>
      <c r="K5" s="57">
        <v>1.0</v>
      </c>
      <c r="L5" s="65"/>
      <c r="M5" s="57">
        <v>1.0</v>
      </c>
      <c r="N5" s="14"/>
      <c r="O5" s="51">
        <v>1.0</v>
      </c>
      <c r="P5" s="38"/>
      <c r="Q5" s="51">
        <v>1.0</v>
      </c>
      <c r="R5" s="51">
        <v>1.0</v>
      </c>
      <c r="S5" s="51">
        <v>1.0</v>
      </c>
      <c r="T5" s="51">
        <v>1.0</v>
      </c>
      <c r="U5" s="38"/>
      <c r="V5" s="51">
        <v>1.0</v>
      </c>
      <c r="W5" s="51">
        <v>1.0</v>
      </c>
      <c r="X5" s="51">
        <v>1.0</v>
      </c>
      <c r="Y5" s="49"/>
    </row>
    <row r="6" ht="28.5" customHeight="1">
      <c r="A6" s="20"/>
      <c r="B6" s="58">
        <v>1.0</v>
      </c>
      <c r="C6" s="58">
        <v>2.0</v>
      </c>
      <c r="D6" s="62" t="s">
        <v>38</v>
      </c>
      <c r="E6" s="39">
        <v>1.0</v>
      </c>
      <c r="F6" s="8"/>
      <c r="G6" s="39">
        <v>1.0</v>
      </c>
      <c r="H6" s="8"/>
      <c r="I6" s="57">
        <v>1.0</v>
      </c>
      <c r="J6" s="57">
        <v>1.0</v>
      </c>
      <c r="K6" s="57">
        <v>1.0</v>
      </c>
      <c r="L6" s="65"/>
      <c r="M6" s="57">
        <v>1.0</v>
      </c>
      <c r="N6" s="14"/>
      <c r="O6" s="51">
        <v>1.0</v>
      </c>
      <c r="P6" s="38"/>
      <c r="Q6" s="51">
        <v>1.0</v>
      </c>
      <c r="R6" s="51">
        <v>1.0</v>
      </c>
      <c r="S6" s="51">
        <v>1.0</v>
      </c>
      <c r="T6" s="51">
        <v>1.0</v>
      </c>
      <c r="U6" s="38"/>
      <c r="V6" s="51">
        <v>1.0</v>
      </c>
      <c r="W6" s="51">
        <v>1.0</v>
      </c>
      <c r="X6" s="51">
        <v>1.0</v>
      </c>
      <c r="Y6" s="49"/>
    </row>
    <row r="7" ht="15.0" customHeight="1">
      <c r="A7" s="20"/>
      <c r="B7" s="58">
        <v>1.0</v>
      </c>
      <c r="C7" s="58">
        <v>3.0</v>
      </c>
      <c r="D7" s="62" t="s">
        <v>35</v>
      </c>
      <c r="E7" s="39">
        <v>1.0</v>
      </c>
      <c r="F7" s="8"/>
      <c r="G7" s="39">
        <v>1.0</v>
      </c>
      <c r="H7" s="8"/>
      <c r="I7" s="57">
        <v>1.0</v>
      </c>
      <c r="J7" s="57">
        <v>1.0</v>
      </c>
      <c r="K7" s="57">
        <v>1.0</v>
      </c>
      <c r="L7" s="65"/>
      <c r="M7" s="57">
        <v>1.0</v>
      </c>
      <c r="N7" s="14"/>
      <c r="O7" s="51">
        <v>1.0</v>
      </c>
      <c r="P7" s="38"/>
      <c r="Q7" s="51">
        <v>1.0</v>
      </c>
      <c r="R7" s="51">
        <v>1.0</v>
      </c>
      <c r="S7" s="51">
        <v>1.0</v>
      </c>
      <c r="T7" s="51">
        <v>1.0</v>
      </c>
      <c r="U7" s="38"/>
      <c r="V7" s="51">
        <v>1.0</v>
      </c>
      <c r="W7" s="51">
        <v>1.0</v>
      </c>
      <c r="X7" s="51">
        <v>1.0</v>
      </c>
      <c r="Y7" s="49"/>
    </row>
    <row r="8" ht="15.0" customHeight="1">
      <c r="A8" s="20"/>
      <c r="B8" s="58">
        <v>1.0</v>
      </c>
      <c r="C8" s="58">
        <v>4.0</v>
      </c>
      <c r="D8" s="62" t="s">
        <v>36</v>
      </c>
      <c r="E8" s="39">
        <v>1.0</v>
      </c>
      <c r="F8" s="8"/>
      <c r="G8" s="39">
        <v>1.0</v>
      </c>
      <c r="H8" s="8"/>
      <c r="I8" s="57">
        <v>1.0</v>
      </c>
      <c r="J8" s="57">
        <v>1.0</v>
      </c>
      <c r="K8" s="57">
        <v>1.0</v>
      </c>
      <c r="L8" s="65"/>
      <c r="M8" s="57">
        <v>1.0</v>
      </c>
      <c r="N8" s="14"/>
      <c r="O8" s="51">
        <v>1.0</v>
      </c>
      <c r="P8" s="38"/>
      <c r="Q8" s="51">
        <v>1.0</v>
      </c>
      <c r="R8" s="51">
        <v>1.0</v>
      </c>
      <c r="S8" s="51">
        <v>1.0</v>
      </c>
      <c r="T8" s="51">
        <v>1.0</v>
      </c>
      <c r="U8" s="38"/>
      <c r="V8" s="51">
        <v>1.0</v>
      </c>
      <c r="W8" s="51">
        <v>1.0</v>
      </c>
      <c r="X8" s="51">
        <v>1.0</v>
      </c>
      <c r="Y8" s="49"/>
    </row>
    <row r="9" ht="13.5" customHeight="1">
      <c r="A9" s="20"/>
      <c r="B9" s="58">
        <v>1.0</v>
      </c>
      <c r="C9" s="58">
        <v>5.0</v>
      </c>
      <c r="D9" s="62" t="s">
        <v>43</v>
      </c>
      <c r="E9" s="39">
        <v>1.0</v>
      </c>
      <c r="F9" s="8"/>
      <c r="G9" s="39">
        <v>1.0</v>
      </c>
      <c r="H9" s="8"/>
      <c r="I9" s="57">
        <v>1.0</v>
      </c>
      <c r="J9" s="57">
        <v>1.0</v>
      </c>
      <c r="K9" s="57">
        <v>1.0</v>
      </c>
      <c r="L9" s="65"/>
      <c r="M9" s="57">
        <v>1.0</v>
      </c>
      <c r="N9" s="14"/>
      <c r="O9" s="51">
        <v>1.0</v>
      </c>
      <c r="P9" s="38"/>
      <c r="Q9" s="51">
        <v>1.0</v>
      </c>
      <c r="R9" s="51">
        <v>1.0</v>
      </c>
      <c r="S9" s="51">
        <v>1.0</v>
      </c>
      <c r="T9" s="51">
        <v>1.0</v>
      </c>
      <c r="U9" s="38"/>
      <c r="V9" s="51">
        <v>1.0</v>
      </c>
      <c r="W9" s="51">
        <v>1.0</v>
      </c>
      <c r="X9" s="51">
        <v>1.0</v>
      </c>
      <c r="Y9" s="49"/>
    </row>
    <row r="10" ht="16.5" customHeight="1">
      <c r="A10" s="20"/>
      <c r="B10" s="58">
        <v>1.0</v>
      </c>
      <c r="C10" s="58">
        <v>6.0</v>
      </c>
      <c r="D10" s="62" t="s">
        <v>37</v>
      </c>
      <c r="E10" s="62">
        <v>1.0</v>
      </c>
      <c r="F10" s="8"/>
      <c r="G10" s="39">
        <v>1.0</v>
      </c>
      <c r="H10" s="8"/>
      <c r="I10" s="57">
        <v>1.0</v>
      </c>
      <c r="J10" s="71">
        <v>1.0</v>
      </c>
      <c r="K10" s="57">
        <v>1.0</v>
      </c>
      <c r="L10" s="65"/>
      <c r="M10" s="57">
        <v>1.0</v>
      </c>
      <c r="N10" s="14"/>
      <c r="O10" s="51">
        <v>1.0</v>
      </c>
      <c r="P10" s="38"/>
      <c r="Q10" s="51">
        <v>1.0</v>
      </c>
      <c r="R10" s="51">
        <v>1.0</v>
      </c>
      <c r="S10" s="51">
        <v>1.0</v>
      </c>
      <c r="T10" s="51">
        <v>1.0</v>
      </c>
      <c r="U10" s="38"/>
      <c r="V10" s="51">
        <v>1.0</v>
      </c>
      <c r="W10" s="51">
        <v>1.0</v>
      </c>
      <c r="X10" s="51">
        <v>1.0</v>
      </c>
      <c r="Y10" s="49"/>
    </row>
    <row r="11" ht="16.5" customHeight="1">
      <c r="A11" s="20"/>
      <c r="B11" s="58">
        <v>1.0</v>
      </c>
      <c r="C11" s="58">
        <v>7.0</v>
      </c>
      <c r="D11" s="62" t="s">
        <v>47</v>
      </c>
      <c r="E11" s="72">
        <v>0.0</v>
      </c>
      <c r="F11" s="8"/>
      <c r="G11" s="39">
        <v>1.0</v>
      </c>
      <c r="H11" s="8"/>
      <c r="I11" s="57">
        <v>1.0</v>
      </c>
      <c r="J11" s="57">
        <v>1.0</v>
      </c>
      <c r="K11" s="73">
        <v>0.0</v>
      </c>
      <c r="L11" s="65"/>
      <c r="M11" s="57">
        <v>1.0</v>
      </c>
      <c r="N11" s="14"/>
      <c r="O11" s="51">
        <v>1.0</v>
      </c>
      <c r="P11" s="38"/>
      <c r="Q11" s="51">
        <v>1.0</v>
      </c>
      <c r="R11" s="51">
        <v>1.0</v>
      </c>
      <c r="S11" s="51">
        <v>1.0</v>
      </c>
      <c r="T11" s="51">
        <v>1.0</v>
      </c>
      <c r="U11" s="38"/>
      <c r="V11" s="51">
        <v>1.0</v>
      </c>
      <c r="W11" s="51">
        <v>1.0</v>
      </c>
      <c r="X11" s="51">
        <v>1.0</v>
      </c>
      <c r="Y11" s="49"/>
    </row>
    <row r="12" ht="15.0" customHeight="1">
      <c r="A12" s="20"/>
      <c r="B12" s="58">
        <v>1.0</v>
      </c>
      <c r="C12" s="58">
        <v>8.0</v>
      </c>
      <c r="D12" s="62" t="s">
        <v>39</v>
      </c>
      <c r="E12" s="39">
        <v>1.0</v>
      </c>
      <c r="F12" s="8"/>
      <c r="G12" s="39">
        <v>1.0</v>
      </c>
      <c r="H12" s="8"/>
      <c r="I12" s="57">
        <v>1.0</v>
      </c>
      <c r="J12" s="57">
        <v>1.0</v>
      </c>
      <c r="K12" s="57">
        <v>1.0</v>
      </c>
      <c r="L12" s="65"/>
      <c r="M12" s="57">
        <v>1.0</v>
      </c>
      <c r="N12" s="14"/>
      <c r="O12" s="51">
        <v>1.0</v>
      </c>
      <c r="P12" s="38"/>
      <c r="Q12" s="51">
        <v>1.0</v>
      </c>
      <c r="R12" s="51">
        <v>1.0</v>
      </c>
      <c r="S12" s="51">
        <v>1.0</v>
      </c>
      <c r="T12" s="51">
        <v>1.0</v>
      </c>
      <c r="U12" s="38"/>
      <c r="V12" s="51">
        <v>1.0</v>
      </c>
      <c r="W12" s="51">
        <v>1.0</v>
      </c>
      <c r="X12" s="51">
        <v>1.0</v>
      </c>
      <c r="Y12" s="49"/>
    </row>
    <row r="13" ht="18.75" customHeight="1">
      <c r="A13" s="20"/>
      <c r="B13" s="58">
        <v>1.0</v>
      </c>
      <c r="C13" s="58">
        <v>9.0</v>
      </c>
      <c r="D13" s="62" t="s">
        <v>53</v>
      </c>
      <c r="E13" s="39">
        <v>1.0</v>
      </c>
      <c r="F13" s="8"/>
      <c r="G13" s="69">
        <v>0.0</v>
      </c>
      <c r="H13" s="8"/>
      <c r="I13" s="57">
        <v>1.0</v>
      </c>
      <c r="J13" s="57">
        <v>1.0</v>
      </c>
      <c r="K13" s="73">
        <v>0.0</v>
      </c>
      <c r="L13" s="65"/>
      <c r="M13" s="73">
        <v>0.0</v>
      </c>
      <c r="N13" s="14"/>
      <c r="O13" s="68">
        <v>0.0</v>
      </c>
      <c r="P13" s="38"/>
      <c r="Q13" s="51">
        <v>1.0</v>
      </c>
      <c r="R13" s="68">
        <v>0.0</v>
      </c>
      <c r="S13" s="68">
        <v>0.0</v>
      </c>
      <c r="T13" s="51">
        <v>1.0</v>
      </c>
      <c r="U13" s="38"/>
      <c r="V13" s="51">
        <v>1.0</v>
      </c>
      <c r="W13" s="51">
        <v>1.0</v>
      </c>
      <c r="X13" s="51">
        <v>1.0</v>
      </c>
      <c r="Y13" s="49"/>
    </row>
    <row r="14" ht="27.75" customHeight="1">
      <c r="A14" s="20"/>
      <c r="B14" s="58">
        <v>1.0</v>
      </c>
      <c r="C14" s="58">
        <v>10.0</v>
      </c>
      <c r="D14" s="62" t="s">
        <v>55</v>
      </c>
      <c r="E14" s="39">
        <v>1.0</v>
      </c>
      <c r="F14" s="8"/>
      <c r="G14" s="39">
        <v>1.0</v>
      </c>
      <c r="H14" s="8"/>
      <c r="I14" s="57">
        <v>1.0</v>
      </c>
      <c r="J14" s="73">
        <v>0.0</v>
      </c>
      <c r="K14" s="57">
        <v>1.0</v>
      </c>
      <c r="L14" s="65"/>
      <c r="M14" s="57">
        <v>1.0</v>
      </c>
      <c r="N14" s="14"/>
      <c r="O14" s="51">
        <v>1.0</v>
      </c>
      <c r="P14" s="38"/>
      <c r="Q14" s="68">
        <v>0.0</v>
      </c>
      <c r="R14" s="51">
        <v>1.0</v>
      </c>
      <c r="S14" s="51">
        <v>1.0</v>
      </c>
      <c r="T14" s="51">
        <v>1.0</v>
      </c>
      <c r="U14" s="38"/>
      <c r="V14" s="51">
        <v>1.0</v>
      </c>
      <c r="W14" s="51">
        <v>1.0</v>
      </c>
      <c r="X14" s="51">
        <v>1.0</v>
      </c>
      <c r="Y14" s="49"/>
    </row>
    <row r="15" ht="18.0" customHeight="1">
      <c r="A15" s="20"/>
      <c r="B15" s="58">
        <v>1.0</v>
      </c>
      <c r="C15" s="58">
        <v>11.0</v>
      </c>
      <c r="D15" s="62" t="s">
        <v>59</v>
      </c>
      <c r="E15" s="69">
        <v>0.0</v>
      </c>
      <c r="F15" s="8"/>
      <c r="G15" s="39">
        <v>1.0</v>
      </c>
      <c r="H15" s="8"/>
      <c r="I15" s="57">
        <v>1.0</v>
      </c>
      <c r="J15" s="57">
        <v>1.0</v>
      </c>
      <c r="K15" s="57">
        <v>1.0</v>
      </c>
      <c r="L15" s="65"/>
      <c r="M15" s="57">
        <v>1.0</v>
      </c>
      <c r="N15" s="14"/>
      <c r="O15" s="51">
        <v>1.0</v>
      </c>
      <c r="P15" s="38"/>
      <c r="Q15" s="51">
        <v>1.0</v>
      </c>
      <c r="R15" s="51">
        <v>1.0</v>
      </c>
      <c r="S15" s="51">
        <v>1.0</v>
      </c>
      <c r="T15" s="51">
        <v>1.0</v>
      </c>
      <c r="U15" s="38"/>
      <c r="V15" s="51">
        <v>1.0</v>
      </c>
      <c r="W15" s="51">
        <v>1.0</v>
      </c>
      <c r="X15" s="51">
        <v>1.0</v>
      </c>
      <c r="Y15" s="49"/>
    </row>
    <row r="16" ht="18.0" customHeight="1">
      <c r="A16" s="20"/>
      <c r="B16" s="58">
        <v>1.0</v>
      </c>
      <c r="C16" s="58">
        <v>12.0</v>
      </c>
      <c r="D16" s="62" t="s">
        <v>46</v>
      </c>
      <c r="E16" s="5">
        <v>1.0</v>
      </c>
      <c r="F16" s="8"/>
      <c r="G16" s="69">
        <v>0.0</v>
      </c>
      <c r="H16" s="8"/>
      <c r="I16" s="57">
        <v>1.0</v>
      </c>
      <c r="J16" s="57">
        <v>1.0</v>
      </c>
      <c r="K16" s="57">
        <v>1.0</v>
      </c>
      <c r="L16" s="65"/>
      <c r="M16" s="73">
        <v>0.0</v>
      </c>
      <c r="N16" s="14"/>
      <c r="O16" s="68">
        <v>0.0</v>
      </c>
      <c r="P16" s="38"/>
      <c r="Q16" s="48">
        <v>1.0</v>
      </c>
      <c r="R16" s="68">
        <v>0.0</v>
      </c>
      <c r="S16" s="68">
        <v>0.0</v>
      </c>
      <c r="T16" s="51">
        <v>1.0</v>
      </c>
      <c r="U16" s="38"/>
      <c r="V16" s="51">
        <v>1.0</v>
      </c>
      <c r="W16" s="51">
        <v>1.0</v>
      </c>
      <c r="X16" s="51">
        <v>1.0</v>
      </c>
      <c r="Y16" s="49"/>
    </row>
    <row r="17" ht="15.0" customHeight="1">
      <c r="A17" s="20"/>
      <c r="B17" s="58">
        <v>1.0</v>
      </c>
      <c r="C17" s="58">
        <v>13.0</v>
      </c>
      <c r="D17" s="62" t="s">
        <v>48</v>
      </c>
      <c r="E17" s="39">
        <v>1.0</v>
      </c>
      <c r="F17" s="8"/>
      <c r="G17" s="39">
        <v>1.0</v>
      </c>
      <c r="H17" s="8"/>
      <c r="I17" s="57">
        <v>1.0</v>
      </c>
      <c r="J17" s="57">
        <v>1.0</v>
      </c>
      <c r="K17" s="57">
        <v>1.0</v>
      </c>
      <c r="L17" s="65"/>
      <c r="M17" s="57">
        <v>1.0</v>
      </c>
      <c r="N17" s="14"/>
      <c r="O17" s="51">
        <v>1.0</v>
      </c>
      <c r="P17" s="38"/>
      <c r="Q17" s="51">
        <v>1.0</v>
      </c>
      <c r="R17" s="51">
        <v>1.0</v>
      </c>
      <c r="S17" s="51">
        <v>1.0</v>
      </c>
      <c r="T17" s="51">
        <v>1.0</v>
      </c>
      <c r="U17" s="38"/>
      <c r="V17" s="51">
        <v>1.0</v>
      </c>
      <c r="W17" s="51">
        <v>1.0</v>
      </c>
      <c r="X17" s="51">
        <v>1.0</v>
      </c>
      <c r="Y17" s="49"/>
    </row>
    <row r="18" ht="15.0" customHeight="1">
      <c r="A18" s="20"/>
      <c r="B18" s="58">
        <v>1.0</v>
      </c>
      <c r="C18" s="58">
        <v>14.0</v>
      </c>
      <c r="D18" s="62" t="s">
        <v>50</v>
      </c>
      <c r="E18" s="39">
        <v>1.0</v>
      </c>
      <c r="F18" s="8"/>
      <c r="G18" s="39">
        <v>1.0</v>
      </c>
      <c r="H18" s="8"/>
      <c r="I18" s="57">
        <v>1.0</v>
      </c>
      <c r="J18" s="57">
        <v>1.0</v>
      </c>
      <c r="K18" s="57">
        <v>1.0</v>
      </c>
      <c r="L18" s="65"/>
      <c r="M18" s="57">
        <v>1.0</v>
      </c>
      <c r="N18" s="14"/>
      <c r="O18" s="51">
        <v>1.0</v>
      </c>
      <c r="P18" s="38"/>
      <c r="Q18" s="68">
        <v>0.0</v>
      </c>
      <c r="R18" s="51">
        <v>1.0</v>
      </c>
      <c r="S18" s="51">
        <v>1.0</v>
      </c>
      <c r="T18" s="51">
        <v>1.0</v>
      </c>
      <c r="U18" s="38"/>
      <c r="V18" s="51">
        <v>1.0</v>
      </c>
      <c r="W18" s="51">
        <v>1.0</v>
      </c>
      <c r="X18" s="51">
        <v>1.0</v>
      </c>
      <c r="Y18" s="49"/>
    </row>
    <row r="19" ht="15.75" customHeight="1">
      <c r="A19" s="20"/>
      <c r="B19" s="58">
        <v>1.0</v>
      </c>
      <c r="C19" s="58">
        <v>15.0</v>
      </c>
      <c r="D19" s="62" t="s">
        <v>62</v>
      </c>
      <c r="E19" s="39">
        <v>1.0</v>
      </c>
      <c r="F19" s="8"/>
      <c r="G19" s="39">
        <v>1.0</v>
      </c>
      <c r="H19" s="8"/>
      <c r="I19" s="57">
        <v>1.0</v>
      </c>
      <c r="J19" s="57">
        <v>1.0</v>
      </c>
      <c r="K19" s="57">
        <v>1.0</v>
      </c>
      <c r="L19" s="65"/>
      <c r="M19" s="57">
        <v>1.0</v>
      </c>
      <c r="N19" s="14"/>
      <c r="O19" s="51">
        <v>1.0</v>
      </c>
      <c r="P19" s="38"/>
      <c r="Q19" s="51">
        <v>1.0</v>
      </c>
      <c r="R19" s="51">
        <v>1.0</v>
      </c>
      <c r="S19" s="51">
        <v>1.0</v>
      </c>
      <c r="T19" s="51">
        <v>1.0</v>
      </c>
      <c r="U19" s="38"/>
      <c r="V19" s="51">
        <v>1.0</v>
      </c>
      <c r="W19" s="51">
        <v>1.0</v>
      </c>
      <c r="X19" s="51">
        <v>1.0</v>
      </c>
      <c r="Y19" s="49"/>
    </row>
    <row r="20" ht="17.25" customHeight="1">
      <c r="A20" s="20"/>
      <c r="B20" s="58">
        <v>1.0</v>
      </c>
      <c r="C20" s="58">
        <v>16.0</v>
      </c>
      <c r="D20" s="62" t="s">
        <v>64</v>
      </c>
      <c r="E20" s="39">
        <v>1.0</v>
      </c>
      <c r="F20" s="8"/>
      <c r="G20" s="39">
        <v>1.0</v>
      </c>
      <c r="H20" s="8"/>
      <c r="I20" s="57">
        <v>1.0</v>
      </c>
      <c r="J20" s="57">
        <v>1.0</v>
      </c>
      <c r="K20" s="57">
        <v>1.0</v>
      </c>
      <c r="L20" s="65"/>
      <c r="M20" s="57">
        <v>1.0</v>
      </c>
      <c r="N20" s="14"/>
      <c r="O20" s="51">
        <v>1.0</v>
      </c>
      <c r="P20" s="38"/>
      <c r="Q20" s="51">
        <v>1.0</v>
      </c>
      <c r="R20" s="51">
        <v>1.0</v>
      </c>
      <c r="S20" s="51">
        <v>1.0</v>
      </c>
      <c r="T20" s="51">
        <v>1.0</v>
      </c>
      <c r="U20" s="38"/>
      <c r="V20" s="51">
        <v>1.0</v>
      </c>
      <c r="W20" s="51">
        <v>1.0</v>
      </c>
      <c r="X20" s="51">
        <v>1.0</v>
      </c>
      <c r="Y20" s="49"/>
    </row>
    <row r="21" ht="15.75" customHeight="1">
      <c r="A21" s="20"/>
      <c r="B21" s="58">
        <v>1.0</v>
      </c>
      <c r="C21" s="58">
        <v>17.0</v>
      </c>
      <c r="D21" s="62" t="s">
        <v>65</v>
      </c>
      <c r="E21" s="39">
        <v>1.0</v>
      </c>
      <c r="F21" s="8"/>
      <c r="G21" s="39">
        <v>1.0</v>
      </c>
      <c r="H21" s="8"/>
      <c r="I21" s="57">
        <v>1.0</v>
      </c>
      <c r="J21" s="57">
        <v>1.0</v>
      </c>
      <c r="K21" s="57">
        <v>1.0</v>
      </c>
      <c r="L21" s="65"/>
      <c r="M21" s="57">
        <v>1.0</v>
      </c>
      <c r="N21" s="14"/>
      <c r="O21" s="51">
        <v>1.0</v>
      </c>
      <c r="P21" s="38"/>
      <c r="Q21" s="51">
        <v>1.0</v>
      </c>
      <c r="R21" s="51">
        <v>1.0</v>
      </c>
      <c r="S21" s="51">
        <v>1.0</v>
      </c>
      <c r="T21" s="68">
        <v>0.0</v>
      </c>
      <c r="U21" s="38"/>
      <c r="V21" s="51">
        <v>1.0</v>
      </c>
      <c r="W21" s="51">
        <v>1.0</v>
      </c>
      <c r="X21" s="51">
        <v>1.0</v>
      </c>
      <c r="Y21" s="49"/>
    </row>
    <row r="22" ht="15.75" customHeight="1">
      <c r="A22" s="20"/>
      <c r="B22" s="58">
        <v>1.0</v>
      </c>
      <c r="C22" s="58">
        <v>18.0</v>
      </c>
      <c r="D22" s="62" t="s">
        <v>66</v>
      </c>
      <c r="E22" s="69">
        <v>0.0</v>
      </c>
      <c r="F22" s="8"/>
      <c r="G22" s="39">
        <v>1.0</v>
      </c>
      <c r="H22" s="8"/>
      <c r="I22" s="57">
        <v>1.0</v>
      </c>
      <c r="J22" s="57">
        <v>1.0</v>
      </c>
      <c r="K22" s="57">
        <v>1.0</v>
      </c>
      <c r="L22" s="65"/>
      <c r="M22" s="57">
        <v>1.0</v>
      </c>
      <c r="N22" s="14"/>
      <c r="O22" s="51">
        <v>1.0</v>
      </c>
      <c r="P22" s="38"/>
      <c r="Q22" s="51">
        <v>1.0</v>
      </c>
      <c r="R22" s="51">
        <v>1.0</v>
      </c>
      <c r="S22" s="51">
        <v>1.0</v>
      </c>
      <c r="T22" s="51">
        <v>1.0</v>
      </c>
      <c r="U22" s="38"/>
      <c r="V22" s="51">
        <v>1.0</v>
      </c>
      <c r="W22" s="51">
        <v>1.0</v>
      </c>
      <c r="X22" s="51">
        <v>1.0</v>
      </c>
      <c r="Y22" s="49"/>
    </row>
    <row r="23" ht="15.75" customHeight="1">
      <c r="A23" s="20"/>
      <c r="B23" s="58">
        <v>4.0</v>
      </c>
      <c r="C23" s="58">
        <v>19.0</v>
      </c>
      <c r="D23" s="62" t="s">
        <v>73</v>
      </c>
      <c r="E23" s="69">
        <v>0.0</v>
      </c>
      <c r="F23" s="8"/>
      <c r="G23" s="39">
        <v>4.0</v>
      </c>
      <c r="H23" s="8"/>
      <c r="I23" s="57">
        <v>4.0</v>
      </c>
      <c r="J23" s="57">
        <v>4.0</v>
      </c>
      <c r="K23" s="57">
        <v>4.0</v>
      </c>
      <c r="L23" s="65"/>
      <c r="M23" s="57">
        <v>4.0</v>
      </c>
      <c r="N23" s="14"/>
      <c r="O23" s="51">
        <v>4.0</v>
      </c>
      <c r="P23" s="38"/>
      <c r="Q23" s="51">
        <v>4.0</v>
      </c>
      <c r="R23" s="51">
        <v>4.0</v>
      </c>
      <c r="S23" s="51">
        <v>4.0</v>
      </c>
      <c r="T23" s="68">
        <v>0.0</v>
      </c>
      <c r="U23" s="38"/>
      <c r="V23" s="51">
        <v>4.0</v>
      </c>
      <c r="W23" s="51">
        <v>4.0</v>
      </c>
      <c r="X23" s="51">
        <v>4.0</v>
      </c>
      <c r="Y23" s="49"/>
    </row>
    <row r="24" ht="15.75" customHeight="1">
      <c r="A24" s="20"/>
      <c r="B24" s="58">
        <v>5.0</v>
      </c>
      <c r="C24" s="58">
        <v>20.0</v>
      </c>
      <c r="D24" s="62" t="s">
        <v>76</v>
      </c>
      <c r="E24" s="39">
        <v>5.0</v>
      </c>
      <c r="F24" s="8"/>
      <c r="G24" s="39">
        <v>5.0</v>
      </c>
      <c r="H24" s="8"/>
      <c r="I24" s="57">
        <v>5.0</v>
      </c>
      <c r="J24" s="57">
        <v>5.0</v>
      </c>
      <c r="K24" s="57">
        <v>5.0</v>
      </c>
      <c r="L24" s="65"/>
      <c r="M24" s="57">
        <v>5.0</v>
      </c>
      <c r="N24" s="14"/>
      <c r="O24" s="51">
        <v>5.0</v>
      </c>
      <c r="P24" s="38"/>
      <c r="Q24" s="51">
        <v>5.0</v>
      </c>
      <c r="R24" s="51">
        <v>5.0</v>
      </c>
      <c r="S24" s="51">
        <v>5.0</v>
      </c>
      <c r="T24" s="51">
        <v>5.0</v>
      </c>
      <c r="U24" s="38"/>
      <c r="V24" s="51">
        <v>5.0</v>
      </c>
      <c r="W24" s="51">
        <v>5.0</v>
      </c>
      <c r="X24" s="51">
        <v>5.0</v>
      </c>
      <c r="Y24" s="49"/>
    </row>
    <row r="25" ht="17.25" customHeight="1">
      <c r="A25" s="33"/>
      <c r="B25" s="58">
        <v>5.0</v>
      </c>
      <c r="C25" s="58">
        <v>21.0</v>
      </c>
      <c r="D25" s="62" t="s">
        <v>77</v>
      </c>
      <c r="E25" s="39">
        <v>5.0</v>
      </c>
      <c r="F25" s="8"/>
      <c r="G25" s="69">
        <v>0.0</v>
      </c>
      <c r="H25" s="8"/>
      <c r="I25" s="57">
        <v>5.0</v>
      </c>
      <c r="J25" s="57">
        <v>5.0</v>
      </c>
      <c r="K25" s="57">
        <v>5.0</v>
      </c>
      <c r="L25" s="65"/>
      <c r="M25" s="57">
        <v>5.0</v>
      </c>
      <c r="N25" s="14"/>
      <c r="O25" s="51">
        <v>5.0</v>
      </c>
      <c r="P25" s="38"/>
      <c r="Q25" s="51">
        <v>5.0</v>
      </c>
      <c r="R25" s="51">
        <v>5.0</v>
      </c>
      <c r="S25" s="51">
        <v>5.0</v>
      </c>
      <c r="T25" s="51">
        <v>5.0</v>
      </c>
      <c r="U25" s="38"/>
      <c r="V25" s="51">
        <v>5.0</v>
      </c>
      <c r="W25" s="51">
        <v>5.0</v>
      </c>
      <c r="X25" s="51">
        <v>5.0</v>
      </c>
      <c r="Y25" s="49"/>
    </row>
    <row r="26" ht="15.75" customHeight="1">
      <c r="A26" s="58"/>
      <c r="B26" s="82">
        <f>SUM(B5:B25)</f>
        <v>32</v>
      </c>
      <c r="C26" s="12"/>
      <c r="D26" s="88" t="s">
        <v>74</v>
      </c>
      <c r="E26" s="39">
        <f>SUM(E5:E25)</f>
        <v>25</v>
      </c>
      <c r="F26" s="8"/>
      <c r="G26" s="39">
        <f>SUM(G5:G25)</f>
        <v>25</v>
      </c>
      <c r="H26" s="8"/>
      <c r="I26" s="39">
        <f t="shared" ref="I26:K26" si="1">SUM(I5:I25)</f>
        <v>32</v>
      </c>
      <c r="J26" s="39">
        <f t="shared" si="1"/>
        <v>31</v>
      </c>
      <c r="K26" s="39">
        <f t="shared" si="1"/>
        <v>30</v>
      </c>
      <c r="L26" s="65"/>
      <c r="M26" s="39">
        <f>SUM(M5:M25)</f>
        <v>30</v>
      </c>
      <c r="N26" s="14"/>
      <c r="O26" s="84">
        <f>SUM(O5:O25)</f>
        <v>30</v>
      </c>
      <c r="P26" s="38"/>
      <c r="Q26" s="84">
        <f t="shared" ref="Q26:T26" si="2">SUM(Q5:Q25)</f>
        <v>30</v>
      </c>
      <c r="R26" s="84">
        <f t="shared" si="2"/>
        <v>30</v>
      </c>
      <c r="S26" s="84">
        <f t="shared" si="2"/>
        <v>30</v>
      </c>
      <c r="T26" s="84">
        <f t="shared" si="2"/>
        <v>27</v>
      </c>
      <c r="U26" s="38"/>
      <c r="V26" s="84">
        <f t="shared" ref="V26:X26" si="3">SUM(V5:V25)</f>
        <v>32</v>
      </c>
      <c r="W26" s="84">
        <f t="shared" si="3"/>
        <v>32</v>
      </c>
      <c r="X26" s="84">
        <f t="shared" si="3"/>
        <v>32</v>
      </c>
      <c r="Y26" s="49"/>
    </row>
    <row r="27" ht="15.75" customHeight="1">
      <c r="A27" s="85" t="s">
        <v>78</v>
      </c>
      <c r="B27" s="11"/>
      <c r="C27" s="11"/>
      <c r="D27" s="12"/>
      <c r="E27" s="39">
        <v>32.0</v>
      </c>
      <c r="F27" s="8"/>
      <c r="G27" s="39">
        <v>32.0</v>
      </c>
      <c r="H27" s="8"/>
      <c r="I27" s="57">
        <v>32.0</v>
      </c>
      <c r="J27" s="57">
        <v>32.0</v>
      </c>
      <c r="K27" s="57">
        <v>32.0</v>
      </c>
      <c r="L27" s="65"/>
      <c r="M27" s="57">
        <v>32.0</v>
      </c>
      <c r="N27" s="14"/>
      <c r="O27" s="51">
        <v>32.0</v>
      </c>
      <c r="P27" s="38"/>
      <c r="Q27" s="51">
        <v>32.0</v>
      </c>
      <c r="R27" s="51">
        <v>32.0</v>
      </c>
      <c r="S27" s="51">
        <v>32.0</v>
      </c>
      <c r="T27" s="51">
        <v>32.0</v>
      </c>
      <c r="U27" s="38"/>
      <c r="V27" s="51">
        <v>32.0</v>
      </c>
      <c r="W27" s="51">
        <v>32.0</v>
      </c>
      <c r="X27" s="51">
        <v>32.0</v>
      </c>
      <c r="Y27" s="49"/>
    </row>
    <row r="28" ht="15.75" customHeight="1">
      <c r="A28" s="85" t="s">
        <v>79</v>
      </c>
      <c r="B28" s="11"/>
      <c r="C28" s="11"/>
      <c r="D28" s="12"/>
      <c r="E28" s="87">
        <f>E26/E27</f>
        <v>0.78125</v>
      </c>
      <c r="F28" s="8"/>
      <c r="G28" s="87">
        <f>G26/G27</f>
        <v>0.78125</v>
      </c>
      <c r="H28" s="8"/>
      <c r="I28" s="87">
        <f t="shared" ref="I28:K28" si="4">I26/I27</f>
        <v>1</v>
      </c>
      <c r="J28" s="87">
        <f t="shared" si="4"/>
        <v>0.96875</v>
      </c>
      <c r="K28" s="87">
        <f t="shared" si="4"/>
        <v>0.9375</v>
      </c>
      <c r="L28" s="98"/>
      <c r="M28" s="87">
        <f>M26/M27</f>
        <v>0.9375</v>
      </c>
      <c r="N28" s="14"/>
      <c r="O28" s="87">
        <f>O26/O27</f>
        <v>0.9375</v>
      </c>
      <c r="P28" s="38"/>
      <c r="Q28" s="89">
        <f t="shared" ref="Q28:T28" si="5">Q26/Q27</f>
        <v>0.9375</v>
      </c>
      <c r="R28" s="89">
        <f t="shared" si="5"/>
        <v>0.9375</v>
      </c>
      <c r="S28" s="89">
        <f t="shared" si="5"/>
        <v>0.9375</v>
      </c>
      <c r="T28" s="89">
        <f t="shared" si="5"/>
        <v>0.84375</v>
      </c>
      <c r="U28" s="38"/>
      <c r="V28" s="89">
        <f t="shared" ref="V28:X28" si="6">V26/V27</f>
        <v>1</v>
      </c>
      <c r="W28" s="89">
        <f t="shared" si="6"/>
        <v>1</v>
      </c>
      <c r="X28" s="89">
        <f t="shared" si="6"/>
        <v>1</v>
      </c>
      <c r="Y28" s="103"/>
      <c r="Z28" s="90"/>
      <c r="AA28" s="90"/>
      <c r="AB28" s="90"/>
    </row>
    <row r="29" ht="15.75" customHeight="1">
      <c r="A29" s="85" t="s">
        <v>80</v>
      </c>
      <c r="B29" s="11"/>
      <c r="C29" s="11"/>
      <c r="D29" s="12"/>
      <c r="E29" s="39">
        <f>E27-E26</f>
        <v>7</v>
      </c>
      <c r="F29" s="8"/>
      <c r="G29" s="39">
        <f>G27-G26</f>
        <v>7</v>
      </c>
      <c r="H29" s="8"/>
      <c r="I29" s="39">
        <f t="shared" ref="I29:K29" si="7">I27-I26</f>
        <v>0</v>
      </c>
      <c r="J29" s="39">
        <f t="shared" si="7"/>
        <v>1</v>
      </c>
      <c r="K29" s="39">
        <f t="shared" si="7"/>
        <v>2</v>
      </c>
      <c r="L29" s="65"/>
      <c r="M29" s="39">
        <f>M27-M26</f>
        <v>2</v>
      </c>
      <c r="N29" s="14"/>
      <c r="O29" s="84">
        <f>O27-O26</f>
        <v>2</v>
      </c>
      <c r="P29" s="38"/>
      <c r="Q29" s="84">
        <f t="shared" ref="Q29:T29" si="8">Q27-Q26</f>
        <v>2</v>
      </c>
      <c r="R29" s="84">
        <f t="shared" si="8"/>
        <v>2</v>
      </c>
      <c r="S29" s="84">
        <f t="shared" si="8"/>
        <v>2</v>
      </c>
      <c r="T29" s="84">
        <f t="shared" si="8"/>
        <v>5</v>
      </c>
      <c r="U29" s="38"/>
      <c r="V29" s="84">
        <f t="shared" ref="V29:X29" si="9">V27-V26</f>
        <v>0</v>
      </c>
      <c r="W29" s="84">
        <f t="shared" si="9"/>
        <v>0</v>
      </c>
      <c r="X29" s="84">
        <f t="shared" si="9"/>
        <v>0</v>
      </c>
      <c r="Y29" s="49"/>
    </row>
    <row r="30" ht="53.25" customHeight="1">
      <c r="A30" s="85" t="s">
        <v>82</v>
      </c>
      <c r="B30" s="11"/>
      <c r="C30" s="11"/>
      <c r="D30" s="12"/>
      <c r="E30" s="69" t="s">
        <v>92</v>
      </c>
      <c r="F30" s="8"/>
      <c r="G30" s="39" t="s">
        <v>93</v>
      </c>
      <c r="H30" s="8"/>
      <c r="I30" s="57" t="s">
        <v>94</v>
      </c>
      <c r="J30" s="107" t="s">
        <v>95</v>
      </c>
      <c r="K30" s="57" t="s">
        <v>97</v>
      </c>
      <c r="L30" s="65"/>
      <c r="M30" s="57" t="s">
        <v>98</v>
      </c>
      <c r="N30" s="14"/>
      <c r="O30" s="51" t="s">
        <v>99</v>
      </c>
      <c r="P30" s="38"/>
      <c r="Q30" s="68" t="s">
        <v>100</v>
      </c>
      <c r="R30" s="51" t="s">
        <v>101</v>
      </c>
      <c r="S30" s="51" t="s">
        <v>101</v>
      </c>
      <c r="T30" s="92" t="s">
        <v>102</v>
      </c>
      <c r="U30" s="38"/>
      <c r="V30" s="51" t="s">
        <v>103</v>
      </c>
      <c r="W30" s="51" t="s">
        <v>103</v>
      </c>
      <c r="X30" s="51" t="s">
        <v>104</v>
      </c>
      <c r="Y30" s="49"/>
    </row>
    <row r="31" ht="27.0" customHeight="1">
      <c r="A31" s="93"/>
      <c r="B31" s="93"/>
      <c r="C31" s="93"/>
      <c r="D31" s="94"/>
      <c r="E31" s="109" t="s">
        <v>105</v>
      </c>
      <c r="F31" s="111">
        <f>AVERAGE(E28)</f>
        <v>0.78125</v>
      </c>
      <c r="G31" s="109" t="s">
        <v>105</v>
      </c>
      <c r="H31" s="111">
        <f>AVERAGE(G28)</f>
        <v>0.78125</v>
      </c>
      <c r="J31" s="109" t="s">
        <v>105</v>
      </c>
      <c r="K31" s="111">
        <f>AVERAGE(I28:K28)</f>
        <v>0.96875</v>
      </c>
      <c r="L31" s="65"/>
      <c r="M31" s="109" t="s">
        <v>105</v>
      </c>
      <c r="N31" s="111">
        <f>AVERAGE(M28)</f>
        <v>0.9375</v>
      </c>
      <c r="O31" s="109" t="s">
        <v>105</v>
      </c>
      <c r="P31" s="111">
        <f>AVERAGE(O28)</f>
        <v>0.9375</v>
      </c>
      <c r="R31" s="109" t="s">
        <v>105</v>
      </c>
      <c r="S31" s="111">
        <f>AVERAGE(Q28:T28)</f>
        <v>0.9140625</v>
      </c>
      <c r="U31" s="38"/>
      <c r="V31" s="109" t="s">
        <v>105</v>
      </c>
      <c r="W31" s="111">
        <f>AVERAGE(V28:X28)</f>
        <v>1</v>
      </c>
      <c r="Y31" s="49"/>
    </row>
    <row r="32" ht="15.75" customHeight="1">
      <c r="A32" s="93"/>
      <c r="B32" s="93"/>
      <c r="C32" s="93"/>
      <c r="D32" s="94"/>
      <c r="E32" s="112" t="s">
        <v>106</v>
      </c>
      <c r="F32" s="112">
        <f>COUNTA(E2)</f>
        <v>1</v>
      </c>
      <c r="G32" s="112" t="s">
        <v>106</v>
      </c>
      <c r="H32" s="112">
        <f>COUNTA(G2)</f>
        <v>1</v>
      </c>
      <c r="J32" s="112" t="s">
        <v>106</v>
      </c>
      <c r="K32" s="112">
        <v>3.0</v>
      </c>
      <c r="L32" s="65"/>
      <c r="M32" s="112" t="s">
        <v>106</v>
      </c>
      <c r="N32" s="114">
        <f>COUNTA(M2)</f>
        <v>1</v>
      </c>
      <c r="O32" s="112" t="s">
        <v>106</v>
      </c>
      <c r="P32" s="114">
        <f>COUNTA(O2)</f>
        <v>1</v>
      </c>
      <c r="R32" s="112" t="s">
        <v>106</v>
      </c>
      <c r="S32" s="114">
        <f>COUNTA(Q2:T3)</f>
        <v>4</v>
      </c>
      <c r="U32" s="38"/>
      <c r="V32" s="112" t="s">
        <v>106</v>
      </c>
      <c r="W32" s="114">
        <f>COUNTA(U2:X3)</f>
        <v>3</v>
      </c>
      <c r="Y32" s="49"/>
    </row>
    <row r="33" ht="15.75" customHeight="1">
      <c r="A33" s="93"/>
      <c r="B33" s="93"/>
      <c r="C33" s="93"/>
      <c r="D33" s="94"/>
      <c r="G33" s="108" t="s">
        <v>96</v>
      </c>
      <c r="H33" s="110">
        <f>SUM(G4)</f>
        <v>0.0009490740741</v>
      </c>
      <c r="J33" s="108" t="s">
        <v>96</v>
      </c>
      <c r="K33" s="110">
        <f>SUM(I4:K4)</f>
        <v>0.002986111111</v>
      </c>
      <c r="M33" s="108" t="s">
        <v>96</v>
      </c>
      <c r="N33" s="110">
        <f>SUM(M4)</f>
        <v>0.0004398148148</v>
      </c>
      <c r="O33" s="108" t="s">
        <v>96</v>
      </c>
      <c r="P33" s="110">
        <f>SUM(O4)</f>
        <v>0.0003819444444</v>
      </c>
      <c r="R33" s="108" t="s">
        <v>96</v>
      </c>
      <c r="S33" s="110">
        <f>SUM(Q4:T4)</f>
        <v>0.002673611111</v>
      </c>
      <c r="V33" s="108" t="s">
        <v>96</v>
      </c>
      <c r="W33" s="110">
        <f>SUM(V4:X4)</f>
        <v>0.001458333333</v>
      </c>
    </row>
    <row r="34" ht="15.75" customHeight="1">
      <c r="A34" s="93"/>
      <c r="B34" s="93"/>
      <c r="C34" s="93"/>
      <c r="D34" s="94"/>
      <c r="K34" s="93"/>
    </row>
    <row r="35" ht="15.75" customHeight="1">
      <c r="A35" s="93"/>
      <c r="B35" s="93"/>
      <c r="C35" s="93"/>
      <c r="D35" s="94"/>
      <c r="K35" s="93"/>
    </row>
    <row r="36" ht="15.75" customHeight="1">
      <c r="A36" s="93"/>
      <c r="B36" s="93"/>
      <c r="C36" s="93"/>
      <c r="D36" s="94"/>
      <c r="K36" s="93"/>
    </row>
    <row r="37" ht="15.75" customHeight="1">
      <c r="A37" s="93"/>
      <c r="B37" s="93"/>
      <c r="C37" s="93"/>
      <c r="D37" s="94"/>
      <c r="K37" s="93"/>
    </row>
    <row r="38" ht="15.75" customHeight="1">
      <c r="A38" s="93"/>
      <c r="B38" s="93"/>
      <c r="C38" s="93"/>
      <c r="D38" s="94"/>
      <c r="K38" s="93"/>
    </row>
    <row r="39" ht="15.75" customHeight="1">
      <c r="A39" s="93"/>
      <c r="B39" s="93"/>
      <c r="C39" s="93"/>
      <c r="D39" s="94"/>
      <c r="K39" s="93"/>
    </row>
    <row r="40" ht="15.75" customHeight="1">
      <c r="A40" s="93"/>
      <c r="B40" s="93"/>
      <c r="C40" s="93"/>
      <c r="D40" s="94"/>
      <c r="K40" s="93"/>
    </row>
    <row r="41" ht="15.75" customHeight="1">
      <c r="A41" s="93"/>
      <c r="B41" s="93"/>
      <c r="C41" s="93"/>
      <c r="D41" s="94"/>
      <c r="K41" s="93"/>
    </row>
    <row r="42" ht="15.75" customHeight="1">
      <c r="A42" s="93"/>
      <c r="B42" s="93"/>
      <c r="C42" s="93"/>
      <c r="D42" s="94"/>
      <c r="K42" s="93"/>
    </row>
    <row r="43" ht="15.75" customHeight="1">
      <c r="A43" s="93"/>
      <c r="B43" s="93"/>
      <c r="C43" s="93"/>
      <c r="D43" s="94"/>
      <c r="K43" s="93"/>
    </row>
    <row r="44" ht="15.75" customHeight="1">
      <c r="A44" s="93"/>
      <c r="B44" s="93"/>
      <c r="C44" s="93"/>
      <c r="D44" s="94"/>
      <c r="K44" s="93"/>
    </row>
    <row r="45" ht="15.75" customHeight="1">
      <c r="A45" s="93"/>
      <c r="B45" s="93"/>
      <c r="C45" s="93"/>
      <c r="D45" s="94"/>
      <c r="K45" s="93"/>
    </row>
    <row r="46" ht="15.75" customHeight="1">
      <c r="A46" s="93"/>
      <c r="B46" s="93"/>
      <c r="C46" s="93"/>
      <c r="D46" s="94"/>
      <c r="K46" s="93"/>
    </row>
    <row r="47" ht="15.75" customHeight="1">
      <c r="A47" s="93"/>
      <c r="B47" s="93"/>
      <c r="C47" s="93"/>
      <c r="D47" s="94"/>
      <c r="K47" s="93"/>
    </row>
    <row r="48" ht="15.75" customHeight="1">
      <c r="A48" s="93"/>
      <c r="B48" s="93"/>
      <c r="C48" s="93"/>
      <c r="D48" s="94"/>
      <c r="K48" s="93"/>
    </row>
    <row r="49" ht="15.75" customHeight="1">
      <c r="A49" s="93"/>
      <c r="B49" s="93"/>
      <c r="C49" s="93"/>
      <c r="D49" s="94"/>
      <c r="K49" s="93"/>
    </row>
    <row r="50" ht="15.75" customHeight="1">
      <c r="A50" s="93"/>
      <c r="B50" s="93"/>
      <c r="C50" s="93"/>
      <c r="D50" s="94"/>
      <c r="K50" s="93"/>
    </row>
    <row r="51" ht="15.75" customHeight="1">
      <c r="A51" s="93"/>
      <c r="B51" s="93"/>
      <c r="C51" s="93"/>
      <c r="D51" s="94"/>
      <c r="K51" s="93"/>
    </row>
    <row r="52" ht="15.75" customHeight="1">
      <c r="A52" s="93"/>
      <c r="B52" s="93"/>
      <c r="C52" s="93"/>
      <c r="D52" s="94"/>
      <c r="K52" s="93"/>
    </row>
    <row r="53" ht="15.75" customHeight="1">
      <c r="A53" s="93"/>
      <c r="B53" s="93"/>
      <c r="C53" s="93"/>
      <c r="D53" s="94"/>
      <c r="K53" s="93"/>
    </row>
    <row r="54" ht="15.75" customHeight="1">
      <c r="A54" s="93"/>
      <c r="B54" s="93"/>
      <c r="C54" s="93"/>
      <c r="D54" s="94"/>
      <c r="K54" s="93"/>
    </row>
    <row r="55" ht="15.75" customHeight="1">
      <c r="A55" s="93"/>
      <c r="B55" s="93"/>
      <c r="C55" s="93"/>
      <c r="D55" s="94"/>
      <c r="K55" s="93"/>
    </row>
    <row r="56" ht="15.75" customHeight="1">
      <c r="A56" s="93"/>
      <c r="B56" s="93"/>
      <c r="C56" s="93"/>
      <c r="D56" s="94"/>
      <c r="K56" s="93"/>
    </row>
    <row r="57" ht="15.75" customHeight="1">
      <c r="A57" s="93"/>
      <c r="B57" s="93"/>
      <c r="C57" s="93"/>
      <c r="D57" s="94"/>
      <c r="K57" s="93"/>
    </row>
    <row r="58" ht="15.75" customHeight="1">
      <c r="A58" s="93"/>
      <c r="B58" s="93"/>
      <c r="C58" s="93"/>
      <c r="D58" s="94"/>
      <c r="K58" s="93"/>
    </row>
    <row r="59" ht="15.75" customHeight="1">
      <c r="A59" s="93"/>
      <c r="B59" s="93"/>
      <c r="C59" s="93"/>
      <c r="D59" s="94"/>
      <c r="K59" s="93"/>
    </row>
    <row r="60" ht="15.75" customHeight="1">
      <c r="A60" s="93"/>
      <c r="B60" s="93"/>
      <c r="C60" s="93"/>
      <c r="D60" s="113"/>
      <c r="K60" s="93"/>
    </row>
    <row r="61" ht="15.75" customHeight="1">
      <c r="A61" s="93"/>
      <c r="B61" s="93"/>
      <c r="C61" s="93"/>
      <c r="D61" s="113"/>
      <c r="K61" s="93"/>
    </row>
    <row r="62" ht="15.75" customHeight="1">
      <c r="A62" s="93"/>
      <c r="B62" s="93"/>
      <c r="C62" s="93"/>
      <c r="D62" s="113"/>
      <c r="K62" s="93"/>
    </row>
    <row r="63" ht="15.75" customHeight="1">
      <c r="A63" s="93"/>
      <c r="B63" s="93"/>
      <c r="C63" s="93"/>
      <c r="D63" s="113"/>
      <c r="K63" s="93"/>
    </row>
    <row r="64" ht="15.75" customHeight="1">
      <c r="A64" s="93"/>
      <c r="B64" s="93"/>
      <c r="C64" s="93"/>
      <c r="D64" s="113"/>
      <c r="K64" s="93"/>
    </row>
    <row r="65" ht="15.75" customHeight="1">
      <c r="A65" s="93"/>
      <c r="B65" s="93"/>
      <c r="C65" s="93"/>
      <c r="D65" s="113"/>
      <c r="K65" s="93"/>
    </row>
    <row r="66" ht="15.75" customHeight="1">
      <c r="A66" s="93"/>
      <c r="B66" s="93"/>
      <c r="C66" s="93"/>
      <c r="D66" s="113"/>
      <c r="K66" s="93"/>
    </row>
    <row r="67" ht="15.75" customHeight="1">
      <c r="A67" s="93"/>
      <c r="B67" s="93"/>
      <c r="C67" s="93"/>
      <c r="D67" s="113"/>
      <c r="K67" s="93"/>
    </row>
    <row r="68" ht="15.75" customHeight="1">
      <c r="A68" s="93"/>
      <c r="B68" s="93"/>
      <c r="C68" s="93"/>
      <c r="D68" s="113"/>
      <c r="K68" s="93"/>
    </row>
    <row r="69" ht="15.75" customHeight="1">
      <c r="A69" s="93"/>
      <c r="B69" s="93"/>
      <c r="C69" s="93"/>
      <c r="D69" s="113"/>
      <c r="K69" s="93"/>
    </row>
    <row r="70" ht="15.75" customHeight="1">
      <c r="A70" s="93"/>
      <c r="B70" s="93"/>
      <c r="C70" s="93"/>
      <c r="D70" s="113"/>
      <c r="K70" s="93"/>
    </row>
    <row r="71" ht="15.75" customHeight="1">
      <c r="A71" s="93"/>
      <c r="B71" s="93"/>
      <c r="C71" s="93"/>
      <c r="D71" s="113"/>
      <c r="K71" s="93"/>
    </row>
    <row r="72" ht="15.75" customHeight="1">
      <c r="A72" s="93"/>
      <c r="B72" s="93"/>
      <c r="C72" s="93"/>
      <c r="D72" s="113"/>
      <c r="K72" s="93"/>
    </row>
    <row r="73" ht="15.75" customHeight="1">
      <c r="A73" s="93"/>
      <c r="B73" s="93"/>
      <c r="C73" s="93"/>
      <c r="D73" s="113"/>
      <c r="K73" s="93"/>
    </row>
    <row r="74" ht="15.75" customHeight="1">
      <c r="A74" s="93"/>
      <c r="B74" s="93"/>
      <c r="C74" s="93"/>
      <c r="D74" s="113"/>
      <c r="K74" s="93"/>
    </row>
    <row r="75" ht="15.75" customHeight="1">
      <c r="A75" s="93"/>
      <c r="B75" s="93"/>
      <c r="C75" s="93"/>
      <c r="D75" s="113"/>
      <c r="K75" s="93"/>
    </row>
    <row r="76" ht="15.75" customHeight="1">
      <c r="A76" s="93"/>
      <c r="B76" s="93"/>
      <c r="C76" s="93"/>
      <c r="D76" s="113"/>
      <c r="K76" s="93"/>
    </row>
    <row r="77" ht="15.75" customHeight="1">
      <c r="A77" s="93"/>
      <c r="B77" s="93"/>
      <c r="C77" s="93"/>
      <c r="D77" s="113"/>
      <c r="K77" s="93"/>
    </row>
    <row r="78" ht="15.75" customHeight="1">
      <c r="A78" s="93"/>
      <c r="B78" s="93"/>
      <c r="C78" s="93"/>
      <c r="D78" s="113"/>
      <c r="K78" s="93"/>
    </row>
    <row r="79" ht="15.75" customHeight="1">
      <c r="A79" s="93"/>
      <c r="B79" s="93"/>
      <c r="C79" s="93"/>
      <c r="D79" s="113"/>
      <c r="K79" s="93"/>
    </row>
    <row r="80" ht="15.75" customHeight="1">
      <c r="A80" s="93"/>
      <c r="B80" s="93"/>
      <c r="C80" s="93"/>
      <c r="D80" s="113"/>
      <c r="K80" s="93"/>
    </row>
    <row r="81" ht="15.75" customHeight="1">
      <c r="A81" s="93"/>
      <c r="B81" s="93"/>
      <c r="C81" s="93"/>
      <c r="D81" s="113"/>
      <c r="K81" s="93"/>
    </row>
    <row r="82" ht="15.75" customHeight="1">
      <c r="A82" s="93"/>
      <c r="B82" s="93"/>
      <c r="C82" s="93"/>
      <c r="D82" s="113"/>
      <c r="K82" s="93"/>
    </row>
    <row r="83" ht="15.75" customHeight="1">
      <c r="A83" s="93"/>
      <c r="B83" s="93"/>
      <c r="C83" s="93"/>
      <c r="D83" s="113"/>
      <c r="K83" s="93"/>
    </row>
    <row r="84" ht="15.75" customHeight="1">
      <c r="A84" s="93"/>
      <c r="B84" s="93"/>
      <c r="C84" s="93"/>
      <c r="D84" s="113"/>
      <c r="K84" s="93"/>
    </row>
    <row r="85" ht="15.75" customHeight="1">
      <c r="A85" s="93"/>
      <c r="B85" s="93"/>
      <c r="C85" s="93"/>
      <c r="D85" s="113"/>
      <c r="K85" s="93"/>
    </row>
    <row r="86" ht="15.75" customHeight="1">
      <c r="A86" s="93"/>
      <c r="B86" s="93"/>
      <c r="C86" s="93"/>
      <c r="D86" s="113"/>
      <c r="K86" s="93"/>
    </row>
    <row r="87" ht="15.75" customHeight="1">
      <c r="A87" s="93"/>
      <c r="B87" s="93"/>
      <c r="C87" s="93"/>
      <c r="D87" s="113"/>
      <c r="K87" s="93"/>
    </row>
    <row r="88" ht="15.75" customHeight="1">
      <c r="A88" s="93"/>
      <c r="B88" s="93"/>
      <c r="C88" s="93"/>
      <c r="D88" s="113"/>
      <c r="K88" s="93"/>
    </row>
    <row r="89" ht="15.75" customHeight="1">
      <c r="A89" s="93"/>
      <c r="B89" s="93"/>
      <c r="C89" s="93"/>
      <c r="D89" s="113"/>
      <c r="K89" s="93"/>
    </row>
    <row r="90" ht="15.75" customHeight="1">
      <c r="A90" s="93"/>
      <c r="B90" s="93"/>
      <c r="C90" s="93"/>
      <c r="D90" s="113"/>
      <c r="K90" s="93"/>
    </row>
    <row r="91" ht="15.75" customHeight="1">
      <c r="A91" s="93"/>
      <c r="B91" s="93"/>
      <c r="C91" s="93"/>
      <c r="D91" s="113"/>
      <c r="K91" s="93"/>
    </row>
    <row r="92" ht="15.75" customHeight="1">
      <c r="A92" s="93"/>
      <c r="B92" s="93"/>
      <c r="C92" s="93"/>
      <c r="D92" s="113"/>
      <c r="K92" s="93"/>
    </row>
    <row r="93" ht="15.75" customHeight="1">
      <c r="A93" s="93"/>
      <c r="B93" s="93"/>
      <c r="C93" s="93"/>
      <c r="D93" s="113"/>
      <c r="K93" s="93"/>
    </row>
    <row r="94" ht="15.75" customHeight="1">
      <c r="A94" s="93"/>
      <c r="B94" s="93"/>
      <c r="C94" s="93"/>
      <c r="D94" s="113"/>
      <c r="K94" s="93"/>
    </row>
    <row r="95" ht="15.75" customHeight="1">
      <c r="A95" s="93"/>
      <c r="B95" s="93"/>
      <c r="C95" s="93"/>
      <c r="D95" s="113"/>
      <c r="K95" s="93"/>
    </row>
    <row r="96" ht="15.75" customHeight="1">
      <c r="A96" s="93"/>
      <c r="B96" s="93"/>
      <c r="C96" s="93"/>
      <c r="D96" s="113"/>
      <c r="K96" s="93"/>
    </row>
    <row r="97" ht="15.75" customHeight="1">
      <c r="A97" s="93"/>
      <c r="B97" s="93"/>
      <c r="C97" s="93"/>
      <c r="D97" s="113"/>
      <c r="K97" s="93"/>
    </row>
    <row r="98" ht="15.75" customHeight="1">
      <c r="A98" s="93"/>
      <c r="B98" s="93"/>
      <c r="C98" s="93"/>
      <c r="D98" s="113"/>
      <c r="K98" s="93"/>
    </row>
    <row r="99" ht="15.75" customHeight="1">
      <c r="A99" s="93"/>
      <c r="B99" s="93"/>
      <c r="C99" s="93"/>
      <c r="D99" s="113"/>
      <c r="K99" s="93"/>
    </row>
    <row r="100" ht="15.75" customHeight="1">
      <c r="A100" s="93"/>
      <c r="B100" s="93"/>
      <c r="C100" s="93"/>
      <c r="D100" s="113"/>
      <c r="K100" s="93"/>
    </row>
    <row r="101" ht="15.75" customHeight="1">
      <c r="A101" s="93"/>
      <c r="B101" s="93"/>
      <c r="C101" s="93"/>
      <c r="D101" s="113"/>
      <c r="K101" s="93"/>
    </row>
    <row r="102" ht="15.75" customHeight="1">
      <c r="A102" s="93"/>
      <c r="B102" s="93"/>
      <c r="C102" s="93"/>
      <c r="D102" s="113"/>
      <c r="K102" s="93"/>
    </row>
    <row r="103" ht="15.75" customHeight="1">
      <c r="A103" s="93"/>
      <c r="B103" s="93"/>
      <c r="C103" s="93"/>
      <c r="D103" s="113"/>
      <c r="K103" s="93"/>
    </row>
    <row r="104" ht="15.75" customHeight="1">
      <c r="A104" s="93"/>
      <c r="B104" s="93"/>
      <c r="C104" s="93"/>
      <c r="D104" s="113"/>
      <c r="K104" s="93"/>
    </row>
    <row r="105" ht="15.75" customHeight="1">
      <c r="A105" s="93"/>
      <c r="B105" s="93"/>
      <c r="C105" s="93"/>
      <c r="D105" s="113"/>
      <c r="K105" s="93"/>
    </row>
    <row r="106" ht="15.75" customHeight="1">
      <c r="A106" s="93"/>
      <c r="B106" s="93"/>
      <c r="C106" s="93"/>
      <c r="D106" s="113"/>
      <c r="K106" s="93"/>
    </row>
    <row r="107" ht="15.75" customHeight="1">
      <c r="A107" s="93"/>
      <c r="B107" s="93"/>
      <c r="C107" s="93"/>
      <c r="D107" s="113"/>
      <c r="K107" s="93"/>
    </row>
    <row r="108" ht="15.75" customHeight="1">
      <c r="A108" s="93"/>
      <c r="B108" s="93"/>
      <c r="C108" s="93"/>
      <c r="D108" s="113"/>
      <c r="K108" s="93"/>
    </row>
    <row r="109" ht="15.75" customHeight="1">
      <c r="A109" s="93"/>
      <c r="B109" s="93"/>
      <c r="C109" s="93"/>
      <c r="D109" s="113"/>
      <c r="K109" s="93"/>
    </row>
    <row r="110" ht="15.75" customHeight="1">
      <c r="A110" s="93"/>
      <c r="B110" s="93"/>
      <c r="C110" s="93"/>
      <c r="D110" s="113"/>
      <c r="K110" s="93"/>
    </row>
    <row r="111" ht="15.75" customHeight="1">
      <c r="A111" s="93"/>
      <c r="B111" s="93"/>
      <c r="C111" s="93"/>
      <c r="D111" s="113"/>
      <c r="K111" s="93"/>
    </row>
    <row r="112" ht="15.75" customHeight="1">
      <c r="A112" s="93"/>
      <c r="B112" s="93"/>
      <c r="C112" s="93"/>
      <c r="D112" s="113"/>
      <c r="K112" s="93"/>
    </row>
    <row r="113" ht="15.75" customHeight="1">
      <c r="A113" s="93"/>
      <c r="B113" s="93"/>
      <c r="C113" s="93"/>
      <c r="D113" s="113"/>
      <c r="K113" s="93"/>
    </row>
    <row r="114" ht="15.75" customHeight="1">
      <c r="A114" s="93"/>
      <c r="B114" s="93"/>
      <c r="C114" s="93"/>
      <c r="D114" s="113"/>
      <c r="K114" s="93"/>
    </row>
    <row r="115" ht="15.75" customHeight="1">
      <c r="A115" s="93"/>
      <c r="B115" s="93"/>
      <c r="C115" s="93"/>
      <c r="D115" s="113"/>
      <c r="K115" s="93"/>
    </row>
    <row r="116" ht="15.75" customHeight="1">
      <c r="A116" s="93"/>
      <c r="B116" s="93"/>
      <c r="C116" s="93"/>
      <c r="D116" s="113"/>
      <c r="K116" s="93"/>
    </row>
    <row r="117" ht="15.75" customHeight="1">
      <c r="A117" s="93"/>
      <c r="B117" s="93"/>
      <c r="C117" s="93"/>
      <c r="D117" s="113"/>
      <c r="K117" s="93"/>
    </row>
    <row r="118" ht="15.75" customHeight="1">
      <c r="A118" s="93"/>
      <c r="B118" s="93"/>
      <c r="C118" s="93"/>
      <c r="D118" s="113"/>
      <c r="K118" s="93"/>
    </row>
    <row r="119" ht="15.75" customHeight="1">
      <c r="A119" s="93"/>
      <c r="B119" s="93"/>
      <c r="C119" s="93"/>
      <c r="D119" s="113"/>
      <c r="K119" s="93"/>
    </row>
    <row r="120" ht="15.75" customHeight="1">
      <c r="A120" s="93"/>
      <c r="B120" s="93"/>
      <c r="C120" s="93"/>
      <c r="D120" s="113"/>
      <c r="K120" s="93"/>
    </row>
    <row r="121" ht="15.75" customHeight="1">
      <c r="A121" s="93"/>
      <c r="B121" s="93"/>
      <c r="C121" s="93"/>
      <c r="D121" s="113"/>
      <c r="K121" s="93"/>
    </row>
    <row r="122" ht="15.75" customHeight="1">
      <c r="A122" s="93"/>
      <c r="B122" s="93"/>
      <c r="C122" s="93"/>
      <c r="D122" s="113"/>
      <c r="K122" s="93"/>
    </row>
    <row r="123" ht="15.75" customHeight="1">
      <c r="A123" s="93"/>
      <c r="B123" s="93"/>
      <c r="C123" s="93"/>
      <c r="D123" s="113"/>
      <c r="K123" s="93"/>
    </row>
    <row r="124" ht="15.75" customHeight="1">
      <c r="A124" s="93"/>
      <c r="B124" s="93"/>
      <c r="C124" s="93"/>
      <c r="D124" s="113"/>
      <c r="K124" s="93"/>
    </row>
    <row r="125" ht="15.75" customHeight="1">
      <c r="A125" s="93"/>
      <c r="B125" s="93"/>
      <c r="C125" s="93"/>
      <c r="D125" s="113"/>
      <c r="K125" s="93"/>
    </row>
    <row r="126" ht="15.75" customHeight="1">
      <c r="A126" s="93"/>
      <c r="B126" s="93"/>
      <c r="C126" s="93"/>
      <c r="D126" s="113"/>
      <c r="K126" s="93"/>
    </row>
    <row r="127" ht="15.75" customHeight="1">
      <c r="A127" s="93"/>
      <c r="B127" s="93"/>
      <c r="C127" s="93"/>
      <c r="D127" s="113"/>
      <c r="K127" s="93"/>
    </row>
    <row r="128" ht="15.75" customHeight="1">
      <c r="A128" s="93"/>
      <c r="B128" s="93"/>
      <c r="C128" s="93"/>
      <c r="D128" s="113"/>
      <c r="K128" s="93"/>
    </row>
    <row r="129" ht="15.75" customHeight="1">
      <c r="A129" s="93"/>
      <c r="B129" s="93"/>
      <c r="C129" s="93"/>
      <c r="D129" s="113"/>
      <c r="K129" s="93"/>
    </row>
    <row r="130" ht="15.75" customHeight="1">
      <c r="A130" s="93"/>
      <c r="B130" s="93"/>
      <c r="C130" s="93"/>
      <c r="D130" s="113"/>
      <c r="K130" s="93"/>
    </row>
    <row r="131" ht="15.75" customHeight="1">
      <c r="A131" s="93"/>
      <c r="B131" s="93"/>
      <c r="C131" s="93"/>
      <c r="D131" s="113"/>
      <c r="K131" s="93"/>
    </row>
    <row r="132" ht="15.75" customHeight="1">
      <c r="A132" s="93"/>
      <c r="B132" s="93"/>
      <c r="C132" s="93"/>
      <c r="D132" s="113"/>
      <c r="K132" s="93"/>
    </row>
    <row r="133" ht="15.75" customHeight="1">
      <c r="A133" s="93"/>
      <c r="B133" s="93"/>
      <c r="C133" s="93"/>
      <c r="D133" s="113"/>
      <c r="K133" s="93"/>
    </row>
    <row r="134" ht="15.75" customHeight="1">
      <c r="A134" s="93"/>
      <c r="B134" s="93"/>
      <c r="C134" s="93"/>
      <c r="D134" s="113"/>
      <c r="K134" s="93"/>
    </row>
    <row r="135" ht="15.75" customHeight="1">
      <c r="A135" s="93"/>
      <c r="B135" s="93"/>
      <c r="C135" s="93"/>
      <c r="D135" s="113"/>
      <c r="K135" s="93"/>
    </row>
    <row r="136" ht="15.75" customHeight="1">
      <c r="A136" s="93"/>
      <c r="B136" s="93"/>
      <c r="C136" s="93"/>
      <c r="D136" s="113"/>
      <c r="K136" s="93"/>
    </row>
    <row r="137" ht="15.75" customHeight="1">
      <c r="A137" s="93"/>
      <c r="B137" s="93"/>
      <c r="C137" s="93"/>
      <c r="D137" s="113"/>
      <c r="K137" s="93"/>
    </row>
    <row r="138" ht="15.75" customHeight="1">
      <c r="A138" s="93"/>
      <c r="B138" s="93"/>
      <c r="C138" s="93"/>
      <c r="D138" s="113"/>
      <c r="K138" s="93"/>
    </row>
    <row r="139" ht="15.75" customHeight="1">
      <c r="A139" s="93"/>
      <c r="B139" s="93"/>
      <c r="C139" s="93"/>
      <c r="D139" s="113"/>
      <c r="K139" s="93"/>
    </row>
    <row r="140" ht="15.75" customHeight="1">
      <c r="A140" s="93"/>
      <c r="B140" s="93"/>
      <c r="C140" s="93"/>
      <c r="D140" s="113"/>
      <c r="K140" s="93"/>
    </row>
    <row r="141" ht="15.75" customHeight="1">
      <c r="A141" s="93"/>
      <c r="B141" s="93"/>
      <c r="C141" s="93"/>
      <c r="D141" s="113"/>
      <c r="K141" s="93"/>
    </row>
    <row r="142" ht="15.75" customHeight="1">
      <c r="A142" s="93"/>
      <c r="B142" s="93"/>
      <c r="C142" s="93"/>
      <c r="D142" s="113"/>
      <c r="K142" s="93"/>
    </row>
    <row r="143" ht="15.75" customHeight="1">
      <c r="A143" s="93"/>
      <c r="B143" s="93"/>
      <c r="C143" s="93"/>
      <c r="D143" s="113"/>
      <c r="K143" s="93"/>
    </row>
    <row r="144" ht="15.75" customHeight="1">
      <c r="A144" s="93"/>
      <c r="B144" s="93"/>
      <c r="C144" s="93"/>
      <c r="D144" s="113"/>
      <c r="K144" s="93"/>
    </row>
    <row r="145" ht="15.75" customHeight="1">
      <c r="A145" s="93"/>
      <c r="B145" s="93"/>
      <c r="C145" s="93"/>
      <c r="D145" s="113"/>
      <c r="K145" s="93"/>
    </row>
    <row r="146" ht="15.75" customHeight="1">
      <c r="A146" s="93"/>
      <c r="B146" s="93"/>
      <c r="C146" s="93"/>
      <c r="D146" s="113"/>
      <c r="K146" s="93"/>
    </row>
    <row r="147" ht="15.75" customHeight="1">
      <c r="A147" s="93"/>
      <c r="B147" s="93"/>
      <c r="C147" s="93"/>
      <c r="D147" s="113"/>
      <c r="K147" s="93"/>
    </row>
    <row r="148" ht="15.75" customHeight="1">
      <c r="A148" s="93"/>
      <c r="B148" s="93"/>
      <c r="C148" s="93"/>
      <c r="D148" s="113"/>
      <c r="K148" s="93"/>
    </row>
    <row r="149" ht="15.75" customHeight="1">
      <c r="A149" s="93"/>
      <c r="B149" s="93"/>
      <c r="C149" s="93"/>
      <c r="D149" s="113"/>
      <c r="K149" s="93"/>
    </row>
    <row r="150" ht="15.75" customHeight="1">
      <c r="A150" s="93"/>
      <c r="B150" s="93"/>
      <c r="C150" s="93"/>
      <c r="D150" s="113"/>
      <c r="K150" s="93"/>
    </row>
    <row r="151" ht="15.75" customHeight="1">
      <c r="A151" s="93"/>
      <c r="B151" s="93"/>
      <c r="C151" s="93"/>
      <c r="D151" s="113"/>
      <c r="K151" s="93"/>
    </row>
    <row r="152" ht="15.75" customHeight="1">
      <c r="A152" s="93"/>
      <c r="B152" s="93"/>
      <c r="C152" s="93"/>
      <c r="D152" s="113"/>
      <c r="K152" s="93"/>
    </row>
    <row r="153" ht="15.75" customHeight="1">
      <c r="A153" s="93"/>
      <c r="B153" s="93"/>
      <c r="C153" s="93"/>
      <c r="D153" s="113"/>
      <c r="K153" s="93"/>
    </row>
    <row r="154" ht="15.75" customHeight="1">
      <c r="A154" s="93"/>
      <c r="B154" s="93"/>
      <c r="C154" s="93"/>
      <c r="D154" s="113"/>
      <c r="K154" s="93"/>
    </row>
    <row r="155" ht="15.75" customHeight="1">
      <c r="A155" s="93"/>
      <c r="B155" s="93"/>
      <c r="C155" s="93"/>
      <c r="D155" s="113"/>
      <c r="K155" s="93"/>
    </row>
    <row r="156" ht="15.75" customHeight="1">
      <c r="A156" s="93"/>
      <c r="B156" s="93"/>
      <c r="C156" s="93"/>
      <c r="D156" s="113"/>
      <c r="K156" s="93"/>
    </row>
    <row r="157" ht="15.75" customHeight="1">
      <c r="A157" s="93"/>
      <c r="B157" s="93"/>
      <c r="C157" s="93"/>
      <c r="D157" s="113"/>
      <c r="K157" s="93"/>
    </row>
    <row r="158" ht="15.75" customHeight="1">
      <c r="A158" s="93"/>
      <c r="B158" s="93"/>
      <c r="C158" s="93"/>
      <c r="D158" s="113"/>
      <c r="K158" s="93"/>
    </row>
    <row r="159" ht="15.75" customHeight="1">
      <c r="A159" s="93"/>
      <c r="B159" s="93"/>
      <c r="C159" s="93"/>
      <c r="D159" s="113"/>
      <c r="K159" s="93"/>
    </row>
    <row r="160" ht="15.75" customHeight="1">
      <c r="A160" s="93"/>
      <c r="B160" s="93"/>
      <c r="C160" s="93"/>
      <c r="D160" s="113"/>
      <c r="K160" s="93"/>
    </row>
    <row r="161" ht="15.75" customHeight="1">
      <c r="A161" s="93"/>
      <c r="B161" s="93"/>
      <c r="C161" s="93"/>
      <c r="D161" s="113"/>
      <c r="K161" s="93"/>
    </row>
    <row r="162" ht="15.75" customHeight="1">
      <c r="A162" s="93"/>
      <c r="B162" s="93"/>
      <c r="C162" s="93"/>
      <c r="D162" s="113"/>
      <c r="K162" s="93"/>
    </row>
    <row r="163" ht="15.75" customHeight="1">
      <c r="A163" s="93"/>
      <c r="B163" s="93"/>
      <c r="C163" s="93"/>
      <c r="D163" s="113"/>
      <c r="K163" s="93"/>
    </row>
    <row r="164" ht="15.75" customHeight="1">
      <c r="A164" s="93"/>
      <c r="B164" s="93"/>
      <c r="C164" s="93"/>
      <c r="D164" s="113"/>
      <c r="K164" s="93"/>
    </row>
    <row r="165" ht="15.75" customHeight="1">
      <c r="A165" s="93"/>
      <c r="B165" s="93"/>
      <c r="C165" s="93"/>
      <c r="D165" s="113"/>
      <c r="K165" s="93"/>
    </row>
    <row r="166" ht="15.75" customHeight="1">
      <c r="A166" s="93"/>
      <c r="B166" s="93"/>
      <c r="C166" s="93"/>
      <c r="D166" s="113"/>
      <c r="K166" s="93"/>
    </row>
    <row r="167" ht="15.75" customHeight="1">
      <c r="A167" s="93"/>
      <c r="B167" s="93"/>
      <c r="C167" s="93"/>
      <c r="D167" s="113"/>
      <c r="K167" s="93"/>
    </row>
    <row r="168" ht="15.75" customHeight="1">
      <c r="A168" s="93"/>
      <c r="B168" s="93"/>
      <c r="C168" s="93"/>
      <c r="D168" s="113"/>
      <c r="K168" s="93"/>
    </row>
    <row r="169" ht="15.75" customHeight="1">
      <c r="A169" s="93"/>
      <c r="B169" s="93"/>
      <c r="C169" s="93"/>
      <c r="D169" s="113"/>
      <c r="K169" s="93"/>
    </row>
    <row r="170" ht="15.75" customHeight="1">
      <c r="A170" s="93"/>
      <c r="B170" s="93"/>
      <c r="C170" s="93"/>
      <c r="D170" s="113"/>
      <c r="K170" s="93"/>
    </row>
    <row r="171" ht="15.75" customHeight="1">
      <c r="A171" s="93"/>
      <c r="B171" s="93"/>
      <c r="C171" s="93"/>
      <c r="D171" s="113"/>
      <c r="K171" s="93"/>
    </row>
    <row r="172" ht="15.75" customHeight="1">
      <c r="A172" s="93"/>
      <c r="B172" s="93"/>
      <c r="C172" s="93"/>
      <c r="D172" s="113"/>
      <c r="K172" s="93"/>
    </row>
    <row r="173" ht="15.75" customHeight="1">
      <c r="A173" s="93"/>
      <c r="B173" s="93"/>
      <c r="C173" s="93"/>
      <c r="D173" s="113"/>
      <c r="K173" s="93"/>
    </row>
    <row r="174" ht="15.75" customHeight="1">
      <c r="A174" s="93"/>
      <c r="B174" s="93"/>
      <c r="C174" s="93"/>
      <c r="D174" s="113"/>
      <c r="K174" s="93"/>
    </row>
    <row r="175" ht="15.75" customHeight="1">
      <c r="A175" s="93"/>
      <c r="B175" s="93"/>
      <c r="C175" s="93"/>
      <c r="D175" s="113"/>
      <c r="K175" s="93"/>
    </row>
    <row r="176" ht="15.75" customHeight="1">
      <c r="A176" s="93"/>
      <c r="B176" s="93"/>
      <c r="C176" s="93"/>
      <c r="D176" s="113"/>
      <c r="K176" s="93"/>
    </row>
    <row r="177" ht="15.75" customHeight="1">
      <c r="A177" s="93"/>
      <c r="B177" s="93"/>
      <c r="C177" s="93"/>
      <c r="D177" s="113"/>
      <c r="K177" s="93"/>
    </row>
    <row r="178" ht="15.75" customHeight="1">
      <c r="A178" s="93"/>
      <c r="B178" s="93"/>
      <c r="C178" s="93"/>
      <c r="D178" s="113"/>
      <c r="K178" s="93"/>
    </row>
    <row r="179" ht="15.75" customHeight="1">
      <c r="A179" s="93"/>
      <c r="B179" s="93"/>
      <c r="C179" s="93"/>
      <c r="D179" s="113"/>
      <c r="K179" s="93"/>
    </row>
    <row r="180" ht="15.75" customHeight="1">
      <c r="A180" s="93"/>
      <c r="B180" s="93"/>
      <c r="C180" s="93"/>
      <c r="D180" s="113"/>
      <c r="K180" s="93"/>
    </row>
    <row r="181" ht="15.75" customHeight="1">
      <c r="A181" s="93"/>
      <c r="B181" s="93"/>
      <c r="C181" s="93"/>
      <c r="D181" s="113"/>
      <c r="K181" s="93"/>
    </row>
    <row r="182" ht="15.75" customHeight="1">
      <c r="A182" s="93"/>
      <c r="B182" s="93"/>
      <c r="C182" s="93"/>
      <c r="D182" s="113"/>
      <c r="K182" s="93"/>
    </row>
    <row r="183" ht="15.75" customHeight="1">
      <c r="A183" s="93"/>
      <c r="B183" s="93"/>
      <c r="C183" s="93"/>
      <c r="D183" s="113"/>
      <c r="K183" s="93"/>
    </row>
    <row r="184" ht="15.75" customHeight="1">
      <c r="A184" s="93"/>
      <c r="B184" s="93"/>
      <c r="C184" s="93"/>
      <c r="D184" s="113"/>
      <c r="K184" s="93"/>
    </row>
    <row r="185" ht="15.75" customHeight="1">
      <c r="A185" s="93"/>
      <c r="B185" s="93"/>
      <c r="C185" s="93"/>
      <c r="D185" s="113"/>
      <c r="K185" s="93"/>
    </row>
    <row r="186" ht="15.75" customHeight="1">
      <c r="A186" s="93"/>
      <c r="B186" s="93"/>
      <c r="C186" s="93"/>
      <c r="D186" s="113"/>
      <c r="K186" s="93"/>
    </row>
    <row r="187" ht="15.75" customHeight="1">
      <c r="A187" s="93"/>
      <c r="B187" s="93"/>
      <c r="C187" s="93"/>
      <c r="D187" s="113"/>
      <c r="K187" s="93"/>
    </row>
    <row r="188" ht="15.75" customHeight="1">
      <c r="A188" s="93"/>
      <c r="B188" s="93"/>
      <c r="C188" s="93"/>
      <c r="D188" s="113"/>
      <c r="K188" s="93"/>
    </row>
    <row r="189" ht="15.75" customHeight="1">
      <c r="A189" s="93"/>
      <c r="B189" s="93"/>
      <c r="C189" s="93"/>
      <c r="D189" s="113"/>
      <c r="K189" s="93"/>
    </row>
    <row r="190" ht="15.75" customHeight="1">
      <c r="A190" s="93"/>
      <c r="B190" s="93"/>
      <c r="C190" s="93"/>
      <c r="D190" s="113"/>
      <c r="K190" s="93"/>
    </row>
    <row r="191" ht="15.75" customHeight="1">
      <c r="A191" s="93"/>
      <c r="B191" s="93"/>
      <c r="C191" s="93"/>
      <c r="D191" s="113"/>
      <c r="K191" s="93"/>
    </row>
    <row r="192" ht="15.75" customHeight="1">
      <c r="A192" s="93"/>
      <c r="B192" s="93"/>
      <c r="C192" s="93"/>
      <c r="D192" s="113"/>
      <c r="K192" s="93"/>
    </row>
    <row r="193" ht="15.75" customHeight="1">
      <c r="A193" s="93"/>
      <c r="B193" s="93"/>
      <c r="C193" s="93"/>
      <c r="D193" s="113"/>
      <c r="K193" s="93"/>
    </row>
    <row r="194" ht="15.75" customHeight="1">
      <c r="A194" s="93"/>
      <c r="B194" s="93"/>
      <c r="C194" s="93"/>
      <c r="D194" s="113"/>
      <c r="K194" s="93"/>
    </row>
    <row r="195" ht="15.75" customHeight="1">
      <c r="A195" s="93"/>
      <c r="B195" s="93"/>
      <c r="C195" s="93"/>
      <c r="D195" s="113"/>
      <c r="K195" s="93"/>
    </row>
    <row r="196" ht="15.75" customHeight="1">
      <c r="A196" s="93"/>
      <c r="B196" s="93"/>
      <c r="C196" s="93"/>
      <c r="D196" s="113"/>
      <c r="K196" s="93"/>
    </row>
    <row r="197" ht="15.75" customHeight="1">
      <c r="A197" s="93"/>
      <c r="B197" s="93"/>
      <c r="C197" s="93"/>
      <c r="D197" s="113"/>
      <c r="K197" s="93"/>
    </row>
    <row r="198" ht="15.75" customHeight="1">
      <c r="A198" s="93"/>
      <c r="B198" s="93"/>
      <c r="C198" s="93"/>
      <c r="D198" s="113"/>
      <c r="K198" s="93"/>
    </row>
    <row r="199" ht="15.75" customHeight="1">
      <c r="A199" s="93"/>
      <c r="B199" s="93"/>
      <c r="C199" s="93"/>
      <c r="D199" s="113"/>
      <c r="K199" s="93"/>
    </row>
    <row r="200" ht="15.75" customHeight="1">
      <c r="A200" s="93"/>
      <c r="B200" s="93"/>
      <c r="C200" s="93"/>
      <c r="D200" s="113"/>
      <c r="K200" s="93"/>
    </row>
    <row r="201" ht="15.75" customHeight="1">
      <c r="A201" s="93"/>
      <c r="B201" s="93"/>
      <c r="C201" s="93"/>
      <c r="D201" s="113"/>
      <c r="K201" s="93"/>
    </row>
    <row r="202" ht="15.75" customHeight="1">
      <c r="A202" s="93"/>
      <c r="B202" s="93"/>
      <c r="C202" s="93"/>
      <c r="D202" s="113"/>
      <c r="K202" s="93"/>
    </row>
    <row r="203" ht="15.75" customHeight="1">
      <c r="A203" s="93"/>
      <c r="B203" s="93"/>
      <c r="C203" s="93"/>
      <c r="D203" s="113"/>
      <c r="K203" s="93"/>
    </row>
    <row r="204" ht="15.75" customHeight="1">
      <c r="A204" s="93"/>
      <c r="B204" s="93"/>
      <c r="C204" s="93"/>
      <c r="D204" s="113"/>
      <c r="K204" s="93"/>
    </row>
    <row r="205" ht="15.75" customHeight="1">
      <c r="A205" s="93"/>
      <c r="B205" s="93"/>
      <c r="C205" s="93"/>
      <c r="D205" s="113"/>
      <c r="K205" s="93"/>
    </row>
    <row r="206" ht="15.75" customHeight="1">
      <c r="A206" s="93"/>
      <c r="B206" s="93"/>
      <c r="C206" s="93"/>
      <c r="D206" s="113"/>
      <c r="K206" s="93"/>
    </row>
    <row r="207" ht="15.75" customHeight="1">
      <c r="A207" s="93"/>
      <c r="B207" s="93"/>
      <c r="C207" s="93"/>
      <c r="D207" s="113"/>
      <c r="K207" s="93"/>
    </row>
    <row r="208" ht="15.75" customHeight="1">
      <c r="A208" s="93"/>
      <c r="B208" s="93"/>
      <c r="C208" s="93"/>
      <c r="D208" s="113"/>
      <c r="K208" s="93"/>
    </row>
    <row r="209" ht="15.75" customHeight="1">
      <c r="A209" s="93"/>
      <c r="B209" s="93"/>
      <c r="C209" s="93"/>
      <c r="D209" s="113"/>
      <c r="K209" s="93"/>
    </row>
    <row r="210" ht="15.75" customHeight="1">
      <c r="A210" s="93"/>
      <c r="B210" s="93"/>
      <c r="C210" s="93"/>
      <c r="D210" s="113"/>
      <c r="K210" s="93"/>
    </row>
    <row r="211" ht="15.75" customHeight="1">
      <c r="A211" s="93"/>
      <c r="B211" s="93"/>
      <c r="C211" s="93"/>
      <c r="D211" s="113"/>
      <c r="K211" s="93"/>
    </row>
    <row r="212" ht="15.75" customHeight="1">
      <c r="A212" s="93"/>
      <c r="B212" s="93"/>
      <c r="C212" s="93"/>
      <c r="D212" s="113"/>
      <c r="K212" s="93"/>
    </row>
    <row r="213" ht="15.75" customHeight="1">
      <c r="A213" s="93"/>
      <c r="B213" s="93"/>
      <c r="C213" s="93"/>
      <c r="D213" s="113"/>
      <c r="K213" s="93"/>
    </row>
    <row r="214" ht="15.75" customHeight="1">
      <c r="A214" s="93"/>
      <c r="B214" s="93"/>
      <c r="C214" s="93"/>
      <c r="D214" s="113"/>
      <c r="K214" s="93"/>
    </row>
    <row r="215" ht="15.75" customHeight="1">
      <c r="A215" s="93"/>
      <c r="B215" s="93"/>
      <c r="C215" s="93"/>
      <c r="D215" s="113"/>
      <c r="K215" s="93"/>
    </row>
    <row r="216" ht="15.75" customHeight="1">
      <c r="A216" s="93"/>
      <c r="B216" s="93"/>
      <c r="C216" s="93"/>
      <c r="D216" s="113"/>
      <c r="K216" s="93"/>
    </row>
    <row r="217" ht="15.75" customHeight="1">
      <c r="A217" s="93"/>
      <c r="B217" s="93"/>
      <c r="C217" s="93"/>
      <c r="D217" s="113"/>
      <c r="K217" s="93"/>
    </row>
    <row r="218" ht="15.75" customHeight="1">
      <c r="A218" s="93"/>
      <c r="B218" s="93"/>
      <c r="C218" s="93"/>
      <c r="D218" s="113"/>
      <c r="K218" s="93"/>
    </row>
    <row r="219" ht="15.75" customHeight="1">
      <c r="A219" s="93"/>
      <c r="B219" s="93"/>
      <c r="C219" s="93"/>
      <c r="D219" s="113"/>
      <c r="K219" s="93"/>
    </row>
    <row r="220" ht="15.75" customHeight="1">
      <c r="A220" s="93"/>
      <c r="B220" s="93"/>
      <c r="C220" s="93"/>
      <c r="D220" s="113"/>
      <c r="K220" s="93"/>
    </row>
    <row r="221" ht="15.75" customHeight="1">
      <c r="A221" s="93"/>
      <c r="B221" s="93"/>
      <c r="C221" s="93"/>
      <c r="D221" s="113"/>
      <c r="K221" s="93"/>
    </row>
    <row r="222" ht="15.75" customHeight="1">
      <c r="A222" s="93"/>
      <c r="B222" s="93"/>
      <c r="C222" s="93"/>
      <c r="D222" s="113"/>
      <c r="K222" s="93"/>
    </row>
    <row r="223" ht="15.75" customHeight="1">
      <c r="A223" s="93"/>
      <c r="B223" s="93"/>
      <c r="C223" s="93"/>
      <c r="D223" s="113"/>
      <c r="K223" s="93"/>
    </row>
    <row r="224" ht="15.75" customHeight="1">
      <c r="A224" s="93"/>
      <c r="B224" s="93"/>
      <c r="C224" s="93"/>
      <c r="D224" s="113"/>
      <c r="K224" s="93"/>
    </row>
    <row r="225" ht="15.75" customHeight="1">
      <c r="A225" s="93"/>
      <c r="B225" s="93"/>
      <c r="C225" s="93"/>
      <c r="D225" s="113"/>
      <c r="K225" s="93"/>
    </row>
    <row r="226" ht="15.75" customHeight="1">
      <c r="A226" s="93"/>
      <c r="B226" s="93"/>
      <c r="C226" s="93"/>
      <c r="D226" s="113"/>
      <c r="K226" s="93"/>
    </row>
    <row r="227" ht="15.75" customHeight="1">
      <c r="A227" s="93"/>
      <c r="B227" s="93"/>
      <c r="C227" s="93"/>
      <c r="D227" s="113"/>
      <c r="K227" s="93"/>
    </row>
    <row r="228" ht="15.75" customHeight="1">
      <c r="A228" s="93"/>
      <c r="B228" s="93"/>
      <c r="C228" s="93"/>
      <c r="D228" s="113"/>
      <c r="K228" s="93"/>
    </row>
    <row r="229" ht="15.75" customHeight="1">
      <c r="A229" s="93"/>
      <c r="B229" s="93"/>
      <c r="C229" s="93"/>
      <c r="D229" s="113"/>
      <c r="K229" s="93"/>
    </row>
    <row r="230" ht="15.75" customHeight="1">
      <c r="A230" s="93"/>
      <c r="B230" s="93"/>
      <c r="C230" s="93"/>
      <c r="D230" s="113"/>
      <c r="K230" s="93"/>
    </row>
    <row r="231" ht="15.75" customHeight="1">
      <c r="A231" s="93"/>
      <c r="B231" s="93"/>
      <c r="C231" s="93"/>
      <c r="D231" s="113"/>
      <c r="K231" s="93"/>
    </row>
    <row r="232" ht="15.75" customHeight="1">
      <c r="A232" s="93"/>
      <c r="B232" s="93"/>
      <c r="C232" s="93"/>
      <c r="D232" s="113"/>
      <c r="K232" s="93"/>
    </row>
    <row r="233" ht="15.75" customHeight="1">
      <c r="A233" s="93"/>
      <c r="B233" s="93"/>
      <c r="C233" s="93"/>
      <c r="D233" s="113"/>
      <c r="K233" s="93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D2:D3"/>
    <mergeCell ref="B4:D4"/>
    <mergeCell ref="B26:C26"/>
    <mergeCell ref="A27:D27"/>
    <mergeCell ref="A28:D28"/>
    <mergeCell ref="A29:D29"/>
    <mergeCell ref="A30:D30"/>
    <mergeCell ref="A1:A25"/>
    <mergeCell ref="B1:B3"/>
    <mergeCell ref="C1:C3"/>
    <mergeCell ref="I1:K1"/>
    <mergeCell ref="Q1:T1"/>
    <mergeCell ref="V1:X1"/>
    <mergeCell ref="X2:X3"/>
    <mergeCell ref="E2:E3"/>
    <mergeCell ref="G2:G3"/>
    <mergeCell ref="I2:I3"/>
    <mergeCell ref="J2:J3"/>
    <mergeCell ref="K2:K3"/>
    <mergeCell ref="L2:L3"/>
    <mergeCell ref="M2:M3"/>
    <mergeCell ref="O2:O3"/>
    <mergeCell ref="Q2:Q3"/>
    <mergeCell ref="R2:R3"/>
    <mergeCell ref="S2:S3"/>
    <mergeCell ref="T2:T3"/>
    <mergeCell ref="V2:V3"/>
    <mergeCell ref="W2:W3"/>
  </mergeCells>
  <hyperlinks>
    <hyperlink r:id="rId1" ref="E2"/>
    <hyperlink r:id="rId2" ref="G2"/>
    <hyperlink r:id="rId3" ref="I2"/>
    <hyperlink r:id="rId4" ref="J2"/>
    <hyperlink r:id="rId5" ref="K2"/>
    <hyperlink r:id="rId6" ref="M2"/>
    <hyperlink r:id="rId7" ref="O2"/>
    <hyperlink r:id="rId8" ref="Q2"/>
    <hyperlink r:id="rId9" ref="R2"/>
    <hyperlink r:id="rId10" ref="S2"/>
    <hyperlink r:id="rId11" ref="T2"/>
    <hyperlink r:id="rId12" ref="V2"/>
    <hyperlink r:id="rId13" ref="W2"/>
    <hyperlink r:id="rId14" ref="X2"/>
  </hyperlinks>
  <printOptions/>
  <pageMargins bottom="0.75" footer="0.0" header="0.0" left="0.7" right="0.7" top="0.75"/>
  <pageSetup orientation="landscape"/>
  <drawing r:id="rId1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9.5"/>
    <col customWidth="1" min="3" max="3" width="8.38"/>
    <col customWidth="1" min="4" max="4" width="13.38"/>
    <col customWidth="1" min="5" max="5" width="6.13"/>
    <col customWidth="1" min="6" max="6" width="13.0"/>
    <col customWidth="1" min="7" max="7" width="9.38"/>
    <col customWidth="1" min="8" max="8" width="6.63"/>
    <col customWidth="1" min="9" max="9" width="13.75"/>
    <col customWidth="1" min="10" max="10" width="6.25"/>
    <col customWidth="1" min="11" max="11" width="11.0"/>
    <col customWidth="1" min="12" max="12" width="9.75"/>
    <col customWidth="1" min="13" max="13" width="11.0"/>
    <col customWidth="1" min="14" max="14" width="13.5"/>
    <col customWidth="1" min="15" max="16" width="26.13"/>
    <col customWidth="1" min="17" max="27" width="11.0"/>
  </cols>
  <sheetData>
    <row r="1" ht="30.75" customHeight="1">
      <c r="A1" s="168" t="s">
        <v>181</v>
      </c>
      <c r="B1" s="169" t="s">
        <v>79</v>
      </c>
      <c r="C1" s="170" t="s">
        <v>183</v>
      </c>
      <c r="D1" s="172" t="s">
        <v>96</v>
      </c>
      <c r="F1" s="131" t="s">
        <v>184</v>
      </c>
      <c r="G1" s="172" t="s">
        <v>79</v>
      </c>
      <c r="H1" s="5" t="s">
        <v>183</v>
      </c>
      <c r="I1" s="172" t="s">
        <v>96</v>
      </c>
      <c r="J1" s="173"/>
      <c r="K1" s="131" t="s">
        <v>185</v>
      </c>
      <c r="L1" s="172" t="s">
        <v>79</v>
      </c>
      <c r="M1" s="5" t="s">
        <v>183</v>
      </c>
      <c r="N1" s="172" t="s">
        <v>96</v>
      </c>
      <c r="O1" s="107" t="s">
        <v>186</v>
      </c>
    </row>
    <row r="2" ht="14.25" customHeight="1">
      <c r="A2" s="174">
        <v>43892.0</v>
      </c>
      <c r="B2" s="102">
        <f>('Статистика'!AQ4+'Статистика'!DS4)/2</f>
        <v>0.8820754717</v>
      </c>
      <c r="C2" s="175">
        <f>'Статистика'!AR4+'Статистика'!DT4</f>
        <v>3</v>
      </c>
      <c r="D2" s="176"/>
      <c r="F2" s="177" t="s">
        <v>188</v>
      </c>
      <c r="G2" s="178">
        <f>AVERAGE(B2:B6)</f>
        <v>0.9064194846</v>
      </c>
      <c r="H2" s="179">
        <f>SUM(C2:C6)</f>
        <v>13</v>
      </c>
      <c r="I2" s="180"/>
      <c r="K2" s="181" t="s">
        <v>189</v>
      </c>
      <c r="L2" s="182">
        <f>AVERAGE(G2:G6)</f>
        <v>0.9061302077</v>
      </c>
      <c r="M2" s="183">
        <f t="shared" ref="M2:N2" si="1">SUM(H2:H6)</f>
        <v>69</v>
      </c>
      <c r="N2" s="184">
        <f t="shared" si="1"/>
        <v>0.04737268519</v>
      </c>
      <c r="O2" s="185">
        <f>M2-'Статистика'!DJ7-'Статистика'!EW7</f>
        <v>58</v>
      </c>
    </row>
    <row r="3" ht="14.25" customHeight="1">
      <c r="A3" s="186">
        <v>43893.0</v>
      </c>
      <c r="B3" s="102">
        <f>('Статистика'!W5+'Статистика'!AQ5+'Статистика'!DS5)/3</f>
        <v>0.7850445152</v>
      </c>
      <c r="C3" s="175">
        <f>'Статистика'!X5+'Статистика'!AR5+'Статистика'!DT5</f>
        <v>4</v>
      </c>
      <c r="D3" s="176"/>
      <c r="F3" s="177" t="s">
        <v>190</v>
      </c>
      <c r="G3" s="178">
        <f>AVERAGE(B7:B11)</f>
        <v>0.8303664733</v>
      </c>
      <c r="H3" s="179">
        <f t="shared" ref="H3:I3" si="2">SUM(C7:C11)</f>
        <v>14</v>
      </c>
      <c r="I3" s="180">
        <f t="shared" si="2"/>
        <v>0.006238425926</v>
      </c>
    </row>
    <row r="4" ht="14.25" customHeight="1">
      <c r="A4" s="186">
        <v>43894.0</v>
      </c>
      <c r="B4" s="187"/>
      <c r="C4" s="175"/>
      <c r="D4" s="176"/>
      <c r="F4" s="177" t="s">
        <v>191</v>
      </c>
      <c r="G4" s="188">
        <f>AVERAGE(B12:B16)</f>
        <v>0.9468487541</v>
      </c>
      <c r="H4" s="179">
        <f t="shared" ref="H4:I4" si="3">SUM(C12:C16)</f>
        <v>31</v>
      </c>
      <c r="I4" s="189">
        <f t="shared" si="3"/>
        <v>0.03077546296</v>
      </c>
    </row>
    <row r="5" ht="14.25" customHeight="1">
      <c r="A5" s="186">
        <v>43895.0</v>
      </c>
      <c r="B5" s="187">
        <f>('Статистика'!DS7+'Статистика'!EL7)/2</f>
        <v>0.9880952381</v>
      </c>
      <c r="C5" s="175">
        <f>'Статистика'!DT7+'Статистика'!EM7</f>
        <v>2</v>
      </c>
      <c r="D5" s="176"/>
      <c r="F5" s="177" t="s">
        <v>193</v>
      </c>
      <c r="G5" s="188">
        <f>AVERAGE(B17:B21)</f>
        <v>0.9408861186</v>
      </c>
      <c r="H5" s="179">
        <f t="shared" ref="H5:I5" si="4">SUM(C17:C21)</f>
        <v>11</v>
      </c>
      <c r="I5" s="189">
        <f t="shared" si="4"/>
        <v>0.0103587963</v>
      </c>
    </row>
    <row r="6" ht="14.25" customHeight="1">
      <c r="A6" s="186">
        <v>43896.0</v>
      </c>
      <c r="B6" s="187">
        <f>('Статистика'!W8+'Статистика'!AQ8+'Статистика'!DS8+'Статистика'!EL8)/4</f>
        <v>0.9704627134</v>
      </c>
      <c r="C6" s="190">
        <f>'Статистика'!X8+'Статистика'!AR8+'Статистика'!DT8+'Статистика'!EM8</f>
        <v>4</v>
      </c>
      <c r="D6" s="176"/>
      <c r="F6" s="177" t="s">
        <v>195</v>
      </c>
      <c r="G6" s="191"/>
      <c r="H6" s="179"/>
      <c r="I6" s="189"/>
    </row>
    <row r="7" ht="14.25" customHeight="1">
      <c r="A7" s="192">
        <v>43899.0</v>
      </c>
      <c r="B7" s="182"/>
      <c r="C7" s="183"/>
      <c r="D7" s="184"/>
      <c r="F7" s="93"/>
      <c r="G7" s="93"/>
    </row>
    <row r="8" ht="14.25" customHeight="1">
      <c r="A8" s="192">
        <v>43900.0</v>
      </c>
      <c r="B8" s="182">
        <f>('Статистика'!B10+'Статистика'!AQ10+'Статистика'!DS10+'Статистика'!EL10)/4</f>
        <v>0.7960364616</v>
      </c>
      <c r="C8" s="183">
        <f>'Статистика'!C10+'Статистика'!AR10+'Статистика'!DT10+'Статистика'!EM10</f>
        <v>4</v>
      </c>
      <c r="D8" s="184"/>
      <c r="F8" s="93"/>
      <c r="G8" s="93"/>
    </row>
    <row r="9" ht="14.25" customHeight="1">
      <c r="A9" s="192">
        <v>43901.0</v>
      </c>
      <c r="B9" s="182">
        <f>('Статистика'!W11+'Статистика'!DS11+'Статистика'!EL11)/3</f>
        <v>0.7491397491</v>
      </c>
      <c r="C9" s="183">
        <f>'Статистика'!X11+'Статистика'!DT11+'Статистика'!EM11</f>
        <v>5</v>
      </c>
      <c r="D9" s="184"/>
    </row>
    <row r="10" ht="14.25" customHeight="1">
      <c r="A10" s="192">
        <v>43902.0</v>
      </c>
      <c r="B10" s="182">
        <f>'Статистика'!DS12</f>
        <v>0.8571428571</v>
      </c>
      <c r="C10" s="183">
        <f>'Статистика'!DT12</f>
        <v>2</v>
      </c>
      <c r="D10" s="184">
        <f>'Статистика'!DU12</f>
        <v>0.00412037037</v>
      </c>
    </row>
    <row r="11" ht="14.25" customHeight="1">
      <c r="A11" s="192">
        <v>43903.0</v>
      </c>
      <c r="B11" s="182">
        <f>('Статистика'!B13+'Статистика'!AQ13+'Статистика'!DS13)/3</f>
        <v>0.9191468254</v>
      </c>
      <c r="C11" s="183">
        <f>'Статистика'!C13+'Статистика'!AR13+'Статистика'!DT13</f>
        <v>3</v>
      </c>
      <c r="D11" s="184">
        <f>'Статистика'!D13+'Статистика'!AS13+'Статистика'!DU13</f>
        <v>0.002118055556</v>
      </c>
      <c r="F11" s="93"/>
      <c r="G11" s="195"/>
    </row>
    <row r="12" ht="14.25" customHeight="1">
      <c r="A12" s="196">
        <v>43906.0</v>
      </c>
      <c r="B12" s="187">
        <f>('Статистика'!B14+'Статистика'!AQ14+'Статистика'!DS14+'Статистика'!EL14)/4</f>
        <v>0.8996167453</v>
      </c>
      <c r="C12" s="175">
        <f>'Статистика'!C14+'Статистика'!AR14+'Статистика'!DT14+'Статистика'!EM14</f>
        <v>9</v>
      </c>
      <c r="D12" s="176">
        <f>'Статистика'!D14+'Статистика'!AS14+'Статистика'!DU14+'Статистика'!EN14</f>
        <v>0.01009259259</v>
      </c>
      <c r="F12" s="93"/>
      <c r="G12" s="93"/>
    </row>
    <row r="13" ht="14.25" customHeight="1">
      <c r="A13" s="196">
        <v>43907.0</v>
      </c>
      <c r="B13" s="187">
        <f>('Статистика'!B15+'Статистика'!DS15)/2</f>
        <v>0.9568452381</v>
      </c>
      <c r="C13" s="175">
        <f>'Статистика'!C15+'Статистика'!DT15</f>
        <v>2</v>
      </c>
      <c r="D13" s="176">
        <f>'Статистика'!D15+'Статистика'!DU15</f>
        <v>0.0007986111111</v>
      </c>
      <c r="F13" s="93"/>
      <c r="G13" s="93"/>
    </row>
    <row r="14" ht="14.25" customHeight="1">
      <c r="A14" s="196">
        <v>43908.0</v>
      </c>
      <c r="B14" s="187">
        <f>('Статистика'!B16+'Статистика'!AQ16+'Статистика'!DS16+'Статистика'!EL16)/4</f>
        <v>0.9546692498</v>
      </c>
      <c r="C14" s="175">
        <f>'Статистика'!C16+'Статистика'!AR16+'Статистика'!DT16+'Статистика'!EM16</f>
        <v>10</v>
      </c>
      <c r="D14" s="176">
        <f>'Статистика'!D16+'Статистика'!AS16+'Статистика'!DU16+'Статистика'!EN16</f>
        <v>0.01138888889</v>
      </c>
    </row>
    <row r="15" ht="14.25" customHeight="1">
      <c r="A15" s="196">
        <v>43909.0</v>
      </c>
      <c r="B15" s="187">
        <f>AVERAGE('Статистика'!B17,'Статистика'!W17,'Статистика'!AQ17,'Статистика'!DS17)</f>
        <v>0.9231125375</v>
      </c>
      <c r="C15" s="175">
        <f>'Статистика'!C17+'Статистика'!X17+'Статистика'!AR17+'Статистика'!DT17</f>
        <v>7</v>
      </c>
      <c r="D15" s="176">
        <f>'Статистика'!D17+'Статистика'!Y17+'Статистика'!AS17+'Статистика'!DU17</f>
        <v>0.007037037037</v>
      </c>
    </row>
    <row r="16" ht="14.25" customHeight="1">
      <c r="A16" s="196">
        <v>43910.0</v>
      </c>
      <c r="B16" s="187">
        <f>AVERAGE('Статистика'!B18)</f>
        <v>1</v>
      </c>
      <c r="C16" s="175">
        <f>'Статистика'!C18</f>
        <v>3</v>
      </c>
      <c r="D16" s="176">
        <f>'Статистика'!D18</f>
        <v>0.001458333333</v>
      </c>
    </row>
    <row r="17" ht="14.25" customHeight="1">
      <c r="A17" s="203">
        <v>43913.0</v>
      </c>
      <c r="B17" s="182">
        <f>AVERAGE('Статистика'!EL19)</f>
        <v>1</v>
      </c>
      <c r="C17" s="183">
        <f>'Статистика'!EM19</f>
        <v>2</v>
      </c>
      <c r="D17" s="184">
        <f>'Статистика'!EN19</f>
        <v>0.000625</v>
      </c>
    </row>
    <row r="18" ht="14.25" customHeight="1">
      <c r="A18" s="203">
        <v>43914.0</v>
      </c>
      <c r="B18" s="182">
        <f>AVERAGE('Статистика'!DS20)</f>
        <v>1</v>
      </c>
      <c r="C18" s="183">
        <f>'Статистика'!DT20</f>
        <v>1</v>
      </c>
      <c r="D18" s="184">
        <f>'Статистика'!DU20</f>
        <v>0.0005787037037</v>
      </c>
    </row>
    <row r="19" ht="14.25" customHeight="1">
      <c r="A19" s="203">
        <v>43915.0</v>
      </c>
      <c r="B19" s="182">
        <f>AVERAGE('Статистика'!AQ21,'Статистика'!CY21,'Статистика'!DS21,'Статистика'!EL21)</f>
        <v>0.9230682839</v>
      </c>
      <c r="C19" s="183">
        <f>'Статистика'!AR21+'Статистика'!CZ21+'Статистика'!DT21+'Статистика'!EM21</f>
        <v>4</v>
      </c>
      <c r="D19" s="184">
        <f>'Статистика'!AS21+'Статистика'!DA21+'Статистика'!DU21+'Статистика'!EN21</f>
        <v>0.006134259259</v>
      </c>
    </row>
    <row r="20" ht="14.25" customHeight="1">
      <c r="A20" s="203">
        <v>43916.0</v>
      </c>
      <c r="B20" s="182">
        <f>AVERAGE('Статистика'!W22,'Статистика'!DS22)</f>
        <v>0.8404761905</v>
      </c>
      <c r="C20" s="183">
        <f>'Статистика'!X22+'Статистика'!DT22</f>
        <v>4</v>
      </c>
      <c r="D20" s="184">
        <f>'Статистика'!Y22+'Статистика'!DU22</f>
        <v>0.003020833333</v>
      </c>
    </row>
    <row r="21" ht="14.25" customHeight="1">
      <c r="A21" s="203">
        <v>43917.0</v>
      </c>
      <c r="B21" s="182"/>
      <c r="C21" s="183"/>
      <c r="D21" s="184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27.5"/>
    <col customWidth="1" min="5" max="6" width="8.38"/>
    <col customWidth="1" min="7" max="10" width="9.63"/>
    <col customWidth="1" min="11" max="23" width="11.0"/>
  </cols>
  <sheetData>
    <row r="1" ht="15.0" customHeight="1">
      <c r="A1" s="2" t="s">
        <v>1</v>
      </c>
      <c r="B1" s="3" t="s">
        <v>2</v>
      </c>
      <c r="C1" s="3" t="s">
        <v>3</v>
      </c>
      <c r="D1" s="5" t="s">
        <v>4</v>
      </c>
      <c r="E1" s="7">
        <v>43893.0</v>
      </c>
      <c r="F1" s="9"/>
      <c r="G1" s="13">
        <v>43896.0</v>
      </c>
      <c r="H1" s="9"/>
      <c r="I1" s="13">
        <v>43901.0</v>
      </c>
      <c r="J1" s="14"/>
      <c r="K1" s="16">
        <v>43909.0</v>
      </c>
      <c r="L1" s="14"/>
      <c r="M1" s="16">
        <v>43916.0</v>
      </c>
      <c r="N1" s="14"/>
      <c r="O1" s="18"/>
      <c r="P1" s="18"/>
      <c r="Q1" s="18"/>
      <c r="R1" s="18"/>
      <c r="S1" s="18"/>
      <c r="T1" s="18"/>
      <c r="U1" s="18"/>
      <c r="V1" s="18"/>
      <c r="W1" s="18"/>
    </row>
    <row r="2" ht="15.0" customHeight="1">
      <c r="A2" s="20"/>
      <c r="B2" s="20"/>
      <c r="C2" s="20"/>
      <c r="D2" s="24" t="s">
        <v>5</v>
      </c>
      <c r="E2" s="27" t="s">
        <v>6</v>
      </c>
      <c r="F2" s="8"/>
      <c r="G2" s="29" t="s">
        <v>6</v>
      </c>
      <c r="H2" s="8"/>
      <c r="I2" s="29" t="s">
        <v>14</v>
      </c>
      <c r="J2" s="14"/>
      <c r="K2" s="30" t="s">
        <v>16</v>
      </c>
      <c r="L2" s="14"/>
      <c r="M2" s="30" t="s">
        <v>9</v>
      </c>
      <c r="N2" s="14"/>
    </row>
    <row r="3" ht="36.0" customHeight="1">
      <c r="A3" s="20"/>
      <c r="B3" s="33"/>
      <c r="C3" s="33"/>
      <c r="D3" s="33"/>
      <c r="E3" s="35"/>
      <c r="F3" s="8"/>
      <c r="G3" s="33"/>
      <c r="H3" s="8"/>
      <c r="I3" s="33"/>
      <c r="J3" s="14"/>
      <c r="K3" s="33"/>
      <c r="L3" s="14"/>
      <c r="M3" s="33"/>
      <c r="N3" s="14"/>
    </row>
    <row r="4" ht="15.0" customHeight="1">
      <c r="A4" s="20"/>
      <c r="B4" s="36" t="s">
        <v>24</v>
      </c>
      <c r="C4" s="11"/>
      <c r="D4" s="12"/>
      <c r="E4" s="37"/>
      <c r="F4" s="8"/>
      <c r="G4" s="39"/>
      <c r="H4" s="8"/>
      <c r="I4" s="39"/>
      <c r="J4" s="14"/>
      <c r="K4" s="41">
        <v>0.0026041666666666665</v>
      </c>
      <c r="L4" s="14"/>
      <c r="M4" s="41">
        <v>8.912037037037037E-4</v>
      </c>
      <c r="N4" s="14"/>
      <c r="O4" s="43"/>
      <c r="P4" s="43"/>
      <c r="Q4" s="43"/>
      <c r="R4" s="43"/>
      <c r="S4" s="43"/>
      <c r="T4" s="43"/>
      <c r="U4" s="43"/>
      <c r="V4" s="43"/>
      <c r="W4" s="43"/>
    </row>
    <row r="5" ht="15.0" customHeight="1">
      <c r="A5" s="20"/>
      <c r="B5" s="44"/>
      <c r="C5" s="44">
        <v>1.0</v>
      </c>
      <c r="D5" s="46" t="s">
        <v>29</v>
      </c>
      <c r="E5" s="37"/>
      <c r="F5" s="8"/>
      <c r="G5" s="39"/>
      <c r="H5" s="8"/>
      <c r="I5" s="39"/>
      <c r="J5" s="14"/>
      <c r="K5" s="48"/>
      <c r="L5" s="14"/>
      <c r="M5" s="51" t="s">
        <v>31</v>
      </c>
      <c r="N5" s="14"/>
    </row>
    <row r="6" ht="15.0" customHeight="1">
      <c r="A6" s="20"/>
      <c r="B6" s="58">
        <v>1.0</v>
      </c>
      <c r="C6" s="44">
        <v>2.0</v>
      </c>
      <c r="D6" s="62" t="s">
        <v>32</v>
      </c>
      <c r="E6" s="37">
        <v>1.0</v>
      </c>
      <c r="F6" s="8"/>
      <c r="G6" s="39">
        <v>1.0</v>
      </c>
      <c r="H6" s="8"/>
      <c r="I6" s="39">
        <v>1.0</v>
      </c>
      <c r="J6" s="14"/>
      <c r="K6" s="51">
        <v>1.0</v>
      </c>
      <c r="L6" s="14"/>
      <c r="M6" s="51">
        <v>1.0</v>
      </c>
      <c r="N6" s="14"/>
    </row>
    <row r="7" ht="15.0" customHeight="1">
      <c r="A7" s="20"/>
      <c r="B7" s="58">
        <v>1.0</v>
      </c>
      <c r="C7" s="44">
        <v>3.0</v>
      </c>
      <c r="D7" s="62" t="s">
        <v>34</v>
      </c>
      <c r="E7" s="37">
        <v>1.0</v>
      </c>
      <c r="F7" s="8"/>
      <c r="G7" s="39">
        <v>1.0</v>
      </c>
      <c r="H7" s="8"/>
      <c r="I7" s="39">
        <v>1.0</v>
      </c>
      <c r="J7" s="14"/>
      <c r="K7" s="51">
        <v>1.0</v>
      </c>
      <c r="L7" s="14"/>
      <c r="M7" s="51">
        <v>1.0</v>
      </c>
      <c r="N7" s="14"/>
    </row>
    <row r="8" ht="15.0" customHeight="1">
      <c r="A8" s="20"/>
      <c r="B8" s="58">
        <v>1.0</v>
      </c>
      <c r="C8" s="44">
        <v>4.0</v>
      </c>
      <c r="D8" s="62" t="s">
        <v>35</v>
      </c>
      <c r="E8" s="37">
        <v>1.0</v>
      </c>
      <c r="F8" s="8"/>
      <c r="G8" s="39">
        <v>1.0</v>
      </c>
      <c r="H8" s="8"/>
      <c r="I8" s="39">
        <v>1.0</v>
      </c>
      <c r="J8" s="14"/>
      <c r="K8" s="51">
        <v>1.0</v>
      </c>
      <c r="L8" s="14"/>
      <c r="M8" s="51">
        <v>1.0</v>
      </c>
      <c r="N8" s="14"/>
    </row>
    <row r="9" ht="15.0" customHeight="1">
      <c r="A9" s="20"/>
      <c r="B9" s="58">
        <v>1.0</v>
      </c>
      <c r="C9" s="44">
        <v>5.0</v>
      </c>
      <c r="D9" s="62" t="s">
        <v>36</v>
      </c>
      <c r="E9" s="37">
        <v>1.0</v>
      </c>
      <c r="F9" s="8"/>
      <c r="G9" s="39">
        <v>1.0</v>
      </c>
      <c r="H9" s="8"/>
      <c r="I9" s="39">
        <v>1.0</v>
      </c>
      <c r="J9" s="14"/>
      <c r="K9" s="51">
        <v>1.0</v>
      </c>
      <c r="L9" s="14"/>
      <c r="M9" s="51">
        <v>1.0</v>
      </c>
      <c r="N9" s="14"/>
    </row>
    <row r="10" ht="13.5" customHeight="1">
      <c r="A10" s="20"/>
      <c r="B10" s="58">
        <v>1.0</v>
      </c>
      <c r="C10" s="44">
        <v>6.0</v>
      </c>
      <c r="D10" s="62" t="s">
        <v>37</v>
      </c>
      <c r="E10" s="37">
        <v>1.0</v>
      </c>
      <c r="F10" s="8"/>
      <c r="G10" s="39">
        <v>1.0</v>
      </c>
      <c r="H10" s="8"/>
      <c r="I10" s="39">
        <v>1.0</v>
      </c>
      <c r="J10" s="14"/>
      <c r="K10" s="68">
        <v>0.0</v>
      </c>
      <c r="L10" s="14"/>
      <c r="M10" s="51">
        <v>1.0</v>
      </c>
      <c r="N10" s="14"/>
    </row>
    <row r="11" ht="15.0" customHeight="1">
      <c r="A11" s="20"/>
      <c r="B11" s="58">
        <v>1.0</v>
      </c>
      <c r="C11" s="44">
        <v>7.0</v>
      </c>
      <c r="D11" s="62" t="s">
        <v>39</v>
      </c>
      <c r="E11" s="37">
        <v>1.0</v>
      </c>
      <c r="F11" s="8"/>
      <c r="G11" s="39">
        <v>1.0</v>
      </c>
      <c r="H11" s="8"/>
      <c r="I11" s="39">
        <v>1.0</v>
      </c>
      <c r="J11" s="14"/>
      <c r="K11" s="51">
        <v>1.0</v>
      </c>
      <c r="L11" s="14"/>
      <c r="M11" s="51">
        <v>1.0</v>
      </c>
      <c r="N11" s="14"/>
    </row>
    <row r="12" ht="15.0" customHeight="1">
      <c r="A12" s="20"/>
      <c r="B12" s="58">
        <v>1.0</v>
      </c>
      <c r="C12" s="44">
        <v>8.0</v>
      </c>
      <c r="D12" s="62" t="s">
        <v>40</v>
      </c>
      <c r="E12" s="37">
        <v>1.0</v>
      </c>
      <c r="F12" s="8"/>
      <c r="G12" s="39">
        <v>1.0</v>
      </c>
      <c r="H12" s="8"/>
      <c r="I12" s="39">
        <v>1.0</v>
      </c>
      <c r="J12" s="14"/>
      <c r="K12" s="51">
        <v>1.0</v>
      </c>
      <c r="L12" s="14"/>
      <c r="M12" s="51">
        <v>1.0</v>
      </c>
      <c r="N12" s="14"/>
    </row>
    <row r="13" ht="15.0" customHeight="1">
      <c r="A13" s="20"/>
      <c r="B13" s="58">
        <v>1.0</v>
      </c>
      <c r="C13" s="44">
        <v>9.0</v>
      </c>
      <c r="D13" s="62" t="s">
        <v>41</v>
      </c>
      <c r="E13" s="37">
        <v>1.0</v>
      </c>
      <c r="F13" s="8"/>
      <c r="G13" s="39">
        <v>1.0</v>
      </c>
      <c r="H13" s="8"/>
      <c r="I13" s="39">
        <v>1.0</v>
      </c>
      <c r="J13" s="14"/>
      <c r="K13" s="51">
        <v>1.0</v>
      </c>
      <c r="L13" s="14"/>
      <c r="M13" s="51">
        <v>1.0</v>
      </c>
      <c r="N13" s="14"/>
    </row>
    <row r="14" ht="27.0" customHeight="1">
      <c r="A14" s="20"/>
      <c r="B14" s="58">
        <v>1.0</v>
      </c>
      <c r="C14" s="44">
        <v>10.0</v>
      </c>
      <c r="D14" s="62" t="s">
        <v>42</v>
      </c>
      <c r="E14" s="70">
        <v>0.0</v>
      </c>
      <c r="F14" s="8"/>
      <c r="G14" s="39">
        <v>1.0</v>
      </c>
      <c r="H14" s="8"/>
      <c r="I14" s="39">
        <v>1.0</v>
      </c>
      <c r="J14" s="14"/>
      <c r="K14" s="51">
        <v>1.0</v>
      </c>
      <c r="L14" s="14"/>
      <c r="M14" s="51">
        <v>1.0</v>
      </c>
      <c r="N14" s="14"/>
    </row>
    <row r="15" ht="28.5" customHeight="1">
      <c r="A15" s="20"/>
      <c r="B15" s="58">
        <v>1.0</v>
      </c>
      <c r="C15" s="44">
        <v>11.0</v>
      </c>
      <c r="D15" s="64" t="s">
        <v>44</v>
      </c>
      <c r="E15" s="37">
        <v>1.0</v>
      </c>
      <c r="F15" s="8"/>
      <c r="G15" s="39">
        <v>1.0</v>
      </c>
      <c r="H15" s="8"/>
      <c r="I15" s="39">
        <v>1.0</v>
      </c>
      <c r="J15" s="14"/>
      <c r="K15" s="51">
        <v>1.0</v>
      </c>
      <c r="L15" s="14"/>
      <c r="M15" s="51">
        <v>1.0</v>
      </c>
      <c r="N15" s="14"/>
    </row>
    <row r="16" ht="18.75" customHeight="1">
      <c r="A16" s="20"/>
      <c r="B16" s="58">
        <v>1.0</v>
      </c>
      <c r="C16" s="44">
        <v>12.0</v>
      </c>
      <c r="D16" s="62" t="s">
        <v>46</v>
      </c>
      <c r="E16" s="37">
        <v>1.0</v>
      </c>
      <c r="F16" s="8"/>
      <c r="G16" s="39">
        <v>1.0</v>
      </c>
      <c r="H16" s="8"/>
      <c r="I16" s="39">
        <v>1.0</v>
      </c>
      <c r="J16" s="14"/>
      <c r="K16" s="51">
        <v>1.0</v>
      </c>
      <c r="L16" s="14"/>
      <c r="M16" s="51">
        <v>1.0</v>
      </c>
      <c r="N16" s="14"/>
    </row>
    <row r="17" ht="15.0" customHeight="1">
      <c r="A17" s="20"/>
      <c r="B17" s="58">
        <v>1.0</v>
      </c>
      <c r="C17" s="44">
        <v>13.0</v>
      </c>
      <c r="D17" s="62" t="s">
        <v>48</v>
      </c>
      <c r="E17" s="37">
        <v>1.0</v>
      </c>
      <c r="F17" s="8"/>
      <c r="G17" s="39">
        <v>1.0</v>
      </c>
      <c r="H17" s="8"/>
      <c r="I17" s="39">
        <v>1.0</v>
      </c>
      <c r="J17" s="14"/>
      <c r="K17" s="51">
        <v>1.0</v>
      </c>
      <c r="L17" s="14"/>
      <c r="M17" s="51">
        <v>1.0</v>
      </c>
      <c r="N17" s="14"/>
    </row>
    <row r="18" ht="15.0" customHeight="1">
      <c r="A18" s="20"/>
      <c r="B18" s="58">
        <v>1.0</v>
      </c>
      <c r="C18" s="44">
        <v>14.0</v>
      </c>
      <c r="D18" s="62" t="s">
        <v>50</v>
      </c>
      <c r="E18" s="37">
        <v>1.0</v>
      </c>
      <c r="F18" s="8"/>
      <c r="G18" s="39">
        <v>1.0</v>
      </c>
      <c r="H18" s="8"/>
      <c r="I18" s="39">
        <v>1.0</v>
      </c>
      <c r="J18" s="14"/>
      <c r="K18" s="51">
        <v>1.0</v>
      </c>
      <c r="L18" s="14"/>
      <c r="M18" s="51">
        <v>1.0</v>
      </c>
      <c r="N18" s="14"/>
    </row>
    <row r="19" ht="38.25" customHeight="1">
      <c r="A19" s="20"/>
      <c r="B19" s="58">
        <v>5.0</v>
      </c>
      <c r="C19" s="44">
        <v>15.0</v>
      </c>
      <c r="D19" s="62" t="s">
        <v>51</v>
      </c>
      <c r="E19" s="37">
        <v>5.0</v>
      </c>
      <c r="F19" s="8"/>
      <c r="G19" s="39">
        <v>5.0</v>
      </c>
      <c r="H19" s="8"/>
      <c r="I19" s="39">
        <v>5.0</v>
      </c>
      <c r="J19" s="14"/>
      <c r="K19" s="68">
        <v>0.0</v>
      </c>
      <c r="L19" s="14"/>
      <c r="M19" s="68">
        <v>0.0</v>
      </c>
      <c r="N19" s="14"/>
    </row>
    <row r="20" ht="17.25" customHeight="1">
      <c r="A20" s="20"/>
      <c r="B20" s="58">
        <v>1.0</v>
      </c>
      <c r="C20" s="44">
        <v>16.0</v>
      </c>
      <c r="D20" s="74" t="s">
        <v>52</v>
      </c>
      <c r="E20" s="37">
        <v>1.0</v>
      </c>
      <c r="F20" s="8"/>
      <c r="G20" s="39">
        <v>1.0</v>
      </c>
      <c r="H20" s="8"/>
      <c r="I20" s="39">
        <v>1.0</v>
      </c>
      <c r="J20" s="14"/>
      <c r="K20" s="51">
        <v>1.0</v>
      </c>
      <c r="L20" s="14"/>
      <c r="M20" s="51">
        <v>1.0</v>
      </c>
      <c r="N20" s="14"/>
    </row>
    <row r="21" ht="15.75" customHeight="1">
      <c r="A21" s="20"/>
      <c r="B21" s="58">
        <v>1.0</v>
      </c>
      <c r="C21" s="44">
        <v>17.0</v>
      </c>
      <c r="D21" s="74" t="s">
        <v>54</v>
      </c>
      <c r="E21" s="37">
        <v>1.0</v>
      </c>
      <c r="F21" s="8"/>
      <c r="G21" s="39">
        <v>1.0</v>
      </c>
      <c r="H21" s="8"/>
      <c r="I21" s="39">
        <v>1.0</v>
      </c>
      <c r="J21" s="14"/>
      <c r="K21" s="51">
        <v>1.0</v>
      </c>
      <c r="L21" s="14"/>
      <c r="M21" s="51">
        <v>1.0</v>
      </c>
      <c r="N21" s="14"/>
    </row>
    <row r="22" ht="15.75" customHeight="1">
      <c r="A22" s="20"/>
      <c r="B22" s="58">
        <v>1.0</v>
      </c>
      <c r="C22" s="44">
        <v>18.0</v>
      </c>
      <c r="D22" s="74" t="s">
        <v>56</v>
      </c>
      <c r="E22" s="37">
        <v>1.0</v>
      </c>
      <c r="F22" s="8"/>
      <c r="G22" s="39">
        <v>1.0</v>
      </c>
      <c r="H22" s="8"/>
      <c r="I22" s="69">
        <v>0.0</v>
      </c>
      <c r="J22" s="14"/>
      <c r="K22" s="51">
        <v>1.0</v>
      </c>
      <c r="L22" s="14"/>
      <c r="M22" s="51">
        <v>1.0</v>
      </c>
      <c r="N22" s="14"/>
    </row>
    <row r="23" ht="15.75" customHeight="1">
      <c r="A23" s="20"/>
      <c r="B23" s="58">
        <v>1.0</v>
      </c>
      <c r="C23" s="44">
        <v>19.0</v>
      </c>
      <c r="D23" s="74" t="s">
        <v>57</v>
      </c>
      <c r="E23" s="37">
        <v>1.0</v>
      </c>
      <c r="F23" s="8"/>
      <c r="G23" s="39">
        <v>1.0</v>
      </c>
      <c r="H23" s="8"/>
      <c r="I23" s="39">
        <v>1.0</v>
      </c>
      <c r="J23" s="14"/>
      <c r="K23" s="51">
        <v>1.0</v>
      </c>
      <c r="L23" s="14"/>
      <c r="M23" s="51">
        <v>1.0</v>
      </c>
      <c r="N23" s="14"/>
    </row>
    <row r="24" ht="28.5" customHeight="1">
      <c r="A24" s="20"/>
      <c r="B24" s="58">
        <v>4.0</v>
      </c>
      <c r="C24" s="44">
        <v>20.0</v>
      </c>
      <c r="D24" s="62" t="s">
        <v>60</v>
      </c>
      <c r="E24" s="37">
        <v>4.0</v>
      </c>
      <c r="F24" s="8"/>
      <c r="G24" s="39">
        <v>4.0</v>
      </c>
      <c r="H24" s="8"/>
      <c r="I24" s="69">
        <v>0.0</v>
      </c>
      <c r="J24" s="14"/>
      <c r="K24" s="51">
        <v>4.0</v>
      </c>
      <c r="L24" s="14"/>
      <c r="M24" s="51">
        <v>4.0</v>
      </c>
      <c r="N24" s="14"/>
    </row>
    <row r="25" ht="39.75" customHeight="1">
      <c r="A25" s="20"/>
      <c r="B25" s="58">
        <v>5.0</v>
      </c>
      <c r="C25" s="44">
        <v>21.0</v>
      </c>
      <c r="D25" s="74" t="s">
        <v>61</v>
      </c>
      <c r="E25" s="37">
        <v>5.0</v>
      </c>
      <c r="F25" s="8"/>
      <c r="G25" s="39">
        <v>5.0</v>
      </c>
      <c r="H25" s="8"/>
      <c r="I25" s="69">
        <v>0.0</v>
      </c>
      <c r="J25" s="14"/>
      <c r="K25" s="51">
        <v>5.0</v>
      </c>
      <c r="L25" s="14"/>
      <c r="M25" s="51">
        <v>5.0</v>
      </c>
      <c r="N25" s="14"/>
    </row>
    <row r="26" ht="15.75" customHeight="1">
      <c r="A26" s="20"/>
      <c r="B26" s="58">
        <v>1.0</v>
      </c>
      <c r="C26" s="44">
        <v>22.0</v>
      </c>
      <c r="D26" s="74" t="s">
        <v>62</v>
      </c>
      <c r="E26" s="37">
        <v>1.0</v>
      </c>
      <c r="F26" s="8"/>
      <c r="G26" s="39">
        <v>1.0</v>
      </c>
      <c r="H26" s="8"/>
      <c r="I26" s="39">
        <v>1.0</v>
      </c>
      <c r="J26" s="14"/>
      <c r="K26" s="51">
        <v>1.0</v>
      </c>
      <c r="L26" s="14"/>
      <c r="M26" s="51">
        <v>1.0</v>
      </c>
      <c r="N26" s="14"/>
    </row>
    <row r="27" ht="15.75" customHeight="1">
      <c r="A27" s="20"/>
      <c r="B27" s="58">
        <v>1.0</v>
      </c>
      <c r="C27" s="44">
        <v>23.0</v>
      </c>
      <c r="D27" s="74" t="s">
        <v>64</v>
      </c>
      <c r="E27" s="37">
        <v>1.0</v>
      </c>
      <c r="F27" s="8"/>
      <c r="G27" s="39">
        <v>1.0</v>
      </c>
      <c r="H27" s="8"/>
      <c r="I27" s="39">
        <v>1.0</v>
      </c>
      <c r="J27" s="14"/>
      <c r="K27" s="51">
        <v>1.0</v>
      </c>
      <c r="L27" s="14"/>
      <c r="M27" s="51">
        <v>1.0</v>
      </c>
      <c r="N27" s="14"/>
    </row>
    <row r="28" ht="15.75" customHeight="1">
      <c r="A28" s="20"/>
      <c r="B28" s="58">
        <v>1.0</v>
      </c>
      <c r="C28" s="44">
        <v>24.0</v>
      </c>
      <c r="D28" s="74" t="s">
        <v>65</v>
      </c>
      <c r="E28" s="37">
        <v>1.0</v>
      </c>
      <c r="F28" s="8"/>
      <c r="G28" s="39">
        <v>1.0</v>
      </c>
      <c r="H28" s="8"/>
      <c r="I28" s="39">
        <v>1.0</v>
      </c>
      <c r="J28" s="14"/>
      <c r="K28" s="51">
        <v>1.0</v>
      </c>
      <c r="L28" s="14"/>
      <c r="M28" s="51">
        <v>1.0</v>
      </c>
      <c r="N28" s="14"/>
    </row>
    <row r="29" ht="15.75" customHeight="1">
      <c r="A29" s="20"/>
      <c r="B29" s="58">
        <v>1.0</v>
      </c>
      <c r="C29" s="44">
        <v>25.0</v>
      </c>
      <c r="D29" s="74" t="s">
        <v>66</v>
      </c>
      <c r="E29" s="37">
        <v>1.0</v>
      </c>
      <c r="F29" s="8"/>
      <c r="G29" s="39">
        <v>1.0</v>
      </c>
      <c r="H29" s="8"/>
      <c r="I29" s="39">
        <v>1.0</v>
      </c>
      <c r="J29" s="14"/>
      <c r="K29" s="51">
        <v>1.0</v>
      </c>
      <c r="L29" s="14"/>
      <c r="M29" s="51">
        <v>1.0</v>
      </c>
      <c r="N29" s="14"/>
    </row>
    <row r="30" ht="29.25" customHeight="1">
      <c r="A30" s="20"/>
      <c r="B30" s="58">
        <v>4.0</v>
      </c>
      <c r="C30" s="44">
        <v>26.0</v>
      </c>
      <c r="D30" s="74" t="s">
        <v>67</v>
      </c>
      <c r="E30" s="37">
        <v>4.0</v>
      </c>
      <c r="F30" s="8"/>
      <c r="G30" s="39">
        <v>4.0</v>
      </c>
      <c r="H30" s="8"/>
      <c r="I30" s="39">
        <v>4.0</v>
      </c>
      <c r="J30" s="14"/>
      <c r="K30" s="51">
        <v>4.0</v>
      </c>
      <c r="L30" s="14"/>
      <c r="M30" s="51">
        <v>4.0</v>
      </c>
      <c r="N30" s="14"/>
    </row>
    <row r="31" ht="29.25" customHeight="1">
      <c r="A31" s="20"/>
      <c r="B31" s="58">
        <v>5.0</v>
      </c>
      <c r="C31" s="44">
        <v>27.0</v>
      </c>
      <c r="D31" s="74" t="s">
        <v>68</v>
      </c>
      <c r="E31" s="37">
        <v>5.0</v>
      </c>
      <c r="F31" s="8"/>
      <c r="G31" s="39">
        <v>5.0</v>
      </c>
      <c r="H31" s="8"/>
      <c r="I31" s="69">
        <v>0.0</v>
      </c>
      <c r="J31" s="14"/>
      <c r="K31" s="48">
        <v>5.0</v>
      </c>
      <c r="L31" s="14"/>
      <c r="M31" s="68">
        <v>0.0</v>
      </c>
      <c r="N31" s="14"/>
    </row>
    <row r="32" ht="27.0" customHeight="1">
      <c r="A32" s="20"/>
      <c r="B32" s="58">
        <v>5.0</v>
      </c>
      <c r="C32" s="44">
        <v>28.0</v>
      </c>
      <c r="D32" s="62" t="s">
        <v>69</v>
      </c>
      <c r="E32" s="37">
        <v>5.0</v>
      </c>
      <c r="F32" s="8"/>
      <c r="G32" s="39">
        <v>5.0</v>
      </c>
      <c r="H32" s="8"/>
      <c r="I32" s="39">
        <v>5.0</v>
      </c>
      <c r="J32" s="14"/>
      <c r="K32" s="51">
        <v>5.0</v>
      </c>
      <c r="L32" s="14"/>
      <c r="M32" s="51">
        <v>5.0</v>
      </c>
      <c r="N32" s="14"/>
    </row>
    <row r="33" ht="15.75" customHeight="1">
      <c r="A33" s="33"/>
      <c r="B33" s="58">
        <v>5.0</v>
      </c>
      <c r="C33" s="44">
        <v>29.0</v>
      </c>
      <c r="D33" s="74" t="s">
        <v>70</v>
      </c>
      <c r="E33" s="37">
        <v>5.0</v>
      </c>
      <c r="F33" s="8"/>
      <c r="G33" s="39">
        <v>5.0</v>
      </c>
      <c r="H33" s="8"/>
      <c r="I33" s="39">
        <v>5.0</v>
      </c>
      <c r="J33" s="14"/>
      <c r="K33" s="51">
        <v>5.0</v>
      </c>
      <c r="L33" s="14"/>
      <c r="M33" s="51">
        <v>5.0</v>
      </c>
      <c r="N33" s="14"/>
    </row>
    <row r="34" ht="39.75" customHeight="1">
      <c r="A34" s="78"/>
      <c r="B34" s="79">
        <v>1.0</v>
      </c>
      <c r="C34" s="80">
        <v>30.0</v>
      </c>
      <c r="D34" s="81" t="s">
        <v>71</v>
      </c>
      <c r="E34" s="37">
        <v>1.0</v>
      </c>
      <c r="F34" s="8"/>
      <c r="G34" s="39">
        <v>1.0</v>
      </c>
      <c r="H34" s="8"/>
      <c r="I34" s="39">
        <v>1.0</v>
      </c>
      <c r="J34" s="14"/>
      <c r="K34" s="68">
        <v>0.0</v>
      </c>
      <c r="L34" s="14"/>
      <c r="M34" s="68">
        <v>0.0</v>
      </c>
      <c r="N34" s="14"/>
    </row>
    <row r="35" ht="15.75" customHeight="1">
      <c r="A35" s="78"/>
      <c r="B35" s="82">
        <f>SUM(B5:B34)</f>
        <v>55</v>
      </c>
      <c r="C35" s="12"/>
      <c r="D35" s="83" t="s">
        <v>74</v>
      </c>
      <c r="E35" s="37">
        <f>SUM(E6:E34)</f>
        <v>54</v>
      </c>
      <c r="F35" s="8"/>
      <c r="G35" s="39">
        <f>SUM(G6:G34)</f>
        <v>55</v>
      </c>
      <c r="H35" s="8"/>
      <c r="I35" s="39">
        <f>SUM(I6:I34)</f>
        <v>40</v>
      </c>
      <c r="J35" s="14"/>
      <c r="K35" s="84">
        <f>SUM(K5:K34)</f>
        <v>48</v>
      </c>
      <c r="L35" s="14"/>
      <c r="M35" s="84">
        <f>SUM(M6:M34)</f>
        <v>44</v>
      </c>
      <c r="N35" s="14"/>
    </row>
    <row r="36" ht="15.75" customHeight="1">
      <c r="A36" s="85" t="s">
        <v>78</v>
      </c>
      <c r="B36" s="11"/>
      <c r="C36" s="11"/>
      <c r="D36" s="12"/>
      <c r="E36" s="37">
        <v>55.0</v>
      </c>
      <c r="F36" s="8"/>
      <c r="G36" s="39">
        <v>55.0</v>
      </c>
      <c r="H36" s="8"/>
      <c r="I36" s="39">
        <v>55.0</v>
      </c>
      <c r="J36" s="14"/>
      <c r="K36" s="51">
        <v>55.0</v>
      </c>
      <c r="L36" s="14"/>
      <c r="M36" s="51">
        <v>55.0</v>
      </c>
      <c r="N36" s="14"/>
    </row>
    <row r="37" ht="15.75" customHeight="1">
      <c r="A37" s="85" t="s">
        <v>79</v>
      </c>
      <c r="B37" s="11"/>
      <c r="C37" s="11"/>
      <c r="D37" s="12"/>
      <c r="E37" s="86">
        <f>E35/E36</f>
        <v>0.9818181818</v>
      </c>
      <c r="F37" s="8"/>
      <c r="G37" s="87">
        <f>G35/G36</f>
        <v>1</v>
      </c>
      <c r="H37" s="8"/>
      <c r="I37" s="87">
        <f>I35/I36</f>
        <v>0.7272727273</v>
      </c>
      <c r="J37" s="14"/>
      <c r="K37" s="89">
        <f>K35/K36</f>
        <v>0.8727272727</v>
      </c>
      <c r="L37" s="14"/>
      <c r="M37" s="89">
        <f>M35/M36</f>
        <v>0.8</v>
      </c>
      <c r="N37" s="14"/>
      <c r="O37" s="90"/>
      <c r="P37" s="90"/>
      <c r="Q37" s="90"/>
      <c r="R37" s="90"/>
      <c r="S37" s="90"/>
      <c r="T37" s="90"/>
      <c r="U37" s="90"/>
      <c r="V37" s="90"/>
      <c r="W37" s="90"/>
    </row>
    <row r="38" ht="15.75" customHeight="1">
      <c r="A38" s="85" t="s">
        <v>80</v>
      </c>
      <c r="B38" s="11"/>
      <c r="C38" s="11"/>
      <c r="D38" s="12"/>
      <c r="E38" s="37">
        <f>E36-E35</f>
        <v>1</v>
      </c>
      <c r="F38" s="8"/>
      <c r="G38" s="39">
        <f>G36-G35</f>
        <v>0</v>
      </c>
      <c r="H38" s="8"/>
      <c r="I38" s="39">
        <f>I36-I35</f>
        <v>15</v>
      </c>
      <c r="J38" s="14"/>
      <c r="K38" s="84">
        <f>K36-K35</f>
        <v>7</v>
      </c>
      <c r="L38" s="14"/>
      <c r="M38" s="84">
        <f>M36-M35</f>
        <v>11</v>
      </c>
      <c r="N38" s="14"/>
    </row>
    <row r="39" ht="42.75" customHeight="1">
      <c r="A39" s="85" t="s">
        <v>82</v>
      </c>
      <c r="B39" s="11"/>
      <c r="C39" s="11"/>
      <c r="D39" s="12"/>
      <c r="E39" s="37" t="s">
        <v>83</v>
      </c>
      <c r="F39" s="8"/>
      <c r="G39" s="91" t="s">
        <v>84</v>
      </c>
      <c r="H39" s="8"/>
      <c r="I39" s="91" t="s">
        <v>86</v>
      </c>
      <c r="J39" s="14"/>
      <c r="K39" s="92" t="s">
        <v>87</v>
      </c>
      <c r="L39" s="14"/>
      <c r="M39" s="92" t="s">
        <v>88</v>
      </c>
      <c r="N39" s="14"/>
    </row>
    <row r="40" ht="27.0" customHeight="1">
      <c r="A40" s="93"/>
      <c r="B40" s="93"/>
      <c r="C40" s="93"/>
      <c r="D40" s="94"/>
      <c r="E40" s="95"/>
      <c r="F40" s="96"/>
      <c r="G40" s="99" t="s">
        <v>90</v>
      </c>
      <c r="H40" s="102">
        <f>AVERAGE(G37)</f>
        <v>1</v>
      </c>
      <c r="I40" s="99" t="s">
        <v>90</v>
      </c>
      <c r="J40" s="102">
        <f>AVERAGE(I37)</f>
        <v>0.7272727273</v>
      </c>
      <c r="K40" s="99" t="s">
        <v>90</v>
      </c>
      <c r="L40" s="102">
        <f>AVERAGE(K37)</f>
        <v>0.8727272727</v>
      </c>
      <c r="M40" s="99" t="s">
        <v>90</v>
      </c>
      <c r="N40" s="102">
        <f>AVERAGE(M37)</f>
        <v>0.8</v>
      </c>
    </row>
    <row r="41" ht="15.75" customHeight="1">
      <c r="A41" s="93"/>
      <c r="B41" s="93"/>
      <c r="C41" s="93"/>
      <c r="D41" s="94"/>
      <c r="E41" s="99" t="s">
        <v>90</v>
      </c>
      <c r="F41" s="102">
        <f>AVERAGE(E37)</f>
        <v>0.9818181818</v>
      </c>
      <c r="G41" s="104" t="s">
        <v>91</v>
      </c>
      <c r="H41" s="106">
        <f>COUNTA(G2)</f>
        <v>1</v>
      </c>
      <c r="I41" s="104" t="s">
        <v>91</v>
      </c>
      <c r="J41" s="106">
        <f>COUNTA(I2)</f>
        <v>1</v>
      </c>
      <c r="K41" s="104" t="s">
        <v>91</v>
      </c>
      <c r="L41" s="106">
        <f>COUNTA(K2)</f>
        <v>1</v>
      </c>
      <c r="M41" s="104" t="s">
        <v>91</v>
      </c>
      <c r="N41" s="106">
        <f>COUNTA(M2)</f>
        <v>1</v>
      </c>
    </row>
    <row r="42" ht="15.75" customHeight="1">
      <c r="A42" s="93"/>
      <c r="B42" s="93"/>
      <c r="C42" s="93"/>
      <c r="D42" s="94"/>
      <c r="E42" s="104" t="s">
        <v>91</v>
      </c>
      <c r="F42" s="106">
        <v>1.0</v>
      </c>
      <c r="G42" s="95"/>
      <c r="K42" s="108" t="s">
        <v>96</v>
      </c>
      <c r="L42" s="110">
        <f>SUM(K4)</f>
        <v>0.002604166667</v>
      </c>
      <c r="M42" s="108" t="s">
        <v>96</v>
      </c>
      <c r="N42" s="110">
        <f>SUM(M4)</f>
        <v>0.0008912037037</v>
      </c>
    </row>
    <row r="43" ht="15.75" customHeight="1">
      <c r="A43" s="93"/>
      <c r="B43" s="93"/>
      <c r="C43" s="93"/>
      <c r="D43" s="94"/>
    </row>
    <row r="44" ht="15.75" customHeight="1">
      <c r="A44" s="93"/>
      <c r="B44" s="93"/>
      <c r="C44" s="93"/>
      <c r="D44" s="94"/>
    </row>
    <row r="45" ht="15.75" customHeight="1">
      <c r="A45" s="93"/>
      <c r="B45" s="93"/>
      <c r="C45" s="93"/>
      <c r="D45" s="94"/>
    </row>
    <row r="46" ht="15.75" customHeight="1">
      <c r="A46" s="93"/>
      <c r="B46" s="93"/>
      <c r="C46" s="93"/>
      <c r="D46" s="94"/>
    </row>
    <row r="47" ht="15.75" customHeight="1">
      <c r="A47" s="93"/>
      <c r="B47" s="93"/>
      <c r="C47" s="93"/>
      <c r="D47" s="94"/>
    </row>
    <row r="48" ht="15.75" customHeight="1">
      <c r="A48" s="93"/>
      <c r="B48" s="93"/>
      <c r="C48" s="93"/>
      <c r="D48" s="94"/>
    </row>
    <row r="49" ht="15.75" customHeight="1">
      <c r="A49" s="93"/>
      <c r="B49" s="93"/>
      <c r="C49" s="93"/>
      <c r="D49" s="94"/>
    </row>
    <row r="50" ht="15.75" customHeight="1">
      <c r="A50" s="93"/>
      <c r="B50" s="93"/>
      <c r="C50" s="93"/>
      <c r="D50" s="94"/>
    </row>
    <row r="51" ht="15.75" customHeight="1">
      <c r="A51" s="93"/>
      <c r="B51" s="93"/>
      <c r="C51" s="93"/>
      <c r="D51" s="94"/>
    </row>
    <row r="52" ht="15.75" customHeight="1">
      <c r="A52" s="93"/>
      <c r="B52" s="93"/>
      <c r="C52" s="93"/>
      <c r="D52" s="94"/>
    </row>
    <row r="53" ht="15.75" customHeight="1">
      <c r="A53" s="93"/>
      <c r="B53" s="93"/>
      <c r="C53" s="93"/>
      <c r="D53" s="94"/>
    </row>
    <row r="54" ht="15.75" customHeight="1">
      <c r="A54" s="93"/>
      <c r="B54" s="93"/>
      <c r="C54" s="93"/>
      <c r="D54" s="94"/>
    </row>
    <row r="55" ht="15.75" customHeight="1">
      <c r="A55" s="93"/>
      <c r="B55" s="93"/>
      <c r="C55" s="93"/>
      <c r="D55" s="94"/>
    </row>
    <row r="56" ht="15.75" customHeight="1">
      <c r="A56" s="93"/>
      <c r="B56" s="93"/>
      <c r="C56" s="93"/>
      <c r="D56" s="94"/>
    </row>
    <row r="57" ht="15.75" customHeight="1">
      <c r="A57" s="93"/>
      <c r="B57" s="93"/>
      <c r="C57" s="93"/>
      <c r="D57" s="94"/>
    </row>
    <row r="58" ht="15.75" customHeight="1">
      <c r="A58" s="93"/>
      <c r="B58" s="93"/>
      <c r="C58" s="93"/>
      <c r="D58" s="94"/>
    </row>
    <row r="59" ht="15.75" customHeight="1">
      <c r="A59" s="93"/>
      <c r="B59" s="93"/>
      <c r="C59" s="93"/>
      <c r="D59" s="94"/>
    </row>
    <row r="60" ht="15.75" customHeight="1">
      <c r="A60" s="93"/>
      <c r="B60" s="93"/>
      <c r="C60" s="93"/>
      <c r="D60" s="94"/>
    </row>
    <row r="61" ht="15.75" customHeight="1">
      <c r="A61" s="93"/>
      <c r="B61" s="93"/>
      <c r="C61" s="93"/>
      <c r="D61" s="94"/>
    </row>
    <row r="62" ht="15.75" customHeight="1">
      <c r="A62" s="93"/>
      <c r="B62" s="93"/>
      <c r="C62" s="93"/>
      <c r="D62" s="94"/>
    </row>
    <row r="63" ht="15.75" customHeight="1">
      <c r="A63" s="93"/>
      <c r="B63" s="93"/>
      <c r="C63" s="93"/>
      <c r="D63" s="94"/>
    </row>
    <row r="64" ht="15.75" customHeight="1">
      <c r="A64" s="93"/>
      <c r="B64" s="93"/>
      <c r="C64" s="93"/>
      <c r="D64" s="94"/>
    </row>
    <row r="65" ht="15.75" customHeight="1">
      <c r="A65" s="93"/>
      <c r="B65" s="93"/>
      <c r="C65" s="93"/>
      <c r="D65" s="94"/>
    </row>
    <row r="66" ht="15.75" customHeight="1">
      <c r="A66" s="93"/>
      <c r="B66" s="93"/>
      <c r="C66" s="93"/>
      <c r="D66" s="94"/>
    </row>
    <row r="67" ht="15.75" customHeight="1">
      <c r="A67" s="93"/>
      <c r="B67" s="93"/>
      <c r="C67" s="93"/>
      <c r="D67" s="94"/>
    </row>
    <row r="68" ht="15.75" customHeight="1">
      <c r="A68" s="93"/>
      <c r="B68" s="93"/>
      <c r="C68" s="93"/>
      <c r="D68" s="94"/>
    </row>
    <row r="69" ht="15.75" customHeight="1">
      <c r="A69" s="93"/>
      <c r="B69" s="93"/>
      <c r="C69" s="93"/>
      <c r="D69" s="113"/>
    </row>
    <row r="70" ht="15.75" customHeight="1">
      <c r="A70" s="93"/>
      <c r="B70" s="93"/>
      <c r="C70" s="93"/>
      <c r="D70" s="113"/>
    </row>
    <row r="71" ht="15.75" customHeight="1">
      <c r="A71" s="93"/>
      <c r="B71" s="93"/>
      <c r="C71" s="93"/>
      <c r="D71" s="113"/>
    </row>
    <row r="72" ht="15.75" customHeight="1">
      <c r="A72" s="93"/>
      <c r="B72" s="93"/>
      <c r="C72" s="93"/>
      <c r="D72" s="113"/>
    </row>
    <row r="73" ht="15.75" customHeight="1">
      <c r="A73" s="93"/>
      <c r="B73" s="93"/>
      <c r="C73" s="93"/>
      <c r="D73" s="113"/>
    </row>
    <row r="74" ht="15.75" customHeight="1">
      <c r="A74" s="93"/>
      <c r="B74" s="93"/>
      <c r="C74" s="93"/>
      <c r="D74" s="113"/>
    </row>
    <row r="75" ht="15.75" customHeight="1">
      <c r="A75" s="93"/>
      <c r="B75" s="93"/>
      <c r="C75" s="93"/>
      <c r="D75" s="113"/>
    </row>
    <row r="76" ht="15.75" customHeight="1">
      <c r="A76" s="93"/>
      <c r="B76" s="93"/>
      <c r="C76" s="93"/>
      <c r="D76" s="113"/>
    </row>
    <row r="77" ht="15.75" customHeight="1">
      <c r="A77" s="93"/>
      <c r="B77" s="93"/>
      <c r="C77" s="93"/>
      <c r="D77" s="113"/>
    </row>
    <row r="78" ht="15.75" customHeight="1">
      <c r="A78" s="93"/>
      <c r="B78" s="93"/>
      <c r="C78" s="93"/>
      <c r="D78" s="113"/>
    </row>
    <row r="79" ht="15.75" customHeight="1">
      <c r="A79" s="93"/>
      <c r="B79" s="93"/>
      <c r="C79" s="93"/>
      <c r="D79" s="113"/>
    </row>
    <row r="80" ht="15.75" customHeight="1">
      <c r="A80" s="93"/>
      <c r="B80" s="93"/>
      <c r="C80" s="93"/>
      <c r="D80" s="113"/>
    </row>
    <row r="81" ht="15.75" customHeight="1">
      <c r="A81" s="93"/>
      <c r="B81" s="93"/>
      <c r="C81" s="93"/>
      <c r="D81" s="113"/>
    </row>
    <row r="82" ht="15.75" customHeight="1">
      <c r="A82" s="93"/>
      <c r="B82" s="93"/>
      <c r="C82" s="93"/>
      <c r="D82" s="113"/>
    </row>
    <row r="83" ht="15.75" customHeight="1">
      <c r="A83" s="93"/>
      <c r="B83" s="93"/>
      <c r="C83" s="93"/>
      <c r="D83" s="113"/>
    </row>
    <row r="84" ht="15.75" customHeight="1">
      <c r="A84" s="93"/>
      <c r="B84" s="93"/>
      <c r="C84" s="93"/>
      <c r="D84" s="113"/>
    </row>
    <row r="85" ht="15.75" customHeight="1">
      <c r="A85" s="93"/>
      <c r="B85" s="93"/>
      <c r="C85" s="93"/>
      <c r="D85" s="113"/>
    </row>
    <row r="86" ht="15.75" customHeight="1">
      <c r="A86" s="93"/>
      <c r="B86" s="93"/>
      <c r="C86" s="93"/>
      <c r="D86" s="113"/>
    </row>
    <row r="87" ht="15.75" customHeight="1">
      <c r="A87" s="93"/>
      <c r="B87" s="93"/>
      <c r="C87" s="93"/>
      <c r="D87" s="113"/>
    </row>
    <row r="88" ht="15.75" customHeight="1">
      <c r="A88" s="93"/>
      <c r="B88" s="93"/>
      <c r="C88" s="93"/>
      <c r="D88" s="113"/>
    </row>
    <row r="89" ht="15.75" customHeight="1">
      <c r="A89" s="93"/>
      <c r="B89" s="93"/>
      <c r="C89" s="93"/>
      <c r="D89" s="113"/>
    </row>
    <row r="90" ht="15.75" customHeight="1">
      <c r="A90" s="93"/>
      <c r="B90" s="93"/>
      <c r="C90" s="93"/>
      <c r="D90" s="113"/>
    </row>
    <row r="91" ht="15.75" customHeight="1">
      <c r="A91" s="93"/>
      <c r="B91" s="93"/>
      <c r="C91" s="93"/>
      <c r="D91" s="113"/>
    </row>
    <row r="92" ht="15.75" customHeight="1">
      <c r="A92" s="93"/>
      <c r="B92" s="93"/>
      <c r="C92" s="93"/>
      <c r="D92" s="113"/>
    </row>
    <row r="93" ht="15.75" customHeight="1">
      <c r="A93" s="93"/>
      <c r="B93" s="93"/>
      <c r="C93" s="93"/>
      <c r="D93" s="113"/>
    </row>
    <row r="94" ht="15.75" customHeight="1">
      <c r="A94" s="93"/>
      <c r="B94" s="93"/>
      <c r="C94" s="93"/>
      <c r="D94" s="113"/>
    </row>
    <row r="95" ht="15.75" customHeight="1">
      <c r="A95" s="93"/>
      <c r="B95" s="93"/>
      <c r="C95" s="93"/>
      <c r="D95" s="113"/>
    </row>
    <row r="96" ht="15.75" customHeight="1">
      <c r="A96" s="93"/>
      <c r="B96" s="93"/>
      <c r="C96" s="93"/>
      <c r="D96" s="113"/>
    </row>
    <row r="97" ht="15.75" customHeight="1">
      <c r="A97" s="93"/>
      <c r="B97" s="93"/>
      <c r="C97" s="93"/>
      <c r="D97" s="113"/>
    </row>
    <row r="98" ht="15.75" customHeight="1">
      <c r="A98" s="93"/>
      <c r="B98" s="93"/>
      <c r="C98" s="93"/>
      <c r="D98" s="113"/>
    </row>
    <row r="99" ht="15.75" customHeight="1">
      <c r="A99" s="93"/>
      <c r="B99" s="93"/>
      <c r="C99" s="93"/>
      <c r="D99" s="113"/>
    </row>
    <row r="100" ht="15.75" customHeight="1">
      <c r="A100" s="93"/>
      <c r="B100" s="93"/>
      <c r="C100" s="93"/>
      <c r="D100" s="113"/>
    </row>
    <row r="101" ht="15.75" customHeight="1">
      <c r="A101" s="93"/>
      <c r="B101" s="93"/>
      <c r="C101" s="93"/>
      <c r="D101" s="113"/>
    </row>
    <row r="102" ht="15.75" customHeight="1">
      <c r="A102" s="93"/>
      <c r="B102" s="93"/>
      <c r="C102" s="93"/>
      <c r="D102" s="113"/>
    </row>
    <row r="103" ht="15.75" customHeight="1">
      <c r="A103" s="93"/>
      <c r="B103" s="93"/>
      <c r="C103" s="93"/>
      <c r="D103" s="113"/>
    </row>
    <row r="104" ht="15.75" customHeight="1">
      <c r="A104" s="93"/>
      <c r="B104" s="93"/>
      <c r="C104" s="93"/>
      <c r="D104" s="113"/>
    </row>
    <row r="105" ht="15.75" customHeight="1">
      <c r="A105" s="93"/>
      <c r="B105" s="93"/>
      <c r="C105" s="93"/>
      <c r="D105" s="113"/>
    </row>
    <row r="106" ht="15.75" customHeight="1">
      <c r="A106" s="93"/>
      <c r="B106" s="93"/>
      <c r="C106" s="93"/>
      <c r="D106" s="113"/>
    </row>
    <row r="107" ht="15.75" customHeight="1">
      <c r="A107" s="93"/>
      <c r="B107" s="93"/>
      <c r="C107" s="93"/>
      <c r="D107" s="113"/>
    </row>
    <row r="108" ht="15.75" customHeight="1">
      <c r="A108" s="93"/>
      <c r="B108" s="93"/>
      <c r="C108" s="93"/>
      <c r="D108" s="113"/>
    </row>
    <row r="109" ht="15.75" customHeight="1">
      <c r="A109" s="93"/>
      <c r="B109" s="93"/>
      <c r="C109" s="93"/>
      <c r="D109" s="113"/>
    </row>
    <row r="110" ht="15.75" customHeight="1">
      <c r="A110" s="93"/>
      <c r="B110" s="93"/>
      <c r="C110" s="93"/>
      <c r="D110" s="113"/>
    </row>
    <row r="111" ht="15.75" customHeight="1">
      <c r="A111" s="93"/>
      <c r="B111" s="93"/>
      <c r="C111" s="93"/>
      <c r="D111" s="113"/>
    </row>
    <row r="112" ht="15.75" customHeight="1">
      <c r="A112" s="93"/>
      <c r="B112" s="93"/>
      <c r="C112" s="93"/>
      <c r="D112" s="113"/>
    </row>
    <row r="113" ht="15.75" customHeight="1">
      <c r="A113" s="93"/>
      <c r="B113" s="93"/>
      <c r="C113" s="93"/>
      <c r="D113" s="113"/>
    </row>
    <row r="114" ht="15.75" customHeight="1">
      <c r="A114" s="93"/>
      <c r="B114" s="93"/>
      <c r="C114" s="93"/>
      <c r="D114" s="113"/>
    </row>
    <row r="115" ht="15.75" customHeight="1">
      <c r="A115" s="93"/>
      <c r="B115" s="93"/>
      <c r="C115" s="93"/>
      <c r="D115" s="113"/>
    </row>
    <row r="116" ht="15.75" customHeight="1">
      <c r="A116" s="93"/>
      <c r="B116" s="93"/>
      <c r="C116" s="93"/>
      <c r="D116" s="113"/>
    </row>
    <row r="117" ht="15.75" customHeight="1">
      <c r="A117" s="93"/>
      <c r="B117" s="93"/>
      <c r="C117" s="93"/>
      <c r="D117" s="113"/>
    </row>
    <row r="118" ht="15.75" customHeight="1">
      <c r="A118" s="93"/>
      <c r="B118" s="93"/>
      <c r="C118" s="93"/>
      <c r="D118" s="113"/>
    </row>
    <row r="119" ht="15.75" customHeight="1">
      <c r="A119" s="93"/>
      <c r="B119" s="93"/>
      <c r="C119" s="93"/>
      <c r="D119" s="113"/>
    </row>
    <row r="120" ht="15.75" customHeight="1">
      <c r="A120" s="93"/>
      <c r="B120" s="93"/>
      <c r="C120" s="93"/>
      <c r="D120" s="113"/>
    </row>
    <row r="121" ht="15.75" customHeight="1">
      <c r="A121" s="93"/>
      <c r="B121" s="93"/>
      <c r="C121" s="93"/>
      <c r="D121" s="113"/>
    </row>
    <row r="122" ht="15.75" customHeight="1">
      <c r="A122" s="93"/>
      <c r="B122" s="93"/>
      <c r="C122" s="93"/>
      <c r="D122" s="113"/>
    </row>
    <row r="123" ht="15.75" customHeight="1">
      <c r="A123" s="93"/>
      <c r="B123" s="93"/>
      <c r="C123" s="93"/>
      <c r="D123" s="113"/>
    </row>
    <row r="124" ht="15.75" customHeight="1">
      <c r="A124" s="93"/>
      <c r="B124" s="93"/>
      <c r="C124" s="93"/>
      <c r="D124" s="113"/>
    </row>
    <row r="125" ht="15.75" customHeight="1">
      <c r="A125" s="93"/>
      <c r="B125" s="93"/>
      <c r="C125" s="93"/>
      <c r="D125" s="113"/>
    </row>
    <row r="126" ht="15.75" customHeight="1">
      <c r="A126" s="93"/>
      <c r="B126" s="93"/>
      <c r="C126" s="93"/>
      <c r="D126" s="113"/>
    </row>
    <row r="127" ht="15.75" customHeight="1">
      <c r="A127" s="93"/>
      <c r="B127" s="93"/>
      <c r="C127" s="93"/>
      <c r="D127" s="113"/>
    </row>
    <row r="128" ht="15.75" customHeight="1">
      <c r="A128" s="93"/>
      <c r="B128" s="93"/>
      <c r="C128" s="93"/>
      <c r="D128" s="113"/>
    </row>
    <row r="129" ht="15.75" customHeight="1">
      <c r="A129" s="93"/>
      <c r="B129" s="93"/>
      <c r="C129" s="93"/>
      <c r="D129" s="113"/>
    </row>
    <row r="130" ht="15.75" customHeight="1">
      <c r="A130" s="93"/>
      <c r="B130" s="93"/>
      <c r="C130" s="93"/>
      <c r="D130" s="113"/>
    </row>
    <row r="131" ht="15.75" customHeight="1">
      <c r="A131" s="93"/>
      <c r="B131" s="93"/>
      <c r="C131" s="93"/>
      <c r="D131" s="113"/>
    </row>
    <row r="132" ht="15.75" customHeight="1">
      <c r="A132" s="93"/>
      <c r="B132" s="93"/>
      <c r="C132" s="93"/>
      <c r="D132" s="113"/>
    </row>
    <row r="133" ht="15.75" customHeight="1">
      <c r="A133" s="93"/>
      <c r="B133" s="93"/>
      <c r="C133" s="93"/>
      <c r="D133" s="113"/>
    </row>
    <row r="134" ht="15.75" customHeight="1">
      <c r="A134" s="93"/>
      <c r="B134" s="93"/>
      <c r="C134" s="93"/>
      <c r="D134" s="113"/>
    </row>
    <row r="135" ht="15.75" customHeight="1">
      <c r="A135" s="93"/>
      <c r="B135" s="93"/>
      <c r="C135" s="93"/>
      <c r="D135" s="113"/>
    </row>
    <row r="136" ht="15.75" customHeight="1">
      <c r="A136" s="93"/>
      <c r="B136" s="93"/>
      <c r="C136" s="93"/>
      <c r="D136" s="113"/>
    </row>
    <row r="137" ht="15.75" customHeight="1">
      <c r="A137" s="93"/>
      <c r="B137" s="93"/>
      <c r="C137" s="93"/>
      <c r="D137" s="113"/>
    </row>
    <row r="138" ht="15.75" customHeight="1">
      <c r="A138" s="93"/>
      <c r="B138" s="93"/>
      <c r="C138" s="93"/>
      <c r="D138" s="113"/>
    </row>
    <row r="139" ht="15.75" customHeight="1">
      <c r="A139" s="93"/>
      <c r="B139" s="93"/>
      <c r="C139" s="93"/>
      <c r="D139" s="113"/>
    </row>
    <row r="140" ht="15.75" customHeight="1">
      <c r="A140" s="93"/>
      <c r="B140" s="93"/>
      <c r="C140" s="93"/>
      <c r="D140" s="113"/>
    </row>
    <row r="141" ht="15.75" customHeight="1">
      <c r="A141" s="93"/>
      <c r="B141" s="93"/>
      <c r="C141" s="93"/>
      <c r="D141" s="113"/>
    </row>
    <row r="142" ht="15.75" customHeight="1">
      <c r="A142" s="93"/>
      <c r="B142" s="93"/>
      <c r="C142" s="93"/>
      <c r="D142" s="113"/>
    </row>
    <row r="143" ht="15.75" customHeight="1">
      <c r="A143" s="93"/>
      <c r="B143" s="93"/>
      <c r="C143" s="93"/>
      <c r="D143" s="113"/>
    </row>
    <row r="144" ht="15.75" customHeight="1">
      <c r="A144" s="93"/>
      <c r="B144" s="93"/>
      <c r="C144" s="93"/>
      <c r="D144" s="113"/>
    </row>
    <row r="145" ht="15.75" customHeight="1">
      <c r="A145" s="93"/>
      <c r="B145" s="93"/>
      <c r="C145" s="93"/>
      <c r="D145" s="113"/>
    </row>
    <row r="146" ht="15.75" customHeight="1">
      <c r="A146" s="93"/>
      <c r="B146" s="93"/>
      <c r="C146" s="93"/>
      <c r="D146" s="113"/>
    </row>
    <row r="147" ht="15.75" customHeight="1">
      <c r="A147" s="93"/>
      <c r="B147" s="93"/>
      <c r="C147" s="93"/>
      <c r="D147" s="113"/>
    </row>
    <row r="148" ht="15.75" customHeight="1">
      <c r="A148" s="93"/>
      <c r="B148" s="93"/>
      <c r="C148" s="93"/>
      <c r="D148" s="113"/>
    </row>
    <row r="149" ht="15.75" customHeight="1">
      <c r="A149" s="93"/>
      <c r="B149" s="93"/>
      <c r="C149" s="93"/>
      <c r="D149" s="113"/>
    </row>
    <row r="150" ht="15.75" customHeight="1">
      <c r="A150" s="93"/>
      <c r="B150" s="93"/>
      <c r="C150" s="93"/>
      <c r="D150" s="113"/>
    </row>
    <row r="151" ht="15.75" customHeight="1">
      <c r="A151" s="93"/>
      <c r="B151" s="93"/>
      <c r="C151" s="93"/>
      <c r="D151" s="113"/>
    </row>
    <row r="152" ht="15.75" customHeight="1">
      <c r="A152" s="93"/>
      <c r="B152" s="93"/>
      <c r="C152" s="93"/>
      <c r="D152" s="113"/>
    </row>
    <row r="153" ht="15.75" customHeight="1">
      <c r="A153" s="93"/>
      <c r="B153" s="93"/>
      <c r="C153" s="93"/>
      <c r="D153" s="113"/>
    </row>
    <row r="154" ht="15.75" customHeight="1">
      <c r="A154" s="93"/>
      <c r="B154" s="93"/>
      <c r="C154" s="93"/>
      <c r="D154" s="113"/>
    </row>
    <row r="155" ht="15.75" customHeight="1">
      <c r="A155" s="93"/>
      <c r="B155" s="93"/>
      <c r="C155" s="93"/>
      <c r="D155" s="113"/>
    </row>
    <row r="156" ht="15.75" customHeight="1">
      <c r="A156" s="93"/>
      <c r="B156" s="93"/>
      <c r="C156" s="93"/>
      <c r="D156" s="113"/>
    </row>
    <row r="157" ht="15.75" customHeight="1">
      <c r="A157" s="93"/>
      <c r="B157" s="93"/>
      <c r="C157" s="93"/>
      <c r="D157" s="113"/>
    </row>
    <row r="158" ht="15.75" customHeight="1">
      <c r="A158" s="93"/>
      <c r="B158" s="93"/>
      <c r="C158" s="93"/>
      <c r="D158" s="113"/>
    </row>
    <row r="159" ht="15.75" customHeight="1">
      <c r="A159" s="93"/>
      <c r="B159" s="93"/>
      <c r="C159" s="93"/>
      <c r="D159" s="113"/>
    </row>
    <row r="160" ht="15.75" customHeight="1">
      <c r="A160" s="93"/>
      <c r="B160" s="93"/>
      <c r="C160" s="93"/>
      <c r="D160" s="113"/>
    </row>
    <row r="161" ht="15.75" customHeight="1">
      <c r="A161" s="93"/>
      <c r="B161" s="93"/>
      <c r="C161" s="93"/>
      <c r="D161" s="113"/>
    </row>
    <row r="162" ht="15.75" customHeight="1">
      <c r="A162" s="93"/>
      <c r="B162" s="93"/>
      <c r="C162" s="93"/>
      <c r="D162" s="113"/>
    </row>
    <row r="163" ht="15.75" customHeight="1">
      <c r="A163" s="93"/>
      <c r="B163" s="93"/>
      <c r="C163" s="93"/>
      <c r="D163" s="113"/>
    </row>
    <row r="164" ht="15.75" customHeight="1">
      <c r="A164" s="93"/>
      <c r="B164" s="93"/>
      <c r="C164" s="93"/>
      <c r="D164" s="113"/>
    </row>
    <row r="165" ht="15.75" customHeight="1">
      <c r="A165" s="93"/>
      <c r="B165" s="93"/>
      <c r="C165" s="93"/>
      <c r="D165" s="113"/>
    </row>
    <row r="166" ht="15.75" customHeight="1">
      <c r="A166" s="93"/>
      <c r="B166" s="93"/>
      <c r="C166" s="93"/>
      <c r="D166" s="113"/>
    </row>
    <row r="167" ht="15.75" customHeight="1">
      <c r="A167" s="93"/>
      <c r="B167" s="93"/>
      <c r="C167" s="93"/>
      <c r="D167" s="113"/>
    </row>
    <row r="168" ht="15.75" customHeight="1">
      <c r="A168" s="93"/>
      <c r="B168" s="93"/>
      <c r="C168" s="93"/>
      <c r="D168" s="113"/>
    </row>
    <row r="169" ht="15.75" customHeight="1">
      <c r="A169" s="93"/>
      <c r="B169" s="93"/>
      <c r="C169" s="93"/>
      <c r="D169" s="113"/>
    </row>
    <row r="170" ht="15.75" customHeight="1">
      <c r="A170" s="93"/>
      <c r="B170" s="93"/>
      <c r="C170" s="93"/>
      <c r="D170" s="113"/>
    </row>
    <row r="171" ht="15.75" customHeight="1">
      <c r="A171" s="93"/>
      <c r="B171" s="93"/>
      <c r="C171" s="93"/>
      <c r="D171" s="113"/>
    </row>
    <row r="172" ht="15.75" customHeight="1">
      <c r="A172" s="93"/>
      <c r="B172" s="93"/>
      <c r="C172" s="93"/>
      <c r="D172" s="113"/>
    </row>
    <row r="173" ht="15.75" customHeight="1">
      <c r="A173" s="93"/>
      <c r="B173" s="93"/>
      <c r="C173" s="93"/>
      <c r="D173" s="113"/>
    </row>
    <row r="174" ht="15.75" customHeight="1">
      <c r="A174" s="93"/>
      <c r="B174" s="93"/>
      <c r="C174" s="93"/>
      <c r="D174" s="113"/>
    </row>
    <row r="175" ht="15.75" customHeight="1">
      <c r="A175" s="93"/>
      <c r="B175" s="93"/>
      <c r="C175" s="93"/>
      <c r="D175" s="113"/>
    </row>
    <row r="176" ht="15.75" customHeight="1">
      <c r="A176" s="93"/>
      <c r="B176" s="93"/>
      <c r="C176" s="93"/>
      <c r="D176" s="113"/>
    </row>
    <row r="177" ht="15.75" customHeight="1">
      <c r="A177" s="93"/>
      <c r="B177" s="93"/>
      <c r="C177" s="93"/>
      <c r="D177" s="113"/>
    </row>
    <row r="178" ht="15.75" customHeight="1">
      <c r="A178" s="93"/>
      <c r="B178" s="93"/>
      <c r="C178" s="93"/>
      <c r="D178" s="113"/>
    </row>
    <row r="179" ht="15.75" customHeight="1">
      <c r="A179" s="93"/>
      <c r="B179" s="93"/>
      <c r="C179" s="93"/>
      <c r="D179" s="113"/>
    </row>
    <row r="180" ht="15.75" customHeight="1">
      <c r="A180" s="93"/>
      <c r="B180" s="93"/>
      <c r="C180" s="93"/>
      <c r="D180" s="113"/>
    </row>
    <row r="181" ht="15.75" customHeight="1">
      <c r="A181" s="93"/>
      <c r="B181" s="93"/>
      <c r="C181" s="93"/>
      <c r="D181" s="113"/>
    </row>
    <row r="182" ht="15.75" customHeight="1">
      <c r="A182" s="93"/>
      <c r="B182" s="93"/>
      <c r="C182" s="93"/>
      <c r="D182" s="113"/>
    </row>
    <row r="183" ht="15.75" customHeight="1">
      <c r="A183" s="93"/>
      <c r="B183" s="93"/>
      <c r="C183" s="93"/>
      <c r="D183" s="113"/>
    </row>
    <row r="184" ht="15.75" customHeight="1">
      <c r="A184" s="93"/>
      <c r="B184" s="93"/>
      <c r="C184" s="93"/>
      <c r="D184" s="113"/>
    </row>
    <row r="185" ht="15.75" customHeight="1">
      <c r="A185" s="93"/>
      <c r="B185" s="93"/>
      <c r="C185" s="93"/>
      <c r="D185" s="113"/>
    </row>
    <row r="186" ht="15.75" customHeight="1">
      <c r="A186" s="93"/>
      <c r="B186" s="93"/>
      <c r="C186" s="93"/>
      <c r="D186" s="113"/>
    </row>
    <row r="187" ht="15.75" customHeight="1">
      <c r="A187" s="93"/>
      <c r="B187" s="93"/>
      <c r="C187" s="93"/>
      <c r="D187" s="113"/>
    </row>
    <row r="188" ht="15.75" customHeight="1">
      <c r="A188" s="93"/>
      <c r="B188" s="93"/>
      <c r="C188" s="93"/>
      <c r="D188" s="113"/>
    </row>
    <row r="189" ht="15.75" customHeight="1">
      <c r="A189" s="93"/>
      <c r="B189" s="93"/>
      <c r="C189" s="93"/>
      <c r="D189" s="113"/>
    </row>
    <row r="190" ht="15.75" customHeight="1">
      <c r="A190" s="93"/>
      <c r="B190" s="93"/>
      <c r="C190" s="93"/>
      <c r="D190" s="113"/>
    </row>
    <row r="191" ht="15.75" customHeight="1">
      <c r="A191" s="93"/>
      <c r="B191" s="93"/>
      <c r="C191" s="93"/>
      <c r="D191" s="113"/>
    </row>
    <row r="192" ht="15.75" customHeight="1">
      <c r="A192" s="93"/>
      <c r="B192" s="93"/>
      <c r="C192" s="93"/>
      <c r="D192" s="113"/>
    </row>
    <row r="193" ht="15.75" customHeight="1">
      <c r="A193" s="93"/>
      <c r="B193" s="93"/>
      <c r="C193" s="93"/>
      <c r="D193" s="113"/>
    </row>
    <row r="194" ht="15.75" customHeight="1">
      <c r="A194" s="93"/>
      <c r="B194" s="93"/>
      <c r="C194" s="93"/>
      <c r="D194" s="113"/>
    </row>
    <row r="195" ht="15.75" customHeight="1">
      <c r="A195" s="93"/>
      <c r="B195" s="93"/>
      <c r="C195" s="93"/>
      <c r="D195" s="113"/>
    </row>
    <row r="196" ht="15.75" customHeight="1">
      <c r="A196" s="93"/>
      <c r="B196" s="93"/>
      <c r="C196" s="93"/>
      <c r="D196" s="113"/>
    </row>
    <row r="197" ht="15.75" customHeight="1">
      <c r="A197" s="93"/>
      <c r="B197" s="93"/>
      <c r="C197" s="93"/>
      <c r="D197" s="113"/>
    </row>
    <row r="198" ht="15.75" customHeight="1">
      <c r="A198" s="93"/>
      <c r="B198" s="93"/>
      <c r="C198" s="93"/>
      <c r="D198" s="113"/>
    </row>
    <row r="199" ht="15.75" customHeight="1">
      <c r="A199" s="93"/>
      <c r="B199" s="93"/>
      <c r="C199" s="93"/>
      <c r="D199" s="113"/>
    </row>
    <row r="200" ht="15.75" customHeight="1">
      <c r="A200" s="93"/>
      <c r="B200" s="93"/>
      <c r="C200" s="93"/>
      <c r="D200" s="113"/>
    </row>
    <row r="201" ht="15.75" customHeight="1">
      <c r="A201" s="93"/>
      <c r="B201" s="93"/>
      <c r="C201" s="93"/>
      <c r="D201" s="113"/>
    </row>
    <row r="202" ht="15.75" customHeight="1">
      <c r="A202" s="93"/>
      <c r="B202" s="93"/>
      <c r="C202" s="93"/>
      <c r="D202" s="113"/>
    </row>
    <row r="203" ht="15.75" customHeight="1">
      <c r="A203" s="93"/>
      <c r="B203" s="93"/>
      <c r="C203" s="93"/>
      <c r="D203" s="113"/>
    </row>
    <row r="204" ht="15.75" customHeight="1">
      <c r="A204" s="93"/>
      <c r="B204" s="93"/>
      <c r="C204" s="93"/>
      <c r="D204" s="113"/>
    </row>
    <row r="205" ht="15.75" customHeight="1">
      <c r="A205" s="93"/>
      <c r="B205" s="93"/>
      <c r="C205" s="93"/>
      <c r="D205" s="113"/>
    </row>
    <row r="206" ht="15.75" customHeight="1">
      <c r="A206" s="93"/>
      <c r="B206" s="93"/>
      <c r="C206" s="93"/>
      <c r="D206" s="113"/>
    </row>
    <row r="207" ht="15.75" customHeight="1">
      <c r="A207" s="93"/>
      <c r="B207" s="93"/>
      <c r="C207" s="93"/>
      <c r="D207" s="113"/>
    </row>
    <row r="208" ht="15.75" customHeight="1">
      <c r="A208" s="93"/>
      <c r="B208" s="93"/>
      <c r="C208" s="93"/>
      <c r="D208" s="113"/>
    </row>
    <row r="209" ht="15.75" customHeight="1">
      <c r="A209" s="93"/>
      <c r="B209" s="93"/>
      <c r="C209" s="93"/>
      <c r="D209" s="113"/>
    </row>
    <row r="210" ht="15.75" customHeight="1">
      <c r="A210" s="93"/>
      <c r="B210" s="93"/>
      <c r="C210" s="93"/>
      <c r="D210" s="113"/>
    </row>
    <row r="211" ht="15.75" customHeight="1">
      <c r="A211" s="93"/>
      <c r="B211" s="93"/>
      <c r="C211" s="93"/>
      <c r="D211" s="113"/>
    </row>
    <row r="212" ht="15.75" customHeight="1">
      <c r="A212" s="93"/>
      <c r="B212" s="93"/>
      <c r="C212" s="93"/>
      <c r="D212" s="113"/>
    </row>
    <row r="213" ht="15.75" customHeight="1">
      <c r="A213" s="93"/>
      <c r="B213" s="93"/>
      <c r="C213" s="93"/>
      <c r="D213" s="113"/>
    </row>
    <row r="214" ht="15.75" customHeight="1">
      <c r="A214" s="93"/>
      <c r="B214" s="93"/>
      <c r="C214" s="93"/>
      <c r="D214" s="113"/>
    </row>
    <row r="215" ht="15.75" customHeight="1">
      <c r="A215" s="93"/>
      <c r="B215" s="93"/>
      <c r="C215" s="93"/>
      <c r="D215" s="113"/>
    </row>
    <row r="216" ht="15.75" customHeight="1">
      <c r="A216" s="93"/>
      <c r="B216" s="93"/>
      <c r="C216" s="93"/>
      <c r="D216" s="113"/>
    </row>
    <row r="217" ht="15.75" customHeight="1">
      <c r="A217" s="93"/>
      <c r="B217" s="93"/>
      <c r="C217" s="93"/>
      <c r="D217" s="113"/>
    </row>
    <row r="218" ht="15.75" customHeight="1">
      <c r="A218" s="93"/>
      <c r="B218" s="93"/>
      <c r="C218" s="93"/>
      <c r="D218" s="113"/>
    </row>
    <row r="219" ht="15.75" customHeight="1">
      <c r="A219" s="93"/>
      <c r="B219" s="93"/>
      <c r="C219" s="93"/>
      <c r="D219" s="113"/>
    </row>
    <row r="220" ht="15.75" customHeight="1">
      <c r="A220" s="93"/>
      <c r="B220" s="93"/>
      <c r="C220" s="93"/>
      <c r="D220" s="113"/>
    </row>
    <row r="221" ht="15.75" customHeight="1">
      <c r="A221" s="93"/>
      <c r="B221" s="93"/>
      <c r="C221" s="93"/>
      <c r="D221" s="113"/>
    </row>
    <row r="222" ht="15.75" customHeight="1">
      <c r="A222" s="93"/>
      <c r="B222" s="93"/>
      <c r="C222" s="93"/>
      <c r="D222" s="113"/>
    </row>
    <row r="223" ht="15.75" customHeight="1">
      <c r="A223" s="93"/>
      <c r="B223" s="93"/>
      <c r="C223" s="93"/>
      <c r="D223" s="113"/>
    </row>
    <row r="224" ht="15.75" customHeight="1">
      <c r="A224" s="93"/>
      <c r="B224" s="93"/>
      <c r="C224" s="93"/>
      <c r="D224" s="113"/>
    </row>
    <row r="225" ht="15.75" customHeight="1">
      <c r="A225" s="93"/>
      <c r="B225" s="93"/>
      <c r="C225" s="93"/>
      <c r="D225" s="113"/>
    </row>
    <row r="226" ht="15.75" customHeight="1">
      <c r="A226" s="93"/>
      <c r="B226" s="93"/>
      <c r="C226" s="93"/>
      <c r="D226" s="113"/>
    </row>
    <row r="227" ht="15.75" customHeight="1">
      <c r="A227" s="93"/>
      <c r="B227" s="93"/>
      <c r="C227" s="93"/>
      <c r="D227" s="113"/>
    </row>
    <row r="228" ht="15.75" customHeight="1">
      <c r="A228" s="93"/>
      <c r="B228" s="93"/>
      <c r="C228" s="93"/>
      <c r="D228" s="113"/>
    </row>
    <row r="229" ht="15.75" customHeight="1">
      <c r="A229" s="93"/>
      <c r="B229" s="93"/>
      <c r="C229" s="93"/>
      <c r="D229" s="113"/>
    </row>
    <row r="230" ht="15.75" customHeight="1">
      <c r="A230" s="93"/>
      <c r="B230" s="93"/>
      <c r="C230" s="93"/>
      <c r="D230" s="113"/>
    </row>
    <row r="231" ht="15.75" customHeight="1">
      <c r="A231" s="93"/>
      <c r="B231" s="93"/>
      <c r="C231" s="93"/>
      <c r="D231" s="113"/>
    </row>
    <row r="232" ht="15.75" customHeight="1">
      <c r="A232" s="93"/>
      <c r="B232" s="93"/>
      <c r="C232" s="93"/>
      <c r="D232" s="113"/>
    </row>
    <row r="233" ht="15.75" customHeight="1">
      <c r="A233" s="93"/>
      <c r="B233" s="93"/>
      <c r="C233" s="93"/>
      <c r="D233" s="113"/>
    </row>
    <row r="234" ht="15.75" customHeight="1">
      <c r="A234" s="93"/>
      <c r="B234" s="93"/>
      <c r="C234" s="93"/>
      <c r="D234" s="113"/>
    </row>
    <row r="235" ht="15.75" customHeight="1">
      <c r="A235" s="93"/>
      <c r="B235" s="93"/>
      <c r="C235" s="93"/>
      <c r="D235" s="113"/>
    </row>
    <row r="236" ht="15.75" customHeight="1">
      <c r="A236" s="93"/>
      <c r="B236" s="93"/>
      <c r="C236" s="93"/>
      <c r="D236" s="113"/>
    </row>
    <row r="237" ht="15.75" customHeight="1">
      <c r="A237" s="93"/>
      <c r="B237" s="93"/>
      <c r="C237" s="93"/>
      <c r="D237" s="113"/>
    </row>
    <row r="238" ht="15.75" customHeight="1">
      <c r="A238" s="93"/>
      <c r="B238" s="93"/>
      <c r="C238" s="93"/>
      <c r="D238" s="113"/>
    </row>
    <row r="239" ht="15.75" customHeight="1">
      <c r="A239" s="93"/>
      <c r="B239" s="93"/>
      <c r="C239" s="93"/>
      <c r="D239" s="113"/>
    </row>
    <row r="240" ht="15.75" customHeight="1">
      <c r="A240" s="93"/>
      <c r="B240" s="93"/>
      <c r="C240" s="93"/>
      <c r="D240" s="113"/>
    </row>
    <row r="241" ht="15.75" customHeight="1">
      <c r="A241" s="93"/>
      <c r="B241" s="93"/>
      <c r="C241" s="93"/>
      <c r="D241" s="113"/>
    </row>
    <row r="242" ht="14.25" customHeight="1">
      <c r="A242" s="93"/>
      <c r="B242" s="93"/>
      <c r="C242" s="93"/>
      <c r="D242" s="113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5">
    <mergeCell ref="K2:K3"/>
    <mergeCell ref="M2:M3"/>
    <mergeCell ref="C1:C3"/>
    <mergeCell ref="B35:C35"/>
    <mergeCell ref="A36:D36"/>
    <mergeCell ref="A37:D37"/>
    <mergeCell ref="A38:D38"/>
    <mergeCell ref="A39:D39"/>
    <mergeCell ref="A1:A33"/>
    <mergeCell ref="B1:B3"/>
    <mergeCell ref="D2:D3"/>
    <mergeCell ref="E2:E3"/>
    <mergeCell ref="G2:G3"/>
    <mergeCell ref="I2:I3"/>
    <mergeCell ref="B4:D4"/>
  </mergeCells>
  <hyperlinks>
    <hyperlink r:id="rId1" ref="G2"/>
    <hyperlink r:id="rId2" ref="I2"/>
    <hyperlink r:id="rId3" ref="K2"/>
    <hyperlink r:id="rId4" ref="M2"/>
  </hyperlinks>
  <printOptions/>
  <pageMargins bottom="0.75" footer="0.0" header="0.0" left="0.7" right="0.7" top="0.75"/>
  <pageSetup paperSize="9" orientation="landscape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45.25"/>
    <col customWidth="1" min="5" max="5" width="14.38"/>
    <col customWidth="1" min="6" max="8" width="8.38"/>
    <col customWidth="1" min="9" max="9" width="8.13"/>
    <col customWidth="1" min="10" max="10" width="8.38"/>
    <col customWidth="1" min="11" max="18" width="9.63"/>
    <col customWidth="1" min="19" max="19" width="10.5"/>
    <col customWidth="1" min="20" max="20" width="9.63"/>
    <col customWidth="1" min="21" max="33" width="11.0"/>
  </cols>
  <sheetData>
    <row r="1" ht="15.0" customHeight="1">
      <c r="A1" s="1" t="s">
        <v>0</v>
      </c>
      <c r="B1" s="4" t="s">
        <v>2</v>
      </c>
      <c r="C1" s="4" t="s">
        <v>3</v>
      </c>
      <c r="D1" s="6" t="s">
        <v>4</v>
      </c>
      <c r="E1" s="7">
        <v>43892.0</v>
      </c>
      <c r="G1" s="9"/>
      <c r="H1" s="7">
        <v>43893.0</v>
      </c>
      <c r="J1" s="9"/>
      <c r="K1" s="13">
        <v>43896.0</v>
      </c>
      <c r="L1" s="9"/>
      <c r="M1" s="13">
        <v>43900.0</v>
      </c>
      <c r="N1" s="8"/>
      <c r="O1" s="13">
        <v>43903.0</v>
      </c>
      <c r="P1" s="14"/>
      <c r="Q1" s="15">
        <v>43906.0</v>
      </c>
      <c r="R1" s="14"/>
      <c r="S1" s="16">
        <v>43908.0</v>
      </c>
      <c r="V1" s="14"/>
      <c r="W1" s="21">
        <v>43909.0</v>
      </c>
      <c r="X1" s="14"/>
      <c r="Y1" s="16">
        <v>43915.0</v>
      </c>
      <c r="Z1" s="14"/>
      <c r="AA1" s="23"/>
      <c r="AB1" s="23"/>
      <c r="AC1" s="23"/>
      <c r="AD1" s="23"/>
      <c r="AE1" s="23"/>
      <c r="AF1" s="23"/>
      <c r="AG1" s="23"/>
    </row>
    <row r="2" ht="45.0" customHeight="1">
      <c r="A2" s="20"/>
      <c r="B2" s="20"/>
      <c r="C2" s="20"/>
      <c r="D2" s="25" t="s">
        <v>5</v>
      </c>
      <c r="E2" s="2" t="s">
        <v>7</v>
      </c>
      <c r="F2" s="2" t="s">
        <v>8</v>
      </c>
      <c r="G2" s="14"/>
      <c r="H2" s="28" t="s">
        <v>9</v>
      </c>
      <c r="I2" s="2" t="s">
        <v>11</v>
      </c>
      <c r="J2" s="8"/>
      <c r="K2" s="29" t="s">
        <v>12</v>
      </c>
      <c r="L2" s="8"/>
      <c r="M2" s="29" t="s">
        <v>15</v>
      </c>
      <c r="N2" s="8"/>
      <c r="O2" s="29" t="s">
        <v>12</v>
      </c>
      <c r="P2" s="8"/>
      <c r="Q2" s="31" t="s">
        <v>19</v>
      </c>
      <c r="R2" s="8"/>
      <c r="S2" s="30" t="s">
        <v>20</v>
      </c>
      <c r="T2" s="30" t="s">
        <v>15</v>
      </c>
      <c r="U2" s="30" t="s">
        <v>21</v>
      </c>
      <c r="V2" s="14"/>
      <c r="W2" s="30" t="s">
        <v>23</v>
      </c>
      <c r="X2" s="14"/>
      <c r="Y2" s="30" t="s">
        <v>15</v>
      </c>
      <c r="Z2" s="14"/>
    </row>
    <row r="3" ht="20.25" customHeight="1">
      <c r="A3" s="20"/>
      <c r="B3" s="33"/>
      <c r="C3" s="33"/>
      <c r="D3" s="33"/>
      <c r="E3" s="33"/>
      <c r="F3" s="33"/>
      <c r="G3" s="14"/>
      <c r="H3" s="35"/>
      <c r="I3" s="33"/>
      <c r="J3" s="8"/>
      <c r="K3" s="33"/>
      <c r="L3" s="8"/>
      <c r="M3" s="33"/>
      <c r="N3" s="8"/>
      <c r="O3" s="33"/>
      <c r="P3" s="8"/>
      <c r="Q3" s="40"/>
      <c r="R3" s="8"/>
      <c r="S3" s="33"/>
      <c r="T3" s="33"/>
      <c r="U3" s="33"/>
      <c r="V3" s="14"/>
      <c r="W3" s="33"/>
      <c r="X3" s="14"/>
      <c r="Y3" s="33"/>
      <c r="Z3" s="14"/>
    </row>
    <row r="4" ht="15.0" customHeight="1">
      <c r="A4" s="20"/>
      <c r="B4" s="42" t="s">
        <v>24</v>
      </c>
      <c r="C4" s="11"/>
      <c r="D4" s="12"/>
      <c r="E4" s="39"/>
      <c r="F4" s="39"/>
      <c r="G4" s="8"/>
      <c r="H4" s="39"/>
      <c r="I4" s="39"/>
      <c r="J4" s="8"/>
      <c r="K4" s="39"/>
      <c r="L4" s="8"/>
      <c r="M4" s="39"/>
      <c r="N4" s="8"/>
      <c r="O4" s="45">
        <v>4.166666666666667E-4</v>
      </c>
      <c r="P4" s="8"/>
      <c r="Q4" s="47">
        <v>0.0013078703703703703</v>
      </c>
      <c r="R4" s="8"/>
      <c r="S4" s="41">
        <v>7.523148148148148E-4</v>
      </c>
      <c r="T4" s="41">
        <v>5.324074074074074E-4</v>
      </c>
      <c r="U4" s="41">
        <v>0.0015393518518518519</v>
      </c>
      <c r="V4" s="14"/>
      <c r="W4" s="41">
        <v>6.712962962962962E-4</v>
      </c>
      <c r="X4" s="14"/>
      <c r="Y4" s="41">
        <v>9.490740740740741E-4</v>
      </c>
      <c r="Z4" s="14"/>
      <c r="AA4" s="43"/>
      <c r="AB4" s="43"/>
      <c r="AC4" s="43"/>
      <c r="AD4" s="43"/>
      <c r="AE4" s="43"/>
      <c r="AF4" s="43"/>
      <c r="AG4" s="43"/>
    </row>
    <row r="5" ht="20.25" customHeight="1">
      <c r="A5" s="20"/>
      <c r="B5" s="50"/>
      <c r="C5" s="53">
        <v>1.0</v>
      </c>
      <c r="D5" s="55" t="s">
        <v>29</v>
      </c>
      <c r="E5" s="39"/>
      <c r="F5" s="39"/>
      <c r="G5" s="8"/>
      <c r="H5" s="39"/>
      <c r="I5" s="39"/>
      <c r="J5" s="8"/>
      <c r="K5" s="39"/>
      <c r="L5" s="8"/>
      <c r="M5" s="39"/>
      <c r="N5" s="8"/>
      <c r="O5" s="39"/>
      <c r="P5" s="8"/>
      <c r="Q5" s="57"/>
      <c r="R5" s="8"/>
      <c r="S5" s="51"/>
      <c r="T5" s="51"/>
      <c r="U5" s="51"/>
      <c r="V5" s="14"/>
      <c r="W5" s="51"/>
      <c r="X5" s="14"/>
      <c r="Y5" s="51"/>
      <c r="Z5" s="14"/>
    </row>
    <row r="6" ht="20.25" customHeight="1">
      <c r="A6" s="20"/>
      <c r="B6" s="59">
        <v>1.0</v>
      </c>
      <c r="C6" s="53">
        <v>2.0</v>
      </c>
      <c r="D6" s="61" t="s">
        <v>32</v>
      </c>
      <c r="E6" s="39">
        <v>1.0</v>
      </c>
      <c r="F6" s="39">
        <v>1.0</v>
      </c>
      <c r="G6" s="8"/>
      <c r="H6" s="39">
        <v>1.0</v>
      </c>
      <c r="I6" s="39">
        <v>1.0</v>
      </c>
      <c r="J6" s="8"/>
      <c r="K6" s="39">
        <v>1.0</v>
      </c>
      <c r="L6" s="8"/>
      <c r="M6" s="39">
        <v>1.0</v>
      </c>
      <c r="N6" s="8"/>
      <c r="O6" s="39">
        <v>1.0</v>
      </c>
      <c r="P6" s="8"/>
      <c r="Q6" s="57">
        <v>1.0</v>
      </c>
      <c r="R6" s="8"/>
      <c r="S6" s="51">
        <v>1.0</v>
      </c>
      <c r="T6" s="51">
        <v>1.0</v>
      </c>
      <c r="U6" s="51">
        <v>1.0</v>
      </c>
      <c r="V6" s="14"/>
      <c r="W6" s="51">
        <v>1.0</v>
      </c>
      <c r="X6" s="14"/>
      <c r="Y6" s="51">
        <v>1.0</v>
      </c>
      <c r="Z6" s="14"/>
    </row>
    <row r="7" ht="20.25" customHeight="1">
      <c r="A7" s="20"/>
      <c r="B7" s="59">
        <v>1.0</v>
      </c>
      <c r="C7" s="53">
        <v>3.0</v>
      </c>
      <c r="D7" s="61" t="s">
        <v>33</v>
      </c>
      <c r="E7" s="64">
        <v>1.0</v>
      </c>
      <c r="F7" s="39">
        <v>1.0</v>
      </c>
      <c r="G7" s="8"/>
      <c r="H7" s="39">
        <v>1.0</v>
      </c>
      <c r="I7" s="39">
        <v>1.0</v>
      </c>
      <c r="J7" s="8"/>
      <c r="K7" s="39">
        <v>1.0</v>
      </c>
      <c r="L7" s="8"/>
      <c r="M7" s="39">
        <v>1.0</v>
      </c>
      <c r="N7" s="8"/>
      <c r="O7" s="39">
        <v>1.0</v>
      </c>
      <c r="P7" s="8"/>
      <c r="Q7" s="57">
        <v>1.0</v>
      </c>
      <c r="R7" s="8"/>
      <c r="S7" s="51">
        <v>1.0</v>
      </c>
      <c r="T7" s="51">
        <v>1.0</v>
      </c>
      <c r="U7" s="51">
        <v>1.0</v>
      </c>
      <c r="V7" s="14"/>
      <c r="W7" s="51">
        <v>1.0</v>
      </c>
      <c r="X7" s="14"/>
      <c r="Y7" s="51">
        <v>1.0</v>
      </c>
      <c r="Z7" s="14"/>
    </row>
    <row r="8" ht="15.0" customHeight="1">
      <c r="A8" s="20"/>
      <c r="B8" s="59">
        <v>1.0</v>
      </c>
      <c r="C8" s="53">
        <v>4.0</v>
      </c>
      <c r="D8" s="61" t="s">
        <v>34</v>
      </c>
      <c r="E8" s="39">
        <v>1.0</v>
      </c>
      <c r="F8" s="39">
        <v>1.0</v>
      </c>
      <c r="G8" s="8"/>
      <c r="H8" s="39">
        <v>1.0</v>
      </c>
      <c r="I8" s="39">
        <v>1.0</v>
      </c>
      <c r="J8" s="8"/>
      <c r="K8" s="39">
        <v>1.0</v>
      </c>
      <c r="L8" s="8"/>
      <c r="M8" s="39">
        <v>1.0</v>
      </c>
      <c r="N8" s="8"/>
      <c r="O8" s="39">
        <v>1.0</v>
      </c>
      <c r="P8" s="8"/>
      <c r="Q8" s="57">
        <v>1.0</v>
      </c>
      <c r="R8" s="8"/>
      <c r="S8" s="51">
        <v>1.0</v>
      </c>
      <c r="T8" s="51">
        <v>1.0</v>
      </c>
      <c r="U8" s="51">
        <v>1.0</v>
      </c>
      <c r="V8" s="14"/>
      <c r="W8" s="51">
        <v>1.0</v>
      </c>
      <c r="X8" s="14"/>
      <c r="Y8" s="51">
        <v>1.0</v>
      </c>
      <c r="Z8" s="14"/>
    </row>
    <row r="9" ht="15.0" customHeight="1">
      <c r="A9" s="20"/>
      <c r="B9" s="59">
        <v>1.0</v>
      </c>
      <c r="C9" s="53">
        <v>5.0</v>
      </c>
      <c r="D9" s="61" t="s">
        <v>35</v>
      </c>
      <c r="E9" s="39">
        <v>1.0</v>
      </c>
      <c r="F9" s="39">
        <v>1.0</v>
      </c>
      <c r="G9" s="8"/>
      <c r="H9" s="39">
        <v>1.0</v>
      </c>
      <c r="I9" s="39">
        <v>1.0</v>
      </c>
      <c r="J9" s="8"/>
      <c r="K9" s="39">
        <v>1.0</v>
      </c>
      <c r="L9" s="8"/>
      <c r="M9" s="39">
        <v>1.0</v>
      </c>
      <c r="N9" s="8"/>
      <c r="O9" s="39">
        <v>1.0</v>
      </c>
      <c r="P9" s="8"/>
      <c r="Q9" s="57">
        <v>1.0</v>
      </c>
      <c r="R9" s="8"/>
      <c r="S9" s="51">
        <v>1.0</v>
      </c>
      <c r="T9" s="51">
        <v>1.0</v>
      </c>
      <c r="U9" s="51">
        <v>1.0</v>
      </c>
      <c r="V9" s="14"/>
      <c r="W9" s="51">
        <v>1.0</v>
      </c>
      <c r="X9" s="14"/>
      <c r="Y9" s="51">
        <v>1.0</v>
      </c>
      <c r="Z9" s="14"/>
    </row>
    <row r="10" ht="15.0" customHeight="1">
      <c r="A10" s="20"/>
      <c r="B10" s="59">
        <v>1.0</v>
      </c>
      <c r="C10" s="53">
        <v>6.0</v>
      </c>
      <c r="D10" s="61" t="s">
        <v>36</v>
      </c>
      <c r="E10" s="39">
        <v>1.0</v>
      </c>
      <c r="F10" s="39">
        <v>1.0</v>
      </c>
      <c r="G10" s="8"/>
      <c r="H10" s="39">
        <v>1.0</v>
      </c>
      <c r="I10" s="39">
        <v>1.0</v>
      </c>
      <c r="J10" s="8"/>
      <c r="K10" s="39">
        <v>1.0</v>
      </c>
      <c r="L10" s="8"/>
      <c r="M10" s="39">
        <v>1.0</v>
      </c>
      <c r="N10" s="8"/>
      <c r="O10" s="39">
        <v>1.0</v>
      </c>
      <c r="P10" s="8"/>
      <c r="Q10" s="57">
        <v>1.0</v>
      </c>
      <c r="R10" s="8"/>
      <c r="S10" s="51">
        <v>1.0</v>
      </c>
      <c r="T10" s="51">
        <v>1.0</v>
      </c>
      <c r="U10" s="51">
        <v>1.0</v>
      </c>
      <c r="V10" s="14"/>
      <c r="W10" s="51">
        <v>1.0</v>
      </c>
      <c r="X10" s="14"/>
      <c r="Y10" s="51">
        <v>1.0</v>
      </c>
      <c r="Z10" s="14"/>
    </row>
    <row r="11" ht="14.25" customHeight="1">
      <c r="A11" s="20"/>
      <c r="B11" s="59">
        <v>1.0</v>
      </c>
      <c r="C11" s="53">
        <v>7.0</v>
      </c>
      <c r="D11" s="61" t="s">
        <v>37</v>
      </c>
      <c r="E11" s="64">
        <v>1.0</v>
      </c>
      <c r="F11" s="39">
        <v>1.0</v>
      </c>
      <c r="G11" s="8"/>
      <c r="H11" s="69">
        <v>0.0</v>
      </c>
      <c r="I11" s="39">
        <v>1.0</v>
      </c>
      <c r="J11" s="8"/>
      <c r="K11" s="39">
        <v>1.0</v>
      </c>
      <c r="L11" s="8"/>
      <c r="M11" s="39">
        <v>1.0</v>
      </c>
      <c r="N11" s="8"/>
      <c r="O11" s="39">
        <v>1.0</v>
      </c>
      <c r="P11" s="8"/>
      <c r="Q11" s="57">
        <v>1.0</v>
      </c>
      <c r="R11" s="8"/>
      <c r="S11" s="51">
        <v>1.0</v>
      </c>
      <c r="T11" s="51">
        <v>1.0</v>
      </c>
      <c r="U11" s="68">
        <v>0.0</v>
      </c>
      <c r="V11" s="14"/>
      <c r="W11" s="51">
        <v>1.0</v>
      </c>
      <c r="X11" s="14"/>
      <c r="Y11" s="51">
        <v>1.0</v>
      </c>
      <c r="Z11" s="14"/>
    </row>
    <row r="12" ht="15.0" customHeight="1">
      <c r="A12" s="20"/>
      <c r="B12" s="59">
        <v>1.0</v>
      </c>
      <c r="C12" s="53">
        <v>8.0</v>
      </c>
      <c r="D12" s="61" t="s">
        <v>39</v>
      </c>
      <c r="E12" s="39">
        <v>1.0</v>
      </c>
      <c r="F12" s="39">
        <v>1.0</v>
      </c>
      <c r="G12" s="8"/>
      <c r="H12" s="39">
        <v>1.0</v>
      </c>
      <c r="I12" s="39">
        <v>1.0</v>
      </c>
      <c r="J12" s="8"/>
      <c r="K12" s="39">
        <v>1.0</v>
      </c>
      <c r="L12" s="8"/>
      <c r="M12" s="39">
        <v>1.0</v>
      </c>
      <c r="N12" s="8"/>
      <c r="O12" s="39">
        <v>1.0</v>
      </c>
      <c r="P12" s="8"/>
      <c r="Q12" s="57">
        <v>1.0</v>
      </c>
      <c r="R12" s="8"/>
      <c r="S12" s="51">
        <v>1.0</v>
      </c>
      <c r="T12" s="51">
        <v>1.0</v>
      </c>
      <c r="U12" s="51">
        <v>1.0</v>
      </c>
      <c r="V12" s="14"/>
      <c r="W12" s="51">
        <v>1.0</v>
      </c>
      <c r="X12" s="14"/>
      <c r="Y12" s="51">
        <v>1.0</v>
      </c>
      <c r="Z12" s="14"/>
    </row>
    <row r="13" ht="15.0" customHeight="1">
      <c r="A13" s="20"/>
      <c r="B13" s="59">
        <v>1.0</v>
      </c>
      <c r="C13" s="53">
        <v>9.0</v>
      </c>
      <c r="D13" s="61" t="s">
        <v>45</v>
      </c>
      <c r="E13" s="39">
        <v>1.0</v>
      </c>
      <c r="F13" s="39">
        <v>1.0</v>
      </c>
      <c r="G13" s="8"/>
      <c r="H13" s="39">
        <v>1.0</v>
      </c>
      <c r="I13" s="39">
        <v>1.0</v>
      </c>
      <c r="J13" s="8"/>
      <c r="K13" s="39">
        <v>1.0</v>
      </c>
      <c r="L13" s="8"/>
      <c r="M13" s="39">
        <v>1.0</v>
      </c>
      <c r="N13" s="8"/>
      <c r="O13" s="39">
        <v>1.0</v>
      </c>
      <c r="P13" s="8"/>
      <c r="Q13" s="57">
        <v>1.0</v>
      </c>
      <c r="R13" s="8"/>
      <c r="S13" s="51">
        <v>1.0</v>
      </c>
      <c r="T13" s="51">
        <v>1.0</v>
      </c>
      <c r="U13" s="51">
        <v>1.0</v>
      </c>
      <c r="V13" s="14"/>
      <c r="W13" s="51">
        <v>1.0</v>
      </c>
      <c r="X13" s="14"/>
      <c r="Y13" s="51">
        <v>1.0</v>
      </c>
      <c r="Z13" s="14"/>
    </row>
    <row r="14" ht="15.0" customHeight="1">
      <c r="A14" s="20"/>
      <c r="B14" s="59">
        <v>1.0</v>
      </c>
      <c r="C14" s="53">
        <v>10.0</v>
      </c>
      <c r="D14" s="61" t="s">
        <v>49</v>
      </c>
      <c r="E14" s="39">
        <v>1.0</v>
      </c>
      <c r="F14" s="39">
        <v>1.0</v>
      </c>
      <c r="G14" s="8"/>
      <c r="H14" s="39">
        <v>1.0</v>
      </c>
      <c r="I14" s="39">
        <v>1.0</v>
      </c>
      <c r="J14" s="8"/>
      <c r="K14" s="39">
        <v>1.0</v>
      </c>
      <c r="L14" s="8"/>
      <c r="M14" s="39">
        <v>1.0</v>
      </c>
      <c r="N14" s="8"/>
      <c r="O14" s="39">
        <v>1.0</v>
      </c>
      <c r="P14" s="8"/>
      <c r="Q14" s="57">
        <v>1.0</v>
      </c>
      <c r="R14" s="8"/>
      <c r="S14" s="51">
        <v>1.0</v>
      </c>
      <c r="T14" s="51">
        <v>1.0</v>
      </c>
      <c r="U14" s="51">
        <v>1.0</v>
      </c>
      <c r="V14" s="14"/>
      <c r="W14" s="51">
        <v>1.0</v>
      </c>
      <c r="X14" s="14"/>
      <c r="Y14" s="51">
        <v>1.0</v>
      </c>
      <c r="Z14" s="14"/>
    </row>
    <row r="15" ht="15.0" customHeight="1">
      <c r="A15" s="20"/>
      <c r="B15" s="59">
        <v>1.0</v>
      </c>
      <c r="C15" s="53">
        <v>11.0</v>
      </c>
      <c r="D15" s="61" t="s">
        <v>48</v>
      </c>
      <c r="E15" s="39">
        <v>1.0</v>
      </c>
      <c r="F15" s="39">
        <v>1.0</v>
      </c>
      <c r="G15" s="8"/>
      <c r="H15" s="39">
        <v>1.0</v>
      </c>
      <c r="I15" s="39">
        <v>1.0</v>
      </c>
      <c r="J15" s="8"/>
      <c r="K15" s="39">
        <v>1.0</v>
      </c>
      <c r="L15" s="8"/>
      <c r="M15" s="39">
        <v>1.0</v>
      </c>
      <c r="N15" s="8"/>
      <c r="O15" s="39">
        <v>1.0</v>
      </c>
      <c r="P15" s="8"/>
      <c r="Q15" s="57">
        <v>1.0</v>
      </c>
      <c r="R15" s="8"/>
      <c r="S15" s="51">
        <v>1.0</v>
      </c>
      <c r="T15" s="51">
        <v>1.0</v>
      </c>
      <c r="U15" s="51">
        <v>1.0</v>
      </c>
      <c r="V15" s="14"/>
      <c r="W15" s="51">
        <v>1.0</v>
      </c>
      <c r="X15" s="14"/>
      <c r="Y15" s="51">
        <v>1.0</v>
      </c>
      <c r="Z15" s="14"/>
    </row>
    <row r="16" ht="16.5" customHeight="1">
      <c r="A16" s="20"/>
      <c r="B16" s="59">
        <v>1.0</v>
      </c>
      <c r="C16" s="53">
        <v>12.0</v>
      </c>
      <c r="D16" s="61" t="s">
        <v>50</v>
      </c>
      <c r="E16" s="39">
        <v>1.0</v>
      </c>
      <c r="F16" s="39">
        <v>1.0</v>
      </c>
      <c r="G16" s="8"/>
      <c r="H16" s="39">
        <v>1.0</v>
      </c>
      <c r="I16" s="39">
        <v>1.0</v>
      </c>
      <c r="J16" s="8"/>
      <c r="K16" s="39">
        <v>1.0</v>
      </c>
      <c r="L16" s="8"/>
      <c r="M16" s="39">
        <v>1.0</v>
      </c>
      <c r="N16" s="8"/>
      <c r="O16" s="39">
        <v>1.0</v>
      </c>
      <c r="P16" s="8"/>
      <c r="Q16" s="57">
        <v>1.0</v>
      </c>
      <c r="R16" s="8"/>
      <c r="S16" s="51">
        <v>1.0</v>
      </c>
      <c r="T16" s="51">
        <v>1.0</v>
      </c>
      <c r="U16" s="51">
        <v>1.0</v>
      </c>
      <c r="V16" s="14"/>
      <c r="W16" s="51">
        <v>1.0</v>
      </c>
      <c r="X16" s="14"/>
      <c r="Y16" s="51">
        <v>1.0</v>
      </c>
      <c r="Z16" s="14"/>
    </row>
    <row r="17" ht="19.5" customHeight="1">
      <c r="A17" s="20"/>
      <c r="B17" s="59">
        <v>10.0</v>
      </c>
      <c r="C17" s="53">
        <v>13.0</v>
      </c>
      <c r="D17" s="61" t="s">
        <v>58</v>
      </c>
      <c r="E17" s="39">
        <v>10.0</v>
      </c>
      <c r="F17" s="69">
        <v>0.0</v>
      </c>
      <c r="G17" s="8"/>
      <c r="H17" s="75">
        <v>10.0</v>
      </c>
      <c r="I17" s="39">
        <v>10.0</v>
      </c>
      <c r="J17" s="8"/>
      <c r="K17" s="39">
        <v>10.0</v>
      </c>
      <c r="L17" s="8"/>
      <c r="M17" s="39">
        <v>10.0</v>
      </c>
      <c r="N17" s="8"/>
      <c r="O17" s="39">
        <v>10.0</v>
      </c>
      <c r="P17" s="8"/>
      <c r="Q17" s="76">
        <v>10.0</v>
      </c>
      <c r="R17" s="8"/>
      <c r="S17" s="51">
        <v>10.0</v>
      </c>
      <c r="T17" s="51">
        <v>10.0</v>
      </c>
      <c r="U17" s="48">
        <v>10.0</v>
      </c>
      <c r="V17" s="14"/>
      <c r="W17" s="51">
        <v>10.0</v>
      </c>
      <c r="X17" s="14"/>
      <c r="Y17" s="51">
        <v>10.0</v>
      </c>
      <c r="Z17" s="14"/>
    </row>
    <row r="18" ht="15.0" customHeight="1">
      <c r="A18" s="20"/>
      <c r="B18" s="59">
        <v>1.0</v>
      </c>
      <c r="C18" s="53">
        <v>14.0</v>
      </c>
      <c r="D18" s="61" t="s">
        <v>63</v>
      </c>
      <c r="E18" s="39">
        <v>1.0</v>
      </c>
      <c r="F18" s="39">
        <v>1.0</v>
      </c>
      <c r="G18" s="8"/>
      <c r="H18" s="39">
        <v>1.0</v>
      </c>
      <c r="I18" s="39">
        <v>1.0</v>
      </c>
      <c r="J18" s="8"/>
      <c r="K18" s="39">
        <v>1.0</v>
      </c>
      <c r="L18" s="8"/>
      <c r="M18" s="39">
        <v>1.0</v>
      </c>
      <c r="N18" s="8"/>
      <c r="O18" s="39">
        <v>1.0</v>
      </c>
      <c r="P18" s="8"/>
      <c r="Q18" s="57">
        <v>1.0</v>
      </c>
      <c r="R18" s="8"/>
      <c r="S18" s="51">
        <v>1.0</v>
      </c>
      <c r="T18" s="68">
        <v>0.0</v>
      </c>
      <c r="U18" s="51">
        <v>1.0</v>
      </c>
      <c r="V18" s="14"/>
      <c r="W18" s="51">
        <v>1.0</v>
      </c>
      <c r="X18" s="14"/>
      <c r="Y18" s="51">
        <v>1.0</v>
      </c>
      <c r="Z18" s="14"/>
    </row>
    <row r="19" ht="15.0" customHeight="1">
      <c r="A19" s="20"/>
      <c r="B19" s="59">
        <v>1.0</v>
      </c>
      <c r="C19" s="53">
        <v>15.0</v>
      </c>
      <c r="D19" s="77" t="s">
        <v>52</v>
      </c>
      <c r="E19" s="39">
        <v>1.0</v>
      </c>
      <c r="F19" s="39">
        <v>1.0</v>
      </c>
      <c r="G19" s="8"/>
      <c r="H19" s="39">
        <v>1.0</v>
      </c>
      <c r="I19" s="39">
        <v>1.0</v>
      </c>
      <c r="J19" s="8"/>
      <c r="K19" s="39">
        <v>1.0</v>
      </c>
      <c r="L19" s="8"/>
      <c r="M19" s="39">
        <v>1.0</v>
      </c>
      <c r="N19" s="8"/>
      <c r="O19" s="39">
        <v>1.0</v>
      </c>
      <c r="P19" s="8"/>
      <c r="Q19" s="57">
        <v>1.0</v>
      </c>
      <c r="R19" s="8"/>
      <c r="S19" s="51">
        <v>1.0</v>
      </c>
      <c r="T19" s="51">
        <v>1.0</v>
      </c>
      <c r="U19" s="51">
        <v>1.0</v>
      </c>
      <c r="V19" s="14"/>
      <c r="W19" s="51">
        <v>1.0</v>
      </c>
      <c r="X19" s="14"/>
      <c r="Y19" s="51">
        <v>1.0</v>
      </c>
      <c r="Z19" s="14"/>
    </row>
    <row r="20" ht="15.0" customHeight="1">
      <c r="A20" s="20"/>
      <c r="B20" s="59">
        <v>1.0</v>
      </c>
      <c r="C20" s="53">
        <v>16.0</v>
      </c>
      <c r="D20" s="77" t="s">
        <v>54</v>
      </c>
      <c r="E20" s="39">
        <v>1.0</v>
      </c>
      <c r="F20" s="39">
        <v>1.0</v>
      </c>
      <c r="G20" s="8"/>
      <c r="H20" s="69">
        <v>0.0</v>
      </c>
      <c r="I20" s="39">
        <v>1.0</v>
      </c>
      <c r="J20" s="8"/>
      <c r="K20" s="39">
        <v>1.0</v>
      </c>
      <c r="L20" s="8"/>
      <c r="M20" s="39">
        <v>1.0</v>
      </c>
      <c r="N20" s="8"/>
      <c r="O20" s="39">
        <v>1.0</v>
      </c>
      <c r="P20" s="8"/>
      <c r="Q20" s="57">
        <v>1.0</v>
      </c>
      <c r="R20" s="8"/>
      <c r="S20" s="51">
        <v>1.0</v>
      </c>
      <c r="T20" s="51">
        <v>1.0</v>
      </c>
      <c r="U20" s="51">
        <v>1.0</v>
      </c>
      <c r="V20" s="14"/>
      <c r="W20" s="51">
        <v>1.0</v>
      </c>
      <c r="X20" s="14"/>
      <c r="Y20" s="51">
        <v>1.0</v>
      </c>
      <c r="Z20" s="14"/>
    </row>
    <row r="21" ht="15.0" customHeight="1">
      <c r="A21" s="20"/>
      <c r="B21" s="59">
        <v>1.0</v>
      </c>
      <c r="C21" s="53">
        <v>17.0</v>
      </c>
      <c r="D21" s="77" t="s">
        <v>56</v>
      </c>
      <c r="E21" s="39">
        <v>1.0</v>
      </c>
      <c r="F21" s="39">
        <v>1.0</v>
      </c>
      <c r="G21" s="8"/>
      <c r="H21" s="39">
        <v>1.0</v>
      </c>
      <c r="I21" s="39">
        <v>1.0</v>
      </c>
      <c r="J21" s="8"/>
      <c r="K21" s="39">
        <v>1.0</v>
      </c>
      <c r="L21" s="8"/>
      <c r="M21" s="39">
        <v>1.0</v>
      </c>
      <c r="N21" s="8"/>
      <c r="O21" s="39">
        <v>1.0</v>
      </c>
      <c r="P21" s="8"/>
      <c r="Q21" s="57">
        <v>1.0</v>
      </c>
      <c r="R21" s="8"/>
      <c r="S21" s="51">
        <v>1.0</v>
      </c>
      <c r="T21" s="51">
        <v>1.0</v>
      </c>
      <c r="U21" s="51">
        <v>1.0</v>
      </c>
      <c r="V21" s="14"/>
      <c r="W21" s="51">
        <v>1.0</v>
      </c>
      <c r="X21" s="14"/>
      <c r="Y21" s="51">
        <v>1.0</v>
      </c>
      <c r="Z21" s="14"/>
    </row>
    <row r="22" ht="15.0" customHeight="1">
      <c r="A22" s="20"/>
      <c r="B22" s="59">
        <v>1.0</v>
      </c>
      <c r="C22" s="53">
        <v>18.0</v>
      </c>
      <c r="D22" s="77" t="s">
        <v>57</v>
      </c>
      <c r="E22" s="69">
        <v>0.0</v>
      </c>
      <c r="F22" s="39">
        <v>1.0</v>
      </c>
      <c r="G22" s="8"/>
      <c r="H22" s="39">
        <v>1.0</v>
      </c>
      <c r="I22" s="69">
        <v>0.0</v>
      </c>
      <c r="J22" s="8"/>
      <c r="K22" s="69">
        <v>0.0</v>
      </c>
      <c r="L22" s="8"/>
      <c r="M22" s="69">
        <v>0.0</v>
      </c>
      <c r="N22" s="8"/>
      <c r="O22" s="39">
        <v>1.0</v>
      </c>
      <c r="P22" s="8"/>
      <c r="Q22" s="73">
        <v>0.0</v>
      </c>
      <c r="R22" s="8"/>
      <c r="S22" s="68">
        <v>0.0</v>
      </c>
      <c r="T22" s="68">
        <v>0.0</v>
      </c>
      <c r="U22" s="51">
        <v>1.0</v>
      </c>
      <c r="V22" s="14"/>
      <c r="W22" s="68">
        <v>0.0</v>
      </c>
      <c r="X22" s="14"/>
      <c r="Y22" s="68">
        <v>0.0</v>
      </c>
      <c r="Z22" s="14"/>
    </row>
    <row r="23" ht="17.25" customHeight="1">
      <c r="A23" s="20"/>
      <c r="B23" s="59">
        <v>4.0</v>
      </c>
      <c r="C23" s="53">
        <v>19.0</v>
      </c>
      <c r="D23" s="61" t="s">
        <v>72</v>
      </c>
      <c r="E23" s="69">
        <v>0.0</v>
      </c>
      <c r="F23" s="39">
        <v>4.0</v>
      </c>
      <c r="G23" s="8"/>
      <c r="H23" s="69">
        <v>0.0</v>
      </c>
      <c r="I23" s="69">
        <v>0.0</v>
      </c>
      <c r="J23" s="8"/>
      <c r="K23" s="69">
        <v>0.0</v>
      </c>
      <c r="L23" s="8"/>
      <c r="M23" s="69">
        <v>0.0</v>
      </c>
      <c r="N23" s="8"/>
      <c r="O23" s="39">
        <v>4.0</v>
      </c>
      <c r="P23" s="8"/>
      <c r="Q23" s="73">
        <v>0.0</v>
      </c>
      <c r="R23" s="8"/>
      <c r="S23" s="68">
        <v>0.0</v>
      </c>
      <c r="T23" s="68">
        <v>0.0</v>
      </c>
      <c r="U23" s="51">
        <v>4.0</v>
      </c>
      <c r="V23" s="14"/>
      <c r="W23" s="68">
        <v>0.0</v>
      </c>
      <c r="X23" s="14"/>
      <c r="Y23" s="68">
        <v>0.0</v>
      </c>
      <c r="Z23" s="14"/>
    </row>
    <row r="24" ht="25.5" customHeight="1">
      <c r="A24" s="20"/>
      <c r="B24" s="59">
        <v>5.0</v>
      </c>
      <c r="C24" s="53">
        <v>20.0</v>
      </c>
      <c r="D24" s="77" t="s">
        <v>75</v>
      </c>
      <c r="E24" s="39">
        <v>5.0</v>
      </c>
      <c r="F24" s="69">
        <v>0.0</v>
      </c>
      <c r="G24" s="8"/>
      <c r="H24" s="69">
        <v>0.0</v>
      </c>
      <c r="I24" s="39">
        <v>5.0</v>
      </c>
      <c r="J24" s="8"/>
      <c r="K24" s="39">
        <v>5.0</v>
      </c>
      <c r="L24" s="8"/>
      <c r="M24" s="39">
        <v>5.0</v>
      </c>
      <c r="N24" s="8"/>
      <c r="O24" s="39">
        <v>5.0</v>
      </c>
      <c r="P24" s="8"/>
      <c r="Q24" s="57">
        <v>5.0</v>
      </c>
      <c r="R24" s="8"/>
      <c r="S24" s="48">
        <v>5.0</v>
      </c>
      <c r="T24" s="51">
        <v>5.0</v>
      </c>
      <c r="U24" s="51">
        <v>5.0</v>
      </c>
      <c r="V24" s="14"/>
      <c r="W24" s="51">
        <v>5.0</v>
      </c>
      <c r="X24" s="14"/>
      <c r="Y24" s="51">
        <v>5.0</v>
      </c>
      <c r="Z24" s="14"/>
    </row>
    <row r="25" ht="15.75" customHeight="1">
      <c r="A25" s="20"/>
      <c r="B25" s="59">
        <v>1.0</v>
      </c>
      <c r="C25" s="53">
        <v>21.0</v>
      </c>
      <c r="D25" s="77" t="s">
        <v>62</v>
      </c>
      <c r="E25" s="39">
        <v>1.0</v>
      </c>
      <c r="F25" s="39">
        <v>1.0</v>
      </c>
      <c r="G25" s="8"/>
      <c r="H25" s="39">
        <v>1.0</v>
      </c>
      <c r="I25" s="39">
        <v>1.0</v>
      </c>
      <c r="J25" s="8"/>
      <c r="K25" s="39">
        <v>1.0</v>
      </c>
      <c r="L25" s="8"/>
      <c r="M25" s="39">
        <v>1.0</v>
      </c>
      <c r="N25" s="8"/>
      <c r="O25" s="39">
        <v>1.0</v>
      </c>
      <c r="P25" s="8"/>
      <c r="Q25" s="73">
        <v>0.0</v>
      </c>
      <c r="R25" s="8"/>
      <c r="S25" s="51">
        <v>1.0</v>
      </c>
      <c r="T25" s="51">
        <v>1.0</v>
      </c>
      <c r="U25" s="51">
        <v>1.0</v>
      </c>
      <c r="V25" s="14"/>
      <c r="W25" s="51">
        <v>1.0</v>
      </c>
      <c r="X25" s="14"/>
      <c r="Y25" s="51">
        <v>1.0</v>
      </c>
      <c r="Z25" s="14"/>
    </row>
    <row r="26" ht="15.75" customHeight="1">
      <c r="A26" s="20"/>
      <c r="B26" s="59">
        <v>1.0</v>
      </c>
      <c r="C26" s="53">
        <v>22.0</v>
      </c>
      <c r="D26" s="77" t="s">
        <v>64</v>
      </c>
      <c r="E26" s="39">
        <v>1.0</v>
      </c>
      <c r="F26" s="39">
        <v>1.0</v>
      </c>
      <c r="G26" s="8"/>
      <c r="H26" s="39">
        <v>1.0</v>
      </c>
      <c r="I26" s="39">
        <v>1.0</v>
      </c>
      <c r="J26" s="8"/>
      <c r="K26" s="39">
        <v>1.0</v>
      </c>
      <c r="L26" s="8"/>
      <c r="M26" s="39">
        <v>1.0</v>
      </c>
      <c r="N26" s="8"/>
      <c r="O26" s="39">
        <v>1.0</v>
      </c>
      <c r="P26" s="8"/>
      <c r="Q26" s="73">
        <v>0.0</v>
      </c>
      <c r="R26" s="8"/>
      <c r="S26" s="51">
        <v>1.0</v>
      </c>
      <c r="T26" s="51">
        <v>1.0</v>
      </c>
      <c r="U26" s="51">
        <v>1.0</v>
      </c>
      <c r="V26" s="14"/>
      <c r="W26" s="51">
        <v>1.0</v>
      </c>
      <c r="X26" s="14"/>
      <c r="Y26" s="51">
        <v>1.0</v>
      </c>
      <c r="Z26" s="14"/>
    </row>
    <row r="27" ht="15.75" customHeight="1">
      <c r="A27" s="20"/>
      <c r="B27" s="59">
        <v>1.0</v>
      </c>
      <c r="C27" s="53">
        <v>23.0</v>
      </c>
      <c r="D27" s="77" t="s">
        <v>65</v>
      </c>
      <c r="E27" s="39">
        <v>1.0</v>
      </c>
      <c r="F27" s="39">
        <v>1.0</v>
      </c>
      <c r="G27" s="8"/>
      <c r="H27" s="39">
        <v>1.0</v>
      </c>
      <c r="I27" s="39">
        <v>1.0</v>
      </c>
      <c r="J27" s="8"/>
      <c r="K27" s="39">
        <v>1.0</v>
      </c>
      <c r="L27" s="8"/>
      <c r="M27" s="39">
        <v>1.0</v>
      </c>
      <c r="N27" s="8"/>
      <c r="O27" s="39">
        <v>1.0</v>
      </c>
      <c r="P27" s="8"/>
      <c r="Q27" s="73">
        <v>0.0</v>
      </c>
      <c r="R27" s="8"/>
      <c r="S27" s="51">
        <v>1.0</v>
      </c>
      <c r="T27" s="51">
        <v>1.0</v>
      </c>
      <c r="U27" s="51">
        <v>1.0</v>
      </c>
      <c r="V27" s="14"/>
      <c r="W27" s="51">
        <v>1.0</v>
      </c>
      <c r="X27" s="14"/>
      <c r="Y27" s="51">
        <v>1.0</v>
      </c>
      <c r="Z27" s="14"/>
    </row>
    <row r="28" ht="18.0" customHeight="1">
      <c r="A28" s="20"/>
      <c r="B28" s="59">
        <v>1.0</v>
      </c>
      <c r="C28" s="53">
        <v>24.0</v>
      </c>
      <c r="D28" s="77" t="s">
        <v>66</v>
      </c>
      <c r="E28" s="69">
        <v>0.0</v>
      </c>
      <c r="F28" s="39">
        <v>1.0</v>
      </c>
      <c r="G28" s="8"/>
      <c r="H28" s="39">
        <v>1.0</v>
      </c>
      <c r="I28" s="69">
        <v>0.0</v>
      </c>
      <c r="J28" s="8"/>
      <c r="K28" s="39">
        <v>1.0</v>
      </c>
      <c r="L28" s="8"/>
      <c r="M28" s="69">
        <v>0.0</v>
      </c>
      <c r="N28" s="8"/>
      <c r="O28" s="39">
        <v>1.0</v>
      </c>
      <c r="P28" s="8"/>
      <c r="Q28" s="73">
        <v>0.0</v>
      </c>
      <c r="R28" s="8"/>
      <c r="S28" s="51">
        <v>1.0</v>
      </c>
      <c r="T28" s="68">
        <v>0.0</v>
      </c>
      <c r="U28" s="51">
        <v>1.0</v>
      </c>
      <c r="V28" s="14"/>
      <c r="W28" s="51">
        <v>1.0</v>
      </c>
      <c r="X28" s="14"/>
      <c r="Y28" s="68">
        <v>0.0</v>
      </c>
      <c r="Z28" s="14"/>
    </row>
    <row r="29" ht="15.75" customHeight="1">
      <c r="A29" s="20"/>
      <c r="B29" s="59">
        <v>4.0</v>
      </c>
      <c r="C29" s="53">
        <v>25.0</v>
      </c>
      <c r="D29" s="77" t="s">
        <v>81</v>
      </c>
      <c r="E29" s="69">
        <v>0.0</v>
      </c>
      <c r="F29" s="39">
        <v>4.0</v>
      </c>
      <c r="G29" s="8"/>
      <c r="H29" s="39">
        <v>4.0</v>
      </c>
      <c r="I29" s="69">
        <v>0.0</v>
      </c>
      <c r="J29" s="8"/>
      <c r="K29" s="39">
        <v>4.0</v>
      </c>
      <c r="L29" s="8"/>
      <c r="M29" s="69">
        <v>0.0</v>
      </c>
      <c r="N29" s="8"/>
      <c r="O29" s="39">
        <v>4.0</v>
      </c>
      <c r="P29" s="8"/>
      <c r="Q29" s="73">
        <v>0.0</v>
      </c>
      <c r="R29" s="8"/>
      <c r="S29" s="51">
        <v>4.0</v>
      </c>
      <c r="T29" s="68">
        <v>0.0</v>
      </c>
      <c r="U29" s="51">
        <v>4.0</v>
      </c>
      <c r="V29" s="14"/>
      <c r="W29" s="51">
        <v>4.0</v>
      </c>
      <c r="X29" s="14"/>
      <c r="Y29" s="68">
        <v>0.0</v>
      </c>
      <c r="Z29" s="14"/>
    </row>
    <row r="30" ht="18.0" customHeight="1">
      <c r="A30" s="20"/>
      <c r="B30" s="59">
        <v>5.0</v>
      </c>
      <c r="C30" s="53">
        <v>26.0</v>
      </c>
      <c r="D30" s="61" t="s">
        <v>85</v>
      </c>
      <c r="E30" s="39">
        <v>5.0</v>
      </c>
      <c r="F30" s="39">
        <v>5.0</v>
      </c>
      <c r="G30" s="8"/>
      <c r="H30" s="39">
        <v>5.0</v>
      </c>
      <c r="I30" s="39">
        <v>5.0</v>
      </c>
      <c r="J30" s="8"/>
      <c r="K30" s="39">
        <v>5.0</v>
      </c>
      <c r="L30" s="8"/>
      <c r="M30" s="39">
        <v>5.0</v>
      </c>
      <c r="N30" s="8"/>
      <c r="O30" s="39">
        <v>5.0</v>
      </c>
      <c r="P30" s="8"/>
      <c r="Q30" s="57">
        <v>5.0</v>
      </c>
      <c r="R30" s="8"/>
      <c r="S30" s="51">
        <v>5.0</v>
      </c>
      <c r="T30" s="51">
        <v>5.0</v>
      </c>
      <c r="U30" s="51">
        <v>5.0</v>
      </c>
      <c r="V30" s="14"/>
      <c r="W30" s="51">
        <v>5.0</v>
      </c>
      <c r="X30" s="14"/>
      <c r="Y30" s="51">
        <v>5.0</v>
      </c>
      <c r="Z30" s="14"/>
    </row>
    <row r="31" ht="15.75" customHeight="1">
      <c r="A31" s="33"/>
      <c r="B31" s="59">
        <v>5.0</v>
      </c>
      <c r="C31" s="53">
        <v>27.0</v>
      </c>
      <c r="D31" s="77" t="s">
        <v>89</v>
      </c>
      <c r="E31" s="39">
        <v>5.0</v>
      </c>
      <c r="F31" s="39">
        <v>5.0</v>
      </c>
      <c r="G31" s="8"/>
      <c r="H31" s="39">
        <v>5.0</v>
      </c>
      <c r="I31" s="39">
        <v>5.0</v>
      </c>
      <c r="J31" s="8"/>
      <c r="K31" s="97">
        <v>5.0</v>
      </c>
      <c r="L31" s="8"/>
      <c r="M31" s="39">
        <v>5.0</v>
      </c>
      <c r="N31" s="8"/>
      <c r="O31" s="39">
        <v>5.0</v>
      </c>
      <c r="P31" s="8"/>
      <c r="Q31" s="57">
        <v>5.0</v>
      </c>
      <c r="R31" s="8"/>
      <c r="S31" s="51">
        <v>5.0</v>
      </c>
      <c r="T31" s="51">
        <v>5.0</v>
      </c>
      <c r="U31" s="51">
        <v>5.0</v>
      </c>
      <c r="V31" s="14"/>
      <c r="W31" s="51">
        <v>5.0</v>
      </c>
      <c r="X31" s="14"/>
      <c r="Y31" s="51">
        <v>5.0</v>
      </c>
      <c r="Z31" s="14"/>
    </row>
    <row r="32" ht="20.25" customHeight="1">
      <c r="A32" s="58"/>
      <c r="B32" s="100">
        <f>SUM(B5:B31)</f>
        <v>53</v>
      </c>
      <c r="C32" s="12"/>
      <c r="D32" s="101" t="s">
        <v>74</v>
      </c>
      <c r="E32" s="39">
        <f t="shared" ref="E32:F32" si="1">SUM(E6:E31)</f>
        <v>43</v>
      </c>
      <c r="F32" s="39">
        <f t="shared" si="1"/>
        <v>38</v>
      </c>
      <c r="G32" s="8"/>
      <c r="H32" s="39">
        <f t="shared" ref="H32:I32" si="2">SUM(H6:H31)</f>
        <v>42</v>
      </c>
      <c r="I32" s="39">
        <f t="shared" si="2"/>
        <v>43</v>
      </c>
      <c r="J32" s="8"/>
      <c r="K32" s="39">
        <f>SUM(K6:K31)</f>
        <v>48</v>
      </c>
      <c r="L32" s="8"/>
      <c r="M32" s="39">
        <f>SUM(M6:M31)</f>
        <v>43</v>
      </c>
      <c r="N32" s="8"/>
      <c r="O32" s="39">
        <f>SUM(O6:O31)</f>
        <v>53</v>
      </c>
      <c r="P32" s="8"/>
      <c r="Q32" s="39">
        <f>SUM(Q6:Q31)</f>
        <v>40</v>
      </c>
      <c r="R32" s="8"/>
      <c r="S32" s="84">
        <f t="shared" ref="S32:U32" si="3">SUM(S6:S31)</f>
        <v>48</v>
      </c>
      <c r="T32" s="84">
        <f t="shared" si="3"/>
        <v>42</v>
      </c>
      <c r="U32" s="84">
        <f t="shared" si="3"/>
        <v>52</v>
      </c>
      <c r="V32" s="14"/>
      <c r="W32" s="84">
        <f>SUM(W5:W31)</f>
        <v>48</v>
      </c>
      <c r="X32" s="14"/>
      <c r="Y32" s="84">
        <f>SUM(Y5:Y31)</f>
        <v>43</v>
      </c>
      <c r="Z32" s="14"/>
    </row>
    <row r="33" ht="15.75" customHeight="1">
      <c r="A33" s="105" t="s">
        <v>78</v>
      </c>
      <c r="B33" s="11"/>
      <c r="C33" s="11"/>
      <c r="D33" s="12"/>
      <c r="E33" s="39">
        <v>53.0</v>
      </c>
      <c r="F33" s="39">
        <v>53.0</v>
      </c>
      <c r="G33" s="8"/>
      <c r="H33" s="39">
        <v>53.0</v>
      </c>
      <c r="I33" s="39">
        <v>53.0</v>
      </c>
      <c r="J33" s="8"/>
      <c r="K33" s="39">
        <v>53.0</v>
      </c>
      <c r="L33" s="8"/>
      <c r="M33" s="39">
        <v>53.0</v>
      </c>
      <c r="N33" s="8"/>
      <c r="O33" s="39">
        <v>53.0</v>
      </c>
      <c r="P33" s="8"/>
      <c r="Q33" s="57">
        <v>53.0</v>
      </c>
      <c r="R33" s="8"/>
      <c r="S33" s="51">
        <v>53.0</v>
      </c>
      <c r="T33" s="51">
        <v>53.0</v>
      </c>
      <c r="U33" s="51">
        <v>53.0</v>
      </c>
      <c r="V33" s="14"/>
      <c r="W33" s="51">
        <v>53.0</v>
      </c>
      <c r="X33" s="14"/>
      <c r="Y33" s="51">
        <v>53.0</v>
      </c>
      <c r="Z33" s="14"/>
    </row>
    <row r="34" ht="15.75" customHeight="1">
      <c r="A34" s="105" t="s">
        <v>79</v>
      </c>
      <c r="B34" s="11"/>
      <c r="C34" s="11"/>
      <c r="D34" s="12"/>
      <c r="E34" s="87">
        <f t="shared" ref="E34:F34" si="4">E32/E33</f>
        <v>0.8113207547</v>
      </c>
      <c r="F34" s="87">
        <f t="shared" si="4"/>
        <v>0.7169811321</v>
      </c>
      <c r="G34" s="8"/>
      <c r="H34" s="87">
        <f t="shared" ref="H34:I34" si="5">H32/H33</f>
        <v>0.7924528302</v>
      </c>
      <c r="I34" s="87">
        <f t="shared" si="5"/>
        <v>0.8113207547</v>
      </c>
      <c r="J34" s="8"/>
      <c r="K34" s="87">
        <f>K32/K33</f>
        <v>0.9056603774</v>
      </c>
      <c r="L34" s="8"/>
      <c r="M34" s="87">
        <f>M32/M33</f>
        <v>0.8113207547</v>
      </c>
      <c r="N34" s="8"/>
      <c r="O34" s="87">
        <f>O32/O33</f>
        <v>1</v>
      </c>
      <c r="P34" s="8"/>
      <c r="Q34" s="87">
        <f>Q32/Q33</f>
        <v>0.7547169811</v>
      </c>
      <c r="R34" s="8"/>
      <c r="S34" s="87">
        <f t="shared" ref="S34:U34" si="6">S32/S33</f>
        <v>0.9056603774</v>
      </c>
      <c r="T34" s="87">
        <f t="shared" si="6"/>
        <v>0.7924528302</v>
      </c>
      <c r="U34" s="89">
        <f t="shared" si="6"/>
        <v>0.9811320755</v>
      </c>
      <c r="V34" s="14"/>
      <c r="W34" s="89">
        <f>W32/W33</f>
        <v>0.9056603774</v>
      </c>
      <c r="X34" s="14"/>
      <c r="Y34" s="89">
        <f>Y32/Y33</f>
        <v>0.8113207547</v>
      </c>
      <c r="Z34" s="14"/>
      <c r="AA34" s="90"/>
      <c r="AB34" s="90"/>
      <c r="AC34" s="90"/>
      <c r="AD34" s="90"/>
      <c r="AE34" s="90"/>
      <c r="AF34" s="90"/>
      <c r="AG34" s="90"/>
    </row>
    <row r="35" ht="15.75" customHeight="1">
      <c r="A35" s="105" t="s">
        <v>80</v>
      </c>
      <c r="B35" s="11"/>
      <c r="C35" s="11"/>
      <c r="D35" s="12"/>
      <c r="E35" s="39">
        <f t="shared" ref="E35:F35" si="7">E33-E32</f>
        <v>10</v>
      </c>
      <c r="F35" s="39">
        <f t="shared" si="7"/>
        <v>15</v>
      </c>
      <c r="G35" s="8"/>
      <c r="H35" s="39">
        <f t="shared" ref="H35:I35" si="8">H33-H32</f>
        <v>11</v>
      </c>
      <c r="I35" s="39">
        <f t="shared" si="8"/>
        <v>10</v>
      </c>
      <c r="J35" s="8"/>
      <c r="K35" s="39">
        <f>K33-K32</f>
        <v>5</v>
      </c>
      <c r="L35" s="8"/>
      <c r="M35" s="39">
        <f>M33-M32</f>
        <v>10</v>
      </c>
      <c r="N35" s="8"/>
      <c r="O35" s="39">
        <f>O33-O32</f>
        <v>0</v>
      </c>
      <c r="P35" s="8"/>
      <c r="Q35" s="39">
        <f>Q33-Q32</f>
        <v>13</v>
      </c>
      <c r="R35" s="8"/>
      <c r="S35" s="84">
        <f t="shared" ref="S35:U35" si="9">S33-S32</f>
        <v>5</v>
      </c>
      <c r="T35" s="84">
        <f t="shared" si="9"/>
        <v>11</v>
      </c>
      <c r="U35" s="84">
        <f t="shared" si="9"/>
        <v>1</v>
      </c>
      <c r="V35" s="14"/>
      <c r="W35" s="84">
        <f>W33-W32</f>
        <v>5</v>
      </c>
      <c r="X35" s="14"/>
      <c r="Y35" s="84">
        <f>Y33-Y32</f>
        <v>10</v>
      </c>
      <c r="Z35" s="14"/>
    </row>
    <row r="36" ht="53.25" customHeight="1">
      <c r="A36" s="105" t="s">
        <v>82</v>
      </c>
      <c r="B36" s="11"/>
      <c r="C36" s="11"/>
      <c r="D36" s="12"/>
      <c r="E36" s="39" t="s">
        <v>107</v>
      </c>
      <c r="F36" s="46" t="s">
        <v>108</v>
      </c>
      <c r="G36" s="8"/>
      <c r="H36" s="97" t="s">
        <v>109</v>
      </c>
      <c r="I36" s="39" t="s">
        <v>110</v>
      </c>
      <c r="J36" s="8"/>
      <c r="K36" s="91" t="s">
        <v>111</v>
      </c>
      <c r="L36" s="8"/>
      <c r="M36" s="39" t="s">
        <v>112</v>
      </c>
      <c r="N36" s="8"/>
      <c r="O36" s="115" t="s">
        <v>113</v>
      </c>
      <c r="P36" s="8"/>
      <c r="Q36" s="57" t="s">
        <v>114</v>
      </c>
      <c r="R36" s="8"/>
      <c r="S36" s="92" t="s">
        <v>115</v>
      </c>
      <c r="T36" s="92" t="s">
        <v>116</v>
      </c>
      <c r="U36" s="92" t="s">
        <v>117</v>
      </c>
      <c r="V36" s="14"/>
      <c r="W36" s="92" t="s">
        <v>118</v>
      </c>
      <c r="X36" s="14"/>
      <c r="Y36" s="92" t="s">
        <v>119</v>
      </c>
      <c r="Z36" s="14"/>
    </row>
    <row r="37" ht="26.25" customHeight="1">
      <c r="A37" s="116"/>
      <c r="B37" s="116"/>
      <c r="C37" s="116"/>
      <c r="D37" s="117"/>
      <c r="F37" s="118"/>
      <c r="G37" s="96"/>
      <c r="H37" s="95"/>
      <c r="I37" s="118"/>
      <c r="J37" s="96"/>
      <c r="K37" s="99" t="s">
        <v>90</v>
      </c>
      <c r="L37" s="102">
        <f>AVERAGE(K34)</f>
        <v>0.9056603774</v>
      </c>
      <c r="M37" s="99" t="s">
        <v>90</v>
      </c>
      <c r="N37" s="102">
        <f>AVERAGE(M34)</f>
        <v>0.8113207547</v>
      </c>
      <c r="O37" s="99" t="s">
        <v>90</v>
      </c>
      <c r="P37" s="102">
        <f>AVERAGE(O34)</f>
        <v>1</v>
      </c>
      <c r="Q37" s="109" t="s">
        <v>105</v>
      </c>
      <c r="R37" s="111">
        <f>AVERAGE(Q34:R34)</f>
        <v>0.7547169811</v>
      </c>
      <c r="T37" s="109" t="s">
        <v>105</v>
      </c>
      <c r="U37" s="111">
        <f>AVERAGE(S34:U34)</f>
        <v>0.893081761</v>
      </c>
      <c r="V37" s="8"/>
      <c r="W37" s="109" t="s">
        <v>105</v>
      </c>
      <c r="X37" s="111">
        <f>AVERAGE(W34)</f>
        <v>0.9056603774</v>
      </c>
      <c r="Y37" s="109" t="s">
        <v>105</v>
      </c>
      <c r="Z37" s="111">
        <f>AVERAGE(Y34)</f>
        <v>0.8113207547</v>
      </c>
    </row>
    <row r="38" ht="15.75" customHeight="1">
      <c r="D38" s="94"/>
      <c r="E38" s="99" t="s">
        <v>90</v>
      </c>
      <c r="F38" s="102">
        <f>AVERAGE(E34:F34)</f>
        <v>0.7641509434</v>
      </c>
      <c r="G38" s="96"/>
      <c r="H38" s="99" t="s">
        <v>90</v>
      </c>
      <c r="I38" s="102">
        <f>AVERAGE(H34:I34)</f>
        <v>0.8018867925</v>
      </c>
      <c r="J38" s="96"/>
      <c r="K38" s="104" t="s">
        <v>91</v>
      </c>
      <c r="L38" s="106">
        <f>COUNTA(K2)</f>
        <v>1</v>
      </c>
      <c r="M38" s="104" t="s">
        <v>91</v>
      </c>
      <c r="N38" s="106">
        <f>COUNTA(M2)</f>
        <v>1</v>
      </c>
      <c r="O38" s="104" t="s">
        <v>91</v>
      </c>
      <c r="P38" s="106">
        <f>COUNTA(O2)</f>
        <v>1</v>
      </c>
      <c r="Q38" s="112" t="s">
        <v>106</v>
      </c>
      <c r="R38" s="119">
        <v>1.0</v>
      </c>
      <c r="T38" s="112" t="s">
        <v>106</v>
      </c>
      <c r="U38" s="119">
        <f>COUNTA(S2:U3)</f>
        <v>3</v>
      </c>
      <c r="V38" s="8"/>
      <c r="W38" s="112" t="s">
        <v>106</v>
      </c>
      <c r="X38" s="119">
        <f>COUNTA(W2)</f>
        <v>1</v>
      </c>
      <c r="Y38" s="112" t="s">
        <v>106</v>
      </c>
      <c r="Z38" s="119">
        <f>COUNTA(Y2)</f>
        <v>1</v>
      </c>
    </row>
    <row r="39" ht="15.75" customHeight="1">
      <c r="D39" s="94"/>
      <c r="E39" s="104" t="s">
        <v>91</v>
      </c>
      <c r="F39" s="106">
        <v>2.0</v>
      </c>
      <c r="G39" s="96"/>
      <c r="H39" s="104" t="s">
        <v>91</v>
      </c>
      <c r="I39" s="106">
        <v>2.0</v>
      </c>
      <c r="J39" s="95"/>
      <c r="K39" s="95"/>
      <c r="L39" s="95"/>
      <c r="O39" s="108" t="s">
        <v>96</v>
      </c>
      <c r="P39" s="110">
        <f>SUM(O4)</f>
        <v>0.0004166666667</v>
      </c>
      <c r="Q39" s="108" t="s">
        <v>96</v>
      </c>
      <c r="R39" s="110">
        <f>SUM(Q4:R4)</f>
        <v>0.00130787037</v>
      </c>
      <c r="T39" s="108" t="s">
        <v>96</v>
      </c>
      <c r="U39" s="110">
        <f>SUM(S4:U4)</f>
        <v>0.002824074074</v>
      </c>
      <c r="W39" s="108" t="s">
        <v>96</v>
      </c>
      <c r="X39" s="110">
        <f>SUM(W4)</f>
        <v>0.0006712962963</v>
      </c>
      <c r="Y39" s="108" t="s">
        <v>96</v>
      </c>
      <c r="Z39" s="110">
        <f>SUM(Y4)</f>
        <v>0.0009490740741</v>
      </c>
    </row>
    <row r="40" ht="15.75" customHeight="1">
      <c r="D40" s="94"/>
      <c r="F40" s="95"/>
      <c r="G40" s="96"/>
      <c r="H40" s="95"/>
      <c r="I40" s="95"/>
      <c r="J40" s="95"/>
      <c r="K40" s="95"/>
      <c r="L40" s="95"/>
    </row>
    <row r="41" ht="15.75" customHeight="1">
      <c r="D41" s="94"/>
      <c r="G41" s="93"/>
    </row>
    <row r="42" ht="15.75" customHeight="1">
      <c r="D42" s="94"/>
      <c r="G42" s="93"/>
    </row>
    <row r="43" ht="15.75" customHeight="1">
      <c r="D43" s="94"/>
      <c r="G43" s="93"/>
    </row>
    <row r="44" ht="15.75" customHeight="1">
      <c r="D44" s="94"/>
      <c r="G44" s="93"/>
    </row>
    <row r="45" ht="15.75" customHeight="1">
      <c r="D45" s="94"/>
      <c r="G45" s="93"/>
    </row>
    <row r="46" ht="15.75" customHeight="1">
      <c r="D46" s="94"/>
      <c r="G46" s="93"/>
    </row>
    <row r="47" ht="15.75" customHeight="1">
      <c r="D47" s="94"/>
      <c r="G47" s="93"/>
    </row>
    <row r="48" ht="15.75" customHeight="1">
      <c r="D48" s="94"/>
      <c r="G48" s="93"/>
    </row>
    <row r="49" ht="15.75" customHeight="1">
      <c r="D49" s="94"/>
      <c r="G49" s="93"/>
    </row>
    <row r="50" ht="15.75" customHeight="1">
      <c r="D50" s="94"/>
      <c r="G50" s="93"/>
    </row>
    <row r="51" ht="15.75" customHeight="1">
      <c r="D51" s="94"/>
      <c r="G51" s="93"/>
    </row>
    <row r="52" ht="15.75" customHeight="1">
      <c r="D52" s="94"/>
      <c r="G52" s="93"/>
    </row>
    <row r="53" ht="15.75" customHeight="1">
      <c r="D53" s="94"/>
      <c r="G53" s="93"/>
    </row>
    <row r="54" ht="15.75" customHeight="1">
      <c r="D54" s="94"/>
      <c r="G54" s="93"/>
    </row>
    <row r="55" ht="15.75" customHeight="1">
      <c r="D55" s="94"/>
      <c r="G55" s="93"/>
    </row>
    <row r="56" ht="15.75" customHeight="1">
      <c r="D56" s="94"/>
      <c r="G56" s="93"/>
    </row>
    <row r="57" ht="15.75" customHeight="1">
      <c r="D57" s="94"/>
      <c r="G57" s="93"/>
    </row>
    <row r="58" ht="15.75" customHeight="1">
      <c r="D58" s="94"/>
      <c r="G58" s="93"/>
    </row>
    <row r="59" ht="15.75" customHeight="1">
      <c r="D59" s="94"/>
      <c r="G59" s="93"/>
    </row>
    <row r="60" ht="15.75" customHeight="1">
      <c r="D60" s="94"/>
      <c r="G60" s="93"/>
    </row>
    <row r="61" ht="15.75" customHeight="1">
      <c r="D61" s="94"/>
      <c r="G61" s="93"/>
    </row>
    <row r="62" ht="15.75" customHeight="1">
      <c r="D62" s="94"/>
      <c r="G62" s="93"/>
    </row>
    <row r="63" ht="15.75" customHeight="1">
      <c r="D63" s="94"/>
      <c r="G63" s="93"/>
    </row>
    <row r="64" ht="15.75" customHeight="1">
      <c r="D64" s="94"/>
      <c r="G64" s="93"/>
    </row>
    <row r="65" ht="15.75" customHeight="1">
      <c r="D65" s="94"/>
      <c r="G65" s="93"/>
    </row>
    <row r="66" ht="15.75" customHeight="1">
      <c r="D66" s="113"/>
      <c r="G66" s="93"/>
    </row>
    <row r="67" ht="15.75" customHeight="1">
      <c r="D67" s="113"/>
      <c r="G67" s="93"/>
    </row>
    <row r="68" ht="15.75" customHeight="1">
      <c r="D68" s="113"/>
      <c r="G68" s="93"/>
    </row>
    <row r="69" ht="15.75" customHeight="1">
      <c r="D69" s="113"/>
      <c r="G69" s="93"/>
    </row>
    <row r="70" ht="15.75" customHeight="1">
      <c r="D70" s="113"/>
      <c r="G70" s="93"/>
    </row>
    <row r="71" ht="15.75" customHeight="1">
      <c r="D71" s="113"/>
      <c r="G71" s="93"/>
    </row>
    <row r="72" ht="15.75" customHeight="1">
      <c r="D72" s="113"/>
      <c r="G72" s="93"/>
    </row>
    <row r="73" ht="15.75" customHeight="1">
      <c r="D73" s="113"/>
      <c r="G73" s="93"/>
    </row>
    <row r="74" ht="15.75" customHeight="1">
      <c r="D74" s="113"/>
      <c r="G74" s="93"/>
    </row>
    <row r="75" ht="15.75" customHeight="1">
      <c r="D75" s="113"/>
      <c r="G75" s="93"/>
    </row>
    <row r="76" ht="15.75" customHeight="1">
      <c r="D76" s="113"/>
      <c r="G76" s="93"/>
    </row>
    <row r="77" ht="15.75" customHeight="1">
      <c r="D77" s="113"/>
      <c r="G77" s="93"/>
    </row>
    <row r="78" ht="15.75" customHeight="1">
      <c r="D78" s="113"/>
      <c r="G78" s="93"/>
    </row>
    <row r="79" ht="15.75" customHeight="1">
      <c r="D79" s="113"/>
      <c r="G79" s="93"/>
    </row>
    <row r="80" ht="15.75" customHeight="1">
      <c r="D80" s="113"/>
      <c r="G80" s="93"/>
    </row>
    <row r="81" ht="15.75" customHeight="1">
      <c r="D81" s="113"/>
      <c r="G81" s="93"/>
    </row>
    <row r="82" ht="15.75" customHeight="1">
      <c r="D82" s="113"/>
      <c r="G82" s="93"/>
    </row>
    <row r="83" ht="15.75" customHeight="1">
      <c r="D83" s="113"/>
      <c r="G83" s="93"/>
    </row>
    <row r="84" ht="15.75" customHeight="1">
      <c r="D84" s="113"/>
      <c r="G84" s="93"/>
    </row>
    <row r="85" ht="15.75" customHeight="1">
      <c r="D85" s="113"/>
      <c r="G85" s="93"/>
    </row>
    <row r="86" ht="15.75" customHeight="1">
      <c r="D86" s="113"/>
      <c r="G86" s="93"/>
    </row>
    <row r="87" ht="15.75" customHeight="1">
      <c r="D87" s="113"/>
      <c r="G87" s="93"/>
    </row>
    <row r="88" ht="15.75" customHeight="1">
      <c r="D88" s="113"/>
      <c r="G88" s="93"/>
    </row>
    <row r="89" ht="15.75" customHeight="1">
      <c r="D89" s="113"/>
      <c r="G89" s="93"/>
    </row>
    <row r="90" ht="15.75" customHeight="1">
      <c r="D90" s="113"/>
      <c r="G90" s="93"/>
    </row>
    <row r="91" ht="15.75" customHeight="1">
      <c r="D91" s="113"/>
      <c r="G91" s="93"/>
    </row>
    <row r="92" ht="15.75" customHeight="1">
      <c r="D92" s="113"/>
      <c r="G92" s="93"/>
    </row>
    <row r="93" ht="15.75" customHeight="1">
      <c r="D93" s="113"/>
      <c r="G93" s="93"/>
    </row>
    <row r="94" ht="15.75" customHeight="1">
      <c r="D94" s="113"/>
      <c r="G94" s="93"/>
    </row>
    <row r="95" ht="15.75" customHeight="1">
      <c r="D95" s="113"/>
      <c r="G95" s="93"/>
    </row>
    <row r="96" ht="15.75" customHeight="1">
      <c r="D96" s="113"/>
      <c r="G96" s="93"/>
    </row>
    <row r="97" ht="15.75" customHeight="1">
      <c r="D97" s="113"/>
      <c r="G97" s="93"/>
    </row>
    <row r="98" ht="15.75" customHeight="1">
      <c r="D98" s="113"/>
      <c r="G98" s="93"/>
    </row>
    <row r="99" ht="15.75" customHeight="1">
      <c r="D99" s="113"/>
      <c r="G99" s="93"/>
    </row>
    <row r="100" ht="15.75" customHeight="1">
      <c r="D100" s="113"/>
      <c r="G100" s="93"/>
    </row>
    <row r="101" ht="15.75" customHeight="1">
      <c r="D101" s="113"/>
      <c r="G101" s="93"/>
    </row>
    <row r="102" ht="15.75" customHeight="1">
      <c r="D102" s="113"/>
      <c r="G102" s="93"/>
    </row>
    <row r="103" ht="15.75" customHeight="1">
      <c r="D103" s="113"/>
      <c r="G103" s="93"/>
    </row>
    <row r="104" ht="15.75" customHeight="1">
      <c r="D104" s="113"/>
      <c r="G104" s="93"/>
    </row>
    <row r="105" ht="15.75" customHeight="1">
      <c r="D105" s="113"/>
      <c r="G105" s="93"/>
    </row>
    <row r="106" ht="15.75" customHeight="1">
      <c r="D106" s="113"/>
      <c r="G106" s="93"/>
    </row>
    <row r="107" ht="15.75" customHeight="1">
      <c r="D107" s="113"/>
      <c r="G107" s="93"/>
    </row>
    <row r="108" ht="15.75" customHeight="1">
      <c r="D108" s="113"/>
      <c r="G108" s="93"/>
    </row>
    <row r="109" ht="15.75" customHeight="1">
      <c r="D109" s="113"/>
      <c r="G109" s="93"/>
    </row>
    <row r="110" ht="15.75" customHeight="1">
      <c r="D110" s="113"/>
      <c r="G110" s="93"/>
    </row>
    <row r="111" ht="15.75" customHeight="1">
      <c r="D111" s="113"/>
      <c r="G111" s="93"/>
    </row>
    <row r="112" ht="15.75" customHeight="1">
      <c r="D112" s="113"/>
      <c r="G112" s="93"/>
    </row>
    <row r="113" ht="15.75" customHeight="1">
      <c r="D113" s="113"/>
      <c r="G113" s="93"/>
    </row>
    <row r="114" ht="15.75" customHeight="1">
      <c r="D114" s="113"/>
      <c r="G114" s="93"/>
    </row>
    <row r="115" ht="15.75" customHeight="1">
      <c r="D115" s="113"/>
      <c r="G115" s="93"/>
    </row>
    <row r="116" ht="15.75" customHeight="1">
      <c r="D116" s="113"/>
      <c r="G116" s="93"/>
    </row>
    <row r="117" ht="15.75" customHeight="1">
      <c r="D117" s="113"/>
      <c r="G117" s="93"/>
    </row>
    <row r="118" ht="15.75" customHeight="1">
      <c r="D118" s="113"/>
      <c r="G118" s="93"/>
    </row>
    <row r="119" ht="15.75" customHeight="1">
      <c r="D119" s="113"/>
      <c r="G119" s="93"/>
    </row>
    <row r="120" ht="15.75" customHeight="1">
      <c r="D120" s="113"/>
      <c r="G120" s="93"/>
    </row>
    <row r="121" ht="15.75" customHeight="1">
      <c r="D121" s="113"/>
      <c r="G121" s="93"/>
    </row>
    <row r="122" ht="15.75" customHeight="1">
      <c r="D122" s="113"/>
      <c r="G122" s="93"/>
    </row>
    <row r="123" ht="15.75" customHeight="1">
      <c r="D123" s="113"/>
      <c r="G123" s="93"/>
    </row>
    <row r="124" ht="15.75" customHeight="1">
      <c r="D124" s="113"/>
      <c r="G124" s="93"/>
    </row>
    <row r="125" ht="15.75" customHeight="1">
      <c r="D125" s="113"/>
      <c r="G125" s="93"/>
    </row>
    <row r="126" ht="15.75" customHeight="1">
      <c r="D126" s="113"/>
      <c r="G126" s="93"/>
    </row>
    <row r="127" ht="15.75" customHeight="1">
      <c r="D127" s="113"/>
      <c r="G127" s="93"/>
    </row>
    <row r="128" ht="15.75" customHeight="1">
      <c r="D128" s="113"/>
      <c r="G128" s="93"/>
    </row>
    <row r="129" ht="15.75" customHeight="1">
      <c r="D129" s="113"/>
      <c r="G129" s="93"/>
    </row>
    <row r="130" ht="15.75" customHeight="1">
      <c r="D130" s="113"/>
      <c r="G130" s="93"/>
    </row>
    <row r="131" ht="15.75" customHeight="1">
      <c r="D131" s="113"/>
      <c r="G131" s="93"/>
    </row>
    <row r="132" ht="15.75" customHeight="1">
      <c r="D132" s="113"/>
      <c r="G132" s="93"/>
    </row>
    <row r="133" ht="15.75" customHeight="1">
      <c r="D133" s="113"/>
      <c r="G133" s="93"/>
    </row>
    <row r="134" ht="15.75" customHeight="1">
      <c r="D134" s="113"/>
      <c r="G134" s="93"/>
    </row>
    <row r="135" ht="15.75" customHeight="1">
      <c r="D135" s="113"/>
      <c r="G135" s="93"/>
    </row>
    <row r="136" ht="15.75" customHeight="1">
      <c r="D136" s="113"/>
      <c r="G136" s="93"/>
    </row>
    <row r="137" ht="15.75" customHeight="1">
      <c r="D137" s="113"/>
      <c r="G137" s="93"/>
    </row>
    <row r="138" ht="15.75" customHeight="1">
      <c r="D138" s="113"/>
      <c r="G138" s="93"/>
    </row>
    <row r="139" ht="15.75" customHeight="1">
      <c r="D139" s="113"/>
      <c r="G139" s="93"/>
    </row>
    <row r="140" ht="15.75" customHeight="1">
      <c r="D140" s="113"/>
      <c r="G140" s="93"/>
    </row>
    <row r="141" ht="15.75" customHeight="1">
      <c r="D141" s="113"/>
      <c r="G141" s="93"/>
    </row>
    <row r="142" ht="15.75" customHeight="1">
      <c r="D142" s="113"/>
      <c r="G142" s="93"/>
    </row>
    <row r="143" ht="15.75" customHeight="1">
      <c r="D143" s="113"/>
      <c r="G143" s="93"/>
    </row>
    <row r="144" ht="15.75" customHeight="1">
      <c r="D144" s="113"/>
      <c r="G144" s="93"/>
    </row>
    <row r="145" ht="15.75" customHeight="1">
      <c r="D145" s="113"/>
      <c r="G145" s="93"/>
    </row>
    <row r="146" ht="15.75" customHeight="1">
      <c r="D146" s="113"/>
      <c r="G146" s="93"/>
    </row>
    <row r="147" ht="15.75" customHeight="1">
      <c r="D147" s="113"/>
      <c r="G147" s="93"/>
    </row>
    <row r="148" ht="15.75" customHeight="1">
      <c r="D148" s="113"/>
      <c r="G148" s="93"/>
    </row>
    <row r="149" ht="15.75" customHeight="1">
      <c r="D149" s="113"/>
      <c r="G149" s="93"/>
    </row>
    <row r="150" ht="15.75" customHeight="1">
      <c r="D150" s="113"/>
      <c r="G150" s="93"/>
    </row>
    <row r="151" ht="15.75" customHeight="1">
      <c r="D151" s="113"/>
      <c r="G151" s="93"/>
    </row>
    <row r="152" ht="15.75" customHeight="1">
      <c r="D152" s="113"/>
      <c r="G152" s="93"/>
    </row>
    <row r="153" ht="15.75" customHeight="1">
      <c r="D153" s="113"/>
      <c r="G153" s="93"/>
    </row>
    <row r="154" ht="15.75" customHeight="1">
      <c r="D154" s="113"/>
      <c r="G154" s="93"/>
    </row>
    <row r="155" ht="15.75" customHeight="1">
      <c r="D155" s="113"/>
      <c r="G155" s="93"/>
    </row>
    <row r="156" ht="15.75" customHeight="1">
      <c r="D156" s="113"/>
      <c r="G156" s="93"/>
    </row>
    <row r="157" ht="15.75" customHeight="1">
      <c r="D157" s="113"/>
      <c r="G157" s="93"/>
    </row>
    <row r="158" ht="15.75" customHeight="1">
      <c r="D158" s="113"/>
      <c r="G158" s="93"/>
    </row>
    <row r="159" ht="15.75" customHeight="1">
      <c r="D159" s="113"/>
      <c r="G159" s="93"/>
    </row>
    <row r="160" ht="15.75" customHeight="1">
      <c r="D160" s="113"/>
      <c r="G160" s="93"/>
    </row>
    <row r="161" ht="15.75" customHeight="1">
      <c r="D161" s="113"/>
      <c r="G161" s="93"/>
    </row>
    <row r="162" ht="15.75" customHeight="1">
      <c r="D162" s="113"/>
      <c r="G162" s="93"/>
    </row>
    <row r="163" ht="15.75" customHeight="1">
      <c r="D163" s="113"/>
      <c r="G163" s="93"/>
    </row>
    <row r="164" ht="15.75" customHeight="1">
      <c r="D164" s="113"/>
      <c r="G164" s="93"/>
    </row>
    <row r="165" ht="15.75" customHeight="1">
      <c r="D165" s="113"/>
      <c r="G165" s="93"/>
    </row>
    <row r="166" ht="15.75" customHeight="1">
      <c r="D166" s="113"/>
      <c r="G166" s="93"/>
    </row>
    <row r="167" ht="15.75" customHeight="1">
      <c r="D167" s="113"/>
      <c r="G167" s="93"/>
    </row>
    <row r="168" ht="15.75" customHeight="1">
      <c r="D168" s="113"/>
      <c r="G168" s="93"/>
    </row>
    <row r="169" ht="15.75" customHeight="1">
      <c r="D169" s="113"/>
      <c r="G169" s="93"/>
    </row>
    <row r="170" ht="15.75" customHeight="1">
      <c r="D170" s="113"/>
      <c r="G170" s="93"/>
    </row>
    <row r="171" ht="15.75" customHeight="1">
      <c r="D171" s="113"/>
      <c r="G171" s="93"/>
    </row>
    <row r="172" ht="15.75" customHeight="1">
      <c r="D172" s="113"/>
      <c r="G172" s="93"/>
    </row>
    <row r="173" ht="15.75" customHeight="1">
      <c r="D173" s="113"/>
      <c r="G173" s="93"/>
    </row>
    <row r="174" ht="15.75" customHeight="1">
      <c r="D174" s="113"/>
      <c r="G174" s="93"/>
    </row>
    <row r="175" ht="15.75" customHeight="1">
      <c r="D175" s="113"/>
      <c r="G175" s="93"/>
    </row>
    <row r="176" ht="15.75" customHeight="1">
      <c r="D176" s="113"/>
      <c r="G176" s="93"/>
    </row>
    <row r="177" ht="15.75" customHeight="1">
      <c r="D177" s="113"/>
      <c r="G177" s="93"/>
    </row>
    <row r="178" ht="15.75" customHeight="1">
      <c r="D178" s="113"/>
      <c r="G178" s="93"/>
    </row>
    <row r="179" ht="15.75" customHeight="1">
      <c r="D179" s="113"/>
      <c r="G179" s="93"/>
    </row>
    <row r="180" ht="15.75" customHeight="1">
      <c r="D180" s="113"/>
      <c r="G180" s="93"/>
    </row>
    <row r="181" ht="15.75" customHeight="1">
      <c r="D181" s="113"/>
      <c r="G181" s="93"/>
    </row>
    <row r="182" ht="15.75" customHeight="1">
      <c r="D182" s="113"/>
      <c r="G182" s="93"/>
    </row>
    <row r="183" ht="15.75" customHeight="1">
      <c r="D183" s="113"/>
      <c r="G183" s="93"/>
    </row>
    <row r="184" ht="15.75" customHeight="1">
      <c r="D184" s="113"/>
      <c r="G184" s="93"/>
    </row>
    <row r="185" ht="15.75" customHeight="1">
      <c r="D185" s="113"/>
      <c r="G185" s="93"/>
    </row>
    <row r="186" ht="15.75" customHeight="1">
      <c r="D186" s="113"/>
      <c r="G186" s="93"/>
    </row>
    <row r="187" ht="15.75" customHeight="1">
      <c r="D187" s="113"/>
      <c r="G187" s="93"/>
    </row>
    <row r="188" ht="15.75" customHeight="1">
      <c r="D188" s="113"/>
      <c r="G188" s="93"/>
    </row>
    <row r="189" ht="15.75" customHeight="1">
      <c r="D189" s="113"/>
      <c r="G189" s="93"/>
    </row>
    <row r="190" ht="15.75" customHeight="1">
      <c r="D190" s="113"/>
      <c r="G190" s="93"/>
    </row>
    <row r="191" ht="15.75" customHeight="1">
      <c r="D191" s="113"/>
      <c r="G191" s="93"/>
    </row>
    <row r="192" ht="15.75" customHeight="1">
      <c r="D192" s="113"/>
      <c r="G192" s="93"/>
    </row>
    <row r="193" ht="15.75" customHeight="1">
      <c r="D193" s="113"/>
      <c r="G193" s="93"/>
    </row>
    <row r="194" ht="15.75" customHeight="1">
      <c r="D194" s="113"/>
      <c r="G194" s="93"/>
    </row>
    <row r="195" ht="15.75" customHeight="1">
      <c r="D195" s="113"/>
      <c r="G195" s="93"/>
    </row>
    <row r="196" ht="15.75" customHeight="1">
      <c r="D196" s="113"/>
      <c r="G196" s="93"/>
    </row>
    <row r="197" ht="15.75" customHeight="1">
      <c r="D197" s="113"/>
      <c r="G197" s="93"/>
    </row>
    <row r="198" ht="15.75" customHeight="1">
      <c r="D198" s="113"/>
      <c r="G198" s="93"/>
    </row>
    <row r="199" ht="15.75" customHeight="1">
      <c r="D199" s="113"/>
      <c r="G199" s="93"/>
    </row>
    <row r="200" ht="15.75" customHeight="1">
      <c r="D200" s="113"/>
      <c r="G200" s="93"/>
    </row>
    <row r="201" ht="15.75" customHeight="1">
      <c r="D201" s="113"/>
      <c r="G201" s="93"/>
    </row>
    <row r="202" ht="15.75" customHeight="1">
      <c r="D202" s="113"/>
      <c r="G202" s="93"/>
    </row>
    <row r="203" ht="15.75" customHeight="1">
      <c r="D203" s="113"/>
      <c r="G203" s="93"/>
    </row>
    <row r="204" ht="15.75" customHeight="1">
      <c r="D204" s="113"/>
      <c r="G204" s="93"/>
    </row>
    <row r="205" ht="15.75" customHeight="1">
      <c r="D205" s="113"/>
      <c r="G205" s="93"/>
    </row>
    <row r="206" ht="15.75" customHeight="1">
      <c r="D206" s="113"/>
      <c r="G206" s="93"/>
    </row>
    <row r="207" ht="15.75" customHeight="1">
      <c r="D207" s="113"/>
      <c r="G207" s="93"/>
    </row>
    <row r="208" ht="15.75" customHeight="1">
      <c r="D208" s="113"/>
      <c r="G208" s="93"/>
    </row>
    <row r="209" ht="15.75" customHeight="1">
      <c r="D209" s="113"/>
      <c r="G209" s="93"/>
    </row>
    <row r="210" ht="15.75" customHeight="1">
      <c r="D210" s="113"/>
      <c r="G210" s="93"/>
    </row>
    <row r="211" ht="15.75" customHeight="1">
      <c r="D211" s="113"/>
      <c r="G211" s="93"/>
    </row>
    <row r="212" ht="15.75" customHeight="1">
      <c r="D212" s="113"/>
      <c r="G212" s="93"/>
    </row>
    <row r="213" ht="15.75" customHeight="1">
      <c r="D213" s="113"/>
      <c r="G213" s="93"/>
    </row>
    <row r="214" ht="15.75" customHeight="1">
      <c r="D214" s="113"/>
      <c r="G214" s="93"/>
    </row>
    <row r="215" ht="15.75" customHeight="1">
      <c r="D215" s="113"/>
      <c r="G215" s="93"/>
    </row>
    <row r="216" ht="15.75" customHeight="1">
      <c r="D216" s="113"/>
      <c r="G216" s="93"/>
    </row>
    <row r="217" ht="15.75" customHeight="1">
      <c r="D217" s="113"/>
      <c r="G217" s="93"/>
    </row>
    <row r="218" ht="15.75" customHeight="1">
      <c r="D218" s="113"/>
      <c r="G218" s="93"/>
    </row>
    <row r="219" ht="15.75" customHeight="1">
      <c r="D219" s="113"/>
      <c r="G219" s="93"/>
    </row>
    <row r="220" ht="15.75" customHeight="1">
      <c r="D220" s="113"/>
      <c r="G220" s="93"/>
    </row>
    <row r="221" ht="15.75" customHeight="1">
      <c r="D221" s="113"/>
      <c r="G221" s="93"/>
    </row>
    <row r="222" ht="15.75" customHeight="1">
      <c r="D222" s="113"/>
      <c r="G222" s="93"/>
    </row>
    <row r="223" ht="15.75" customHeight="1">
      <c r="D223" s="113"/>
      <c r="G223" s="93"/>
    </row>
    <row r="224" ht="15.75" customHeight="1">
      <c r="D224" s="113"/>
      <c r="G224" s="93"/>
    </row>
    <row r="225" ht="15.75" customHeight="1">
      <c r="D225" s="113"/>
      <c r="G225" s="93"/>
    </row>
    <row r="226" ht="15.75" customHeight="1">
      <c r="D226" s="113"/>
      <c r="G226" s="93"/>
    </row>
    <row r="227" ht="15.75" customHeight="1">
      <c r="D227" s="113"/>
      <c r="G227" s="93"/>
    </row>
    <row r="228" ht="15.75" customHeight="1">
      <c r="D228" s="113"/>
      <c r="G228" s="93"/>
    </row>
    <row r="229" ht="15.75" customHeight="1">
      <c r="D229" s="113"/>
      <c r="G229" s="93"/>
    </row>
    <row r="230" ht="15.75" customHeight="1">
      <c r="D230" s="113"/>
      <c r="G230" s="93"/>
    </row>
    <row r="231" ht="15.75" customHeight="1">
      <c r="D231" s="113"/>
      <c r="G231" s="93"/>
    </row>
    <row r="232" ht="15.75" customHeight="1">
      <c r="D232" s="113"/>
      <c r="G232" s="93"/>
    </row>
    <row r="233" ht="15.75" customHeight="1">
      <c r="D233" s="113"/>
      <c r="G233" s="93"/>
    </row>
    <row r="234" ht="15.75" customHeight="1">
      <c r="D234" s="113"/>
      <c r="G234" s="93"/>
    </row>
    <row r="235" ht="15.75" customHeight="1">
      <c r="D235" s="113"/>
      <c r="G235" s="93"/>
    </row>
    <row r="236" ht="15.75" customHeight="1">
      <c r="D236" s="113"/>
      <c r="G236" s="93"/>
    </row>
    <row r="237" ht="15.75" customHeight="1">
      <c r="D237" s="113"/>
      <c r="G237" s="93"/>
    </row>
    <row r="238" ht="15.75" customHeight="1">
      <c r="D238" s="113"/>
      <c r="G238" s="93"/>
    </row>
    <row r="239" ht="14.25" customHeight="1">
      <c r="D239" s="113"/>
      <c r="G239" s="93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6">
    <mergeCell ref="E2:E3"/>
    <mergeCell ref="F2:F3"/>
    <mergeCell ref="H2:H3"/>
    <mergeCell ref="I2:I3"/>
    <mergeCell ref="K2:K3"/>
    <mergeCell ref="M2:M3"/>
    <mergeCell ref="O2:O3"/>
    <mergeCell ref="Q2:Q3"/>
    <mergeCell ref="S2:S3"/>
    <mergeCell ref="T2:T3"/>
    <mergeCell ref="W2:W3"/>
    <mergeCell ref="Y2:Y3"/>
    <mergeCell ref="D2:D3"/>
    <mergeCell ref="B4:D4"/>
    <mergeCell ref="B32:C32"/>
    <mergeCell ref="A33:D33"/>
    <mergeCell ref="A34:D34"/>
    <mergeCell ref="A35:D35"/>
    <mergeCell ref="A36:D36"/>
    <mergeCell ref="A1:A31"/>
    <mergeCell ref="B1:B3"/>
    <mergeCell ref="C1:C3"/>
    <mergeCell ref="E1:F1"/>
    <mergeCell ref="H1:I1"/>
    <mergeCell ref="S1:U1"/>
    <mergeCell ref="U2:U3"/>
  </mergeCells>
  <hyperlinks>
    <hyperlink r:id="rId1" ref="H2"/>
    <hyperlink r:id="rId2" ref="K2"/>
    <hyperlink r:id="rId3" ref="M2"/>
    <hyperlink r:id="rId4" ref="O2"/>
    <hyperlink r:id="rId5" ref="Q2"/>
    <hyperlink r:id="rId6" ref="S2"/>
    <hyperlink r:id="rId7" ref="T2"/>
    <hyperlink r:id="rId8" ref="U2"/>
    <hyperlink r:id="rId9" ref="W2"/>
    <hyperlink r:id="rId10" ref="Y2"/>
  </hyperlinks>
  <printOptions/>
  <pageMargins bottom="0.75" footer="0.0" header="0.0" left="0.7" right="0.7" top="0.75"/>
  <pageSetup paperSize="9" orientation="landscape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22.5"/>
    <col customWidth="1" min="6" max="6" width="5.0"/>
    <col customWidth="1" min="7" max="17" width="8.38"/>
    <col customWidth="1" min="18" max="26" width="11.0"/>
  </cols>
  <sheetData>
    <row r="1" ht="35.25" customHeight="1">
      <c r="A1" s="1" t="s">
        <v>120</v>
      </c>
      <c r="B1" s="4" t="s">
        <v>2</v>
      </c>
      <c r="C1" s="4" t="s">
        <v>3</v>
      </c>
      <c r="D1" s="6" t="s">
        <v>4</v>
      </c>
      <c r="E1" s="120"/>
      <c r="L1" s="8"/>
      <c r="M1" s="121" t="s">
        <v>121</v>
      </c>
      <c r="Q1" s="8"/>
    </row>
    <row r="2" ht="35.25" customHeight="1">
      <c r="A2" s="20"/>
      <c r="B2" s="20"/>
      <c r="C2" s="20"/>
      <c r="D2" s="25" t="s">
        <v>5</v>
      </c>
      <c r="E2" s="3"/>
      <c r="F2" s="3"/>
      <c r="G2" s="3"/>
      <c r="H2" s="3"/>
      <c r="I2" s="3"/>
      <c r="J2" s="3"/>
      <c r="K2" s="3"/>
      <c r="L2" s="8"/>
      <c r="M2" s="3"/>
      <c r="N2" s="3"/>
      <c r="O2" s="3"/>
      <c r="P2" s="3"/>
      <c r="Q2" s="8"/>
    </row>
    <row r="3" ht="35.25" customHeight="1">
      <c r="A3" s="20"/>
      <c r="B3" s="33"/>
      <c r="C3" s="33"/>
      <c r="D3" s="33"/>
      <c r="E3" s="33"/>
      <c r="F3" s="33"/>
      <c r="G3" s="33"/>
      <c r="H3" s="33"/>
      <c r="I3" s="33"/>
      <c r="J3" s="33"/>
      <c r="K3" s="33"/>
      <c r="L3" s="8"/>
      <c r="M3" s="33"/>
      <c r="N3" s="33"/>
      <c r="O3" s="33"/>
      <c r="P3" s="33"/>
      <c r="Q3" s="8"/>
    </row>
    <row r="4" ht="17.25" customHeight="1">
      <c r="A4" s="20"/>
      <c r="B4" s="42" t="s">
        <v>24</v>
      </c>
      <c r="C4" s="11"/>
      <c r="D4" s="12"/>
      <c r="L4" s="8"/>
      <c r="Q4" s="8"/>
    </row>
    <row r="5" ht="35.25" customHeight="1">
      <c r="A5" s="20"/>
      <c r="B5" s="59">
        <v>1.0</v>
      </c>
      <c r="C5" s="59">
        <v>1.0</v>
      </c>
      <c r="D5" s="61" t="s">
        <v>32</v>
      </c>
      <c r="L5" s="8"/>
      <c r="Q5" s="8"/>
    </row>
    <row r="6" ht="35.25" customHeight="1">
      <c r="A6" s="20"/>
      <c r="B6" s="59">
        <v>1.0</v>
      </c>
      <c r="C6" s="59">
        <v>2.0</v>
      </c>
      <c r="D6" s="61" t="s">
        <v>34</v>
      </c>
      <c r="L6" s="8"/>
      <c r="Q6" s="8"/>
    </row>
    <row r="7" ht="35.25" customHeight="1">
      <c r="A7" s="20"/>
      <c r="B7" s="59">
        <v>1.0</v>
      </c>
      <c r="C7" s="59">
        <v>3.0</v>
      </c>
      <c r="D7" s="61" t="s">
        <v>35</v>
      </c>
      <c r="L7" s="8"/>
      <c r="Q7" s="8"/>
    </row>
    <row r="8" ht="15.0" customHeight="1">
      <c r="A8" s="20"/>
      <c r="B8" s="59">
        <v>1.0</v>
      </c>
      <c r="C8" s="59">
        <v>4.0</v>
      </c>
      <c r="D8" s="61" t="s">
        <v>36</v>
      </c>
      <c r="L8" s="8"/>
      <c r="Q8" s="8"/>
    </row>
    <row r="9" ht="30.0" customHeight="1">
      <c r="A9" s="20"/>
      <c r="B9" s="59">
        <v>1.0</v>
      </c>
      <c r="C9" s="59">
        <v>5.0</v>
      </c>
      <c r="D9" s="61" t="s">
        <v>37</v>
      </c>
      <c r="E9" s="122"/>
      <c r="L9" s="8"/>
      <c r="Q9" s="8"/>
    </row>
    <row r="10" ht="40.5" customHeight="1">
      <c r="A10" s="20"/>
      <c r="B10" s="59">
        <v>1.0</v>
      </c>
      <c r="C10" s="59">
        <v>6.0</v>
      </c>
      <c r="D10" s="61" t="s">
        <v>122</v>
      </c>
      <c r="L10" s="8"/>
      <c r="Q10" s="8"/>
    </row>
    <row r="11" ht="15.0" customHeight="1">
      <c r="A11" s="20"/>
      <c r="B11" s="59">
        <v>1.0</v>
      </c>
      <c r="C11" s="59">
        <v>7.0</v>
      </c>
      <c r="D11" s="61" t="s">
        <v>123</v>
      </c>
      <c r="L11" s="8"/>
      <c r="Q11" s="8"/>
    </row>
    <row r="12" ht="14.25" customHeight="1">
      <c r="A12" s="20"/>
      <c r="B12" s="59">
        <v>1.0</v>
      </c>
      <c r="C12" s="59">
        <v>8.0</v>
      </c>
      <c r="D12" s="61" t="s">
        <v>124</v>
      </c>
      <c r="L12" s="8"/>
      <c r="Q12" s="8"/>
    </row>
    <row r="13" ht="15.0" customHeight="1">
      <c r="A13" s="20"/>
      <c r="B13" s="59">
        <v>1.0</v>
      </c>
      <c r="C13" s="59">
        <v>9.0</v>
      </c>
      <c r="D13" s="61" t="s">
        <v>46</v>
      </c>
      <c r="L13" s="8"/>
      <c r="Q13" s="8"/>
    </row>
    <row r="14" ht="15.0" customHeight="1">
      <c r="A14" s="20"/>
      <c r="B14" s="59">
        <v>1.0</v>
      </c>
      <c r="C14" s="59">
        <v>10.0</v>
      </c>
      <c r="D14" s="61" t="s">
        <v>48</v>
      </c>
      <c r="L14" s="8"/>
      <c r="Q14" s="8"/>
    </row>
    <row r="15" ht="15.0" customHeight="1">
      <c r="A15" s="20"/>
      <c r="B15" s="59">
        <v>1.0</v>
      </c>
      <c r="C15" s="59">
        <v>11.0</v>
      </c>
      <c r="D15" s="61" t="s">
        <v>50</v>
      </c>
      <c r="L15" s="8"/>
      <c r="Q15" s="8"/>
    </row>
    <row r="16" ht="15.0" customHeight="1">
      <c r="A16" s="20"/>
      <c r="B16" s="59">
        <v>1.0</v>
      </c>
      <c r="C16" s="59">
        <v>12.0</v>
      </c>
      <c r="D16" s="77" t="s">
        <v>52</v>
      </c>
      <c r="L16" s="8"/>
      <c r="Q16" s="8"/>
    </row>
    <row r="17" ht="15.0" customHeight="1">
      <c r="A17" s="20"/>
      <c r="B17" s="59">
        <v>1.0</v>
      </c>
      <c r="C17" s="59">
        <v>13.0</v>
      </c>
      <c r="D17" s="77" t="s">
        <v>54</v>
      </c>
      <c r="L17" s="8"/>
      <c r="Q17" s="8"/>
    </row>
    <row r="18" ht="15.0" customHeight="1">
      <c r="A18" s="20"/>
      <c r="B18" s="59">
        <v>1.0</v>
      </c>
      <c r="C18" s="59">
        <v>14.0</v>
      </c>
      <c r="D18" s="77" t="s">
        <v>56</v>
      </c>
      <c r="L18" s="8"/>
      <c r="Q18" s="8"/>
    </row>
    <row r="19" ht="16.5" customHeight="1">
      <c r="A19" s="20"/>
      <c r="B19" s="59">
        <v>1.0</v>
      </c>
      <c r="C19" s="59">
        <v>15.0</v>
      </c>
      <c r="D19" s="77" t="s">
        <v>57</v>
      </c>
      <c r="L19" s="8"/>
      <c r="Q19" s="8"/>
    </row>
    <row r="20" ht="17.25" customHeight="1">
      <c r="A20" s="20"/>
      <c r="B20" s="59">
        <v>4.0</v>
      </c>
      <c r="C20" s="59">
        <v>16.0</v>
      </c>
      <c r="D20" s="61" t="s">
        <v>125</v>
      </c>
      <c r="L20" s="8"/>
      <c r="Q20" s="8"/>
    </row>
    <row r="21" ht="26.25" customHeight="1">
      <c r="A21" s="20"/>
      <c r="B21" s="59">
        <v>5.0</v>
      </c>
      <c r="C21" s="59">
        <v>17.0</v>
      </c>
      <c r="D21" s="77" t="s">
        <v>126</v>
      </c>
      <c r="L21" s="8"/>
      <c r="Q21" s="8"/>
    </row>
    <row r="22" ht="15.75" customHeight="1">
      <c r="A22" s="20"/>
      <c r="B22" s="59">
        <v>1.0</v>
      </c>
      <c r="C22" s="59">
        <v>18.0</v>
      </c>
      <c r="D22" s="77" t="s">
        <v>62</v>
      </c>
      <c r="L22" s="8"/>
      <c r="Q22" s="8"/>
    </row>
    <row r="23" ht="15.75" customHeight="1">
      <c r="A23" s="20"/>
      <c r="B23" s="59">
        <v>1.0</v>
      </c>
      <c r="C23" s="59">
        <v>19.0</v>
      </c>
      <c r="D23" s="77" t="s">
        <v>64</v>
      </c>
      <c r="L23" s="8"/>
      <c r="Q23" s="8"/>
    </row>
    <row r="24" ht="16.5" customHeight="1">
      <c r="A24" s="20"/>
      <c r="B24" s="59">
        <v>1.0</v>
      </c>
      <c r="C24" s="59">
        <v>20.0</v>
      </c>
      <c r="D24" s="77" t="s">
        <v>65</v>
      </c>
      <c r="L24" s="8"/>
      <c r="Q24" s="8"/>
    </row>
    <row r="25" ht="15.75" customHeight="1">
      <c r="A25" s="20"/>
      <c r="B25" s="59">
        <v>1.0</v>
      </c>
      <c r="C25" s="59">
        <v>21.0</v>
      </c>
      <c r="D25" s="77" t="s">
        <v>66</v>
      </c>
      <c r="L25" s="8"/>
      <c r="Q25" s="8"/>
    </row>
    <row r="26" ht="15.75" customHeight="1">
      <c r="A26" s="20"/>
      <c r="B26" s="59">
        <v>4.0</v>
      </c>
      <c r="C26" s="59">
        <v>22.0</v>
      </c>
      <c r="D26" s="77" t="s">
        <v>129</v>
      </c>
      <c r="L26" s="8"/>
      <c r="Q26" s="8"/>
    </row>
    <row r="27" ht="15.75" customHeight="1">
      <c r="A27" s="20"/>
      <c r="B27" s="59">
        <v>5.0</v>
      </c>
      <c r="C27" s="59">
        <v>23.0</v>
      </c>
      <c r="D27" s="61" t="s">
        <v>130</v>
      </c>
      <c r="L27" s="8"/>
      <c r="Q27" s="8"/>
    </row>
    <row r="28" ht="15.75" customHeight="1">
      <c r="A28" s="33"/>
      <c r="B28" s="59">
        <v>5.0</v>
      </c>
      <c r="C28" s="59">
        <v>24.0</v>
      </c>
      <c r="D28" s="77" t="s">
        <v>131</v>
      </c>
      <c r="L28" s="8"/>
      <c r="Q28" s="8"/>
    </row>
    <row r="29" ht="34.5" customHeight="1">
      <c r="A29" s="58"/>
      <c r="B29" s="100">
        <f>SUM(B5:B28)</f>
        <v>42</v>
      </c>
      <c r="C29" s="12"/>
      <c r="D29" s="127" t="s">
        <v>74</v>
      </c>
      <c r="L29" s="8"/>
      <c r="Q29" s="8"/>
    </row>
    <row r="30" ht="34.5" customHeight="1">
      <c r="A30" s="105" t="s">
        <v>78</v>
      </c>
      <c r="B30" s="11"/>
      <c r="C30" s="11"/>
      <c r="D30" s="12"/>
      <c r="L30" s="8"/>
      <c r="Q30" s="8"/>
    </row>
    <row r="31" ht="34.5" customHeight="1">
      <c r="A31" s="105" t="s">
        <v>79</v>
      </c>
      <c r="B31" s="11"/>
      <c r="C31" s="11"/>
      <c r="D31" s="12"/>
      <c r="L31" s="8"/>
      <c r="Q31" s="8"/>
    </row>
    <row r="32" ht="34.5" customHeight="1">
      <c r="A32" s="105" t="s">
        <v>80</v>
      </c>
      <c r="B32" s="11"/>
      <c r="C32" s="11"/>
      <c r="D32" s="12"/>
      <c r="L32" s="8"/>
      <c r="Q32" s="8"/>
    </row>
    <row r="33" ht="34.5" customHeight="1">
      <c r="A33" s="105" t="s">
        <v>82</v>
      </c>
      <c r="B33" s="11"/>
      <c r="C33" s="11"/>
      <c r="D33" s="12"/>
      <c r="L33" s="8"/>
      <c r="Q33" s="8"/>
    </row>
    <row r="34" ht="34.5" customHeight="1">
      <c r="D34" s="94"/>
      <c r="G34" s="128" t="s">
        <v>105</v>
      </c>
      <c r="H34" s="12"/>
      <c r="I34" s="99"/>
      <c r="L34" s="8"/>
      <c r="N34" s="128" t="s">
        <v>105</v>
      </c>
      <c r="O34" s="12"/>
      <c r="P34" s="99"/>
      <c r="Q34" s="8"/>
    </row>
    <row r="35" ht="15.75" customHeight="1">
      <c r="D35" s="94"/>
      <c r="G35" s="114" t="s">
        <v>106</v>
      </c>
      <c r="H35" s="114"/>
      <c r="I35" s="114"/>
      <c r="L35" s="8"/>
      <c r="N35" s="114" t="s">
        <v>106</v>
      </c>
      <c r="O35" s="114"/>
      <c r="P35" s="114"/>
      <c r="Q35" s="8"/>
    </row>
    <row r="36" ht="15.75" customHeight="1">
      <c r="D36" s="94"/>
      <c r="L36" s="93"/>
    </row>
    <row r="37" ht="15.75" customHeight="1">
      <c r="D37" s="94"/>
      <c r="L37" s="93"/>
    </row>
    <row r="38" ht="15.75" customHeight="1">
      <c r="D38" s="94"/>
      <c r="L38" s="93"/>
    </row>
    <row r="39" ht="15.75" customHeight="1">
      <c r="D39" s="94"/>
      <c r="L39" s="93"/>
    </row>
    <row r="40" ht="15.75" customHeight="1">
      <c r="D40" s="94"/>
      <c r="L40" s="93"/>
    </row>
    <row r="41" ht="15.75" customHeight="1">
      <c r="D41" s="94"/>
      <c r="L41" s="93"/>
    </row>
    <row r="42" ht="15.75" customHeight="1">
      <c r="D42" s="94"/>
      <c r="L42" s="93"/>
    </row>
    <row r="43" ht="15.75" customHeight="1">
      <c r="D43" s="94"/>
      <c r="L43" s="93"/>
    </row>
    <row r="44" ht="15.75" customHeight="1">
      <c r="D44" s="94"/>
      <c r="L44" s="93"/>
    </row>
    <row r="45" ht="15.75" customHeight="1">
      <c r="D45" s="94"/>
      <c r="L45" s="93"/>
    </row>
    <row r="46" ht="15.75" customHeight="1">
      <c r="D46" s="94"/>
      <c r="L46" s="93"/>
    </row>
    <row r="47" ht="15.75" customHeight="1">
      <c r="D47" s="94"/>
      <c r="L47" s="93"/>
    </row>
    <row r="48" ht="15.75" customHeight="1">
      <c r="D48" s="94"/>
      <c r="L48" s="93"/>
    </row>
    <row r="49" ht="15.75" customHeight="1">
      <c r="D49" s="94"/>
      <c r="L49" s="93"/>
    </row>
    <row r="50" ht="15.75" customHeight="1">
      <c r="D50" s="94"/>
      <c r="L50" s="93"/>
    </row>
    <row r="51" ht="15.75" customHeight="1">
      <c r="D51" s="94"/>
      <c r="L51" s="93"/>
    </row>
    <row r="52" ht="15.75" customHeight="1">
      <c r="D52" s="94"/>
      <c r="L52" s="93"/>
    </row>
    <row r="53" ht="15.75" customHeight="1">
      <c r="D53" s="94"/>
      <c r="L53" s="93"/>
    </row>
    <row r="54" ht="15.75" customHeight="1">
      <c r="D54" s="94"/>
      <c r="L54" s="93"/>
    </row>
    <row r="55" ht="15.75" customHeight="1">
      <c r="D55" s="94"/>
      <c r="L55" s="93"/>
    </row>
    <row r="56" ht="15.75" customHeight="1">
      <c r="D56" s="94"/>
      <c r="L56" s="93"/>
    </row>
    <row r="57" ht="15.75" customHeight="1">
      <c r="D57" s="94"/>
      <c r="L57" s="93"/>
    </row>
    <row r="58" ht="15.75" customHeight="1">
      <c r="D58" s="94"/>
      <c r="L58" s="93"/>
    </row>
    <row r="59" ht="15.75" customHeight="1">
      <c r="D59" s="94"/>
      <c r="L59" s="93"/>
    </row>
    <row r="60" ht="15.75" customHeight="1">
      <c r="D60" s="94"/>
      <c r="L60" s="93"/>
    </row>
    <row r="61" ht="15.75" customHeight="1">
      <c r="D61" s="94"/>
      <c r="L61" s="93"/>
    </row>
    <row r="62" ht="15.75" customHeight="1">
      <c r="D62" s="94"/>
      <c r="L62" s="93"/>
    </row>
    <row r="63" ht="15.75" customHeight="1">
      <c r="D63" s="113"/>
      <c r="L63" s="93"/>
    </row>
    <row r="64" ht="15.75" customHeight="1">
      <c r="D64" s="113"/>
      <c r="L64" s="93"/>
    </row>
    <row r="65" ht="15.75" customHeight="1">
      <c r="D65" s="113"/>
      <c r="L65" s="93"/>
    </row>
    <row r="66" ht="15.75" customHeight="1">
      <c r="D66" s="113"/>
      <c r="L66" s="93"/>
    </row>
    <row r="67" ht="15.75" customHeight="1">
      <c r="D67" s="113"/>
      <c r="L67" s="93"/>
    </row>
    <row r="68" ht="15.75" customHeight="1">
      <c r="D68" s="113"/>
      <c r="L68" s="93"/>
    </row>
    <row r="69" ht="15.75" customHeight="1">
      <c r="D69" s="113"/>
      <c r="L69" s="93"/>
    </row>
    <row r="70" ht="15.75" customHeight="1">
      <c r="D70" s="113"/>
      <c r="L70" s="93"/>
    </row>
    <row r="71" ht="15.75" customHeight="1">
      <c r="D71" s="113"/>
      <c r="L71" s="93"/>
    </row>
    <row r="72" ht="15.75" customHeight="1">
      <c r="D72" s="113"/>
      <c r="L72" s="93"/>
    </row>
    <row r="73" ht="15.75" customHeight="1">
      <c r="D73" s="113"/>
      <c r="L73" s="93"/>
    </row>
    <row r="74" ht="15.75" customHeight="1">
      <c r="D74" s="113"/>
      <c r="L74" s="93"/>
    </row>
    <row r="75" ht="15.75" customHeight="1">
      <c r="D75" s="113"/>
      <c r="L75" s="93"/>
    </row>
    <row r="76" ht="15.75" customHeight="1">
      <c r="D76" s="113"/>
      <c r="L76" s="93"/>
    </row>
    <row r="77" ht="15.75" customHeight="1">
      <c r="D77" s="113"/>
      <c r="L77" s="93"/>
    </row>
    <row r="78" ht="15.75" customHeight="1">
      <c r="D78" s="113"/>
      <c r="L78" s="93"/>
    </row>
    <row r="79" ht="15.75" customHeight="1">
      <c r="D79" s="113"/>
      <c r="L79" s="93"/>
    </row>
    <row r="80" ht="15.75" customHeight="1">
      <c r="D80" s="113"/>
      <c r="L80" s="93"/>
    </row>
    <row r="81" ht="15.75" customHeight="1">
      <c r="D81" s="113"/>
      <c r="L81" s="93"/>
    </row>
    <row r="82" ht="15.75" customHeight="1">
      <c r="D82" s="113"/>
      <c r="L82" s="93"/>
    </row>
    <row r="83" ht="15.75" customHeight="1">
      <c r="D83" s="113"/>
      <c r="L83" s="93"/>
    </row>
    <row r="84" ht="15.75" customHeight="1">
      <c r="D84" s="113"/>
      <c r="L84" s="93"/>
    </row>
    <row r="85" ht="15.75" customHeight="1">
      <c r="D85" s="113"/>
      <c r="L85" s="93"/>
    </row>
    <row r="86" ht="15.75" customHeight="1">
      <c r="D86" s="113"/>
      <c r="L86" s="93"/>
    </row>
    <row r="87" ht="15.75" customHeight="1">
      <c r="D87" s="113"/>
      <c r="L87" s="93"/>
    </row>
    <row r="88" ht="15.75" customHeight="1">
      <c r="D88" s="113"/>
      <c r="L88" s="93"/>
    </row>
    <row r="89" ht="15.75" customHeight="1">
      <c r="D89" s="113"/>
      <c r="L89" s="93"/>
    </row>
    <row r="90" ht="15.75" customHeight="1">
      <c r="D90" s="113"/>
      <c r="L90" s="93"/>
    </row>
    <row r="91" ht="15.75" customHeight="1">
      <c r="D91" s="113"/>
      <c r="L91" s="93"/>
    </row>
    <row r="92" ht="15.75" customHeight="1">
      <c r="D92" s="113"/>
      <c r="L92" s="93"/>
    </row>
    <row r="93" ht="15.75" customHeight="1">
      <c r="D93" s="113"/>
      <c r="L93" s="93"/>
    </row>
    <row r="94" ht="15.75" customHeight="1">
      <c r="D94" s="113"/>
      <c r="L94" s="93"/>
    </row>
    <row r="95" ht="15.75" customHeight="1">
      <c r="D95" s="113"/>
      <c r="L95" s="93"/>
    </row>
    <row r="96" ht="15.75" customHeight="1">
      <c r="D96" s="113"/>
      <c r="L96" s="93"/>
    </row>
    <row r="97" ht="15.75" customHeight="1">
      <c r="D97" s="113"/>
      <c r="L97" s="93"/>
    </row>
    <row r="98" ht="15.75" customHeight="1">
      <c r="D98" s="113"/>
      <c r="L98" s="93"/>
    </row>
    <row r="99" ht="15.75" customHeight="1">
      <c r="D99" s="113"/>
      <c r="L99" s="93"/>
    </row>
    <row r="100" ht="15.75" customHeight="1">
      <c r="D100" s="113"/>
      <c r="L100" s="93"/>
    </row>
    <row r="101" ht="15.75" customHeight="1">
      <c r="D101" s="113"/>
      <c r="L101" s="93"/>
    </row>
    <row r="102" ht="15.75" customHeight="1">
      <c r="D102" s="113"/>
      <c r="L102" s="93"/>
    </row>
    <row r="103" ht="15.75" customHeight="1">
      <c r="D103" s="113"/>
      <c r="L103" s="93"/>
    </row>
    <row r="104" ht="15.75" customHeight="1">
      <c r="D104" s="113"/>
      <c r="L104" s="93"/>
    </row>
    <row r="105" ht="15.75" customHeight="1">
      <c r="D105" s="113"/>
      <c r="L105" s="93"/>
    </row>
    <row r="106" ht="15.75" customHeight="1">
      <c r="D106" s="113"/>
      <c r="L106" s="93"/>
    </row>
    <row r="107" ht="15.75" customHeight="1">
      <c r="D107" s="113"/>
      <c r="L107" s="93"/>
    </row>
    <row r="108" ht="15.75" customHeight="1">
      <c r="D108" s="113"/>
      <c r="L108" s="93"/>
    </row>
    <row r="109" ht="15.75" customHeight="1">
      <c r="D109" s="113"/>
      <c r="L109" s="93"/>
    </row>
    <row r="110" ht="15.75" customHeight="1">
      <c r="D110" s="113"/>
      <c r="L110" s="93"/>
    </row>
    <row r="111" ht="15.75" customHeight="1">
      <c r="D111" s="113"/>
      <c r="L111" s="93"/>
    </row>
    <row r="112" ht="15.75" customHeight="1">
      <c r="D112" s="113"/>
      <c r="L112" s="93"/>
    </row>
    <row r="113" ht="15.75" customHeight="1">
      <c r="D113" s="113"/>
      <c r="L113" s="93"/>
    </row>
    <row r="114" ht="15.75" customHeight="1">
      <c r="D114" s="113"/>
      <c r="L114" s="93"/>
    </row>
    <row r="115" ht="15.75" customHeight="1">
      <c r="D115" s="113"/>
      <c r="L115" s="93"/>
    </row>
    <row r="116" ht="15.75" customHeight="1">
      <c r="D116" s="113"/>
      <c r="L116" s="93"/>
    </row>
    <row r="117" ht="15.75" customHeight="1">
      <c r="D117" s="113"/>
      <c r="L117" s="93"/>
    </row>
    <row r="118" ht="15.75" customHeight="1">
      <c r="D118" s="113"/>
      <c r="L118" s="93"/>
    </row>
    <row r="119" ht="15.75" customHeight="1">
      <c r="D119" s="113"/>
      <c r="L119" s="93"/>
    </row>
    <row r="120" ht="15.75" customHeight="1">
      <c r="D120" s="113"/>
      <c r="L120" s="93"/>
    </row>
    <row r="121" ht="15.75" customHeight="1">
      <c r="D121" s="113"/>
      <c r="L121" s="93"/>
    </row>
    <row r="122" ht="15.75" customHeight="1">
      <c r="D122" s="113"/>
      <c r="L122" s="93"/>
    </row>
    <row r="123" ht="15.75" customHeight="1">
      <c r="D123" s="113"/>
      <c r="L123" s="93"/>
    </row>
    <row r="124" ht="15.75" customHeight="1">
      <c r="D124" s="113"/>
      <c r="L124" s="93"/>
    </row>
    <row r="125" ht="15.75" customHeight="1">
      <c r="D125" s="113"/>
      <c r="L125" s="93"/>
    </row>
    <row r="126" ht="15.75" customHeight="1">
      <c r="D126" s="113"/>
      <c r="L126" s="93"/>
    </row>
    <row r="127" ht="15.75" customHeight="1">
      <c r="D127" s="113"/>
      <c r="L127" s="93"/>
    </row>
    <row r="128" ht="15.75" customHeight="1">
      <c r="D128" s="113"/>
      <c r="L128" s="93"/>
    </row>
    <row r="129" ht="15.75" customHeight="1">
      <c r="D129" s="113"/>
      <c r="L129" s="93"/>
    </row>
    <row r="130" ht="15.75" customHeight="1">
      <c r="D130" s="113"/>
      <c r="L130" s="93"/>
    </row>
    <row r="131" ht="15.75" customHeight="1">
      <c r="D131" s="113"/>
      <c r="L131" s="93"/>
    </row>
    <row r="132" ht="15.75" customHeight="1">
      <c r="D132" s="113"/>
      <c r="L132" s="93"/>
    </row>
    <row r="133" ht="15.75" customHeight="1">
      <c r="D133" s="113"/>
      <c r="L133" s="93"/>
    </row>
    <row r="134" ht="15.75" customHeight="1">
      <c r="D134" s="113"/>
      <c r="L134" s="93"/>
    </row>
    <row r="135" ht="15.75" customHeight="1">
      <c r="D135" s="113"/>
      <c r="L135" s="93"/>
    </row>
    <row r="136" ht="15.75" customHeight="1">
      <c r="D136" s="113"/>
      <c r="L136" s="93"/>
    </row>
    <row r="137" ht="15.75" customHeight="1">
      <c r="D137" s="113"/>
      <c r="L137" s="93"/>
    </row>
    <row r="138" ht="15.75" customHeight="1">
      <c r="D138" s="113"/>
      <c r="L138" s="93"/>
    </row>
    <row r="139" ht="15.75" customHeight="1">
      <c r="D139" s="113"/>
      <c r="L139" s="93"/>
    </row>
    <row r="140" ht="15.75" customHeight="1">
      <c r="D140" s="113"/>
      <c r="L140" s="93"/>
    </row>
    <row r="141" ht="15.75" customHeight="1">
      <c r="D141" s="113"/>
      <c r="L141" s="93"/>
    </row>
    <row r="142" ht="15.75" customHeight="1">
      <c r="D142" s="113"/>
      <c r="L142" s="93"/>
    </row>
    <row r="143" ht="15.75" customHeight="1">
      <c r="D143" s="113"/>
      <c r="L143" s="93"/>
    </row>
    <row r="144" ht="15.75" customHeight="1">
      <c r="D144" s="113"/>
      <c r="L144" s="93"/>
    </row>
    <row r="145" ht="15.75" customHeight="1">
      <c r="D145" s="113"/>
      <c r="L145" s="93"/>
    </row>
    <row r="146" ht="15.75" customHeight="1">
      <c r="D146" s="113"/>
      <c r="L146" s="93"/>
    </row>
    <row r="147" ht="15.75" customHeight="1">
      <c r="D147" s="113"/>
      <c r="L147" s="93"/>
    </row>
    <row r="148" ht="15.75" customHeight="1">
      <c r="D148" s="113"/>
      <c r="L148" s="93"/>
    </row>
    <row r="149" ht="15.75" customHeight="1">
      <c r="D149" s="113"/>
      <c r="L149" s="93"/>
    </row>
    <row r="150" ht="15.75" customHeight="1">
      <c r="D150" s="113"/>
      <c r="L150" s="93"/>
    </row>
    <row r="151" ht="15.75" customHeight="1">
      <c r="D151" s="113"/>
      <c r="L151" s="93"/>
    </row>
    <row r="152" ht="15.75" customHeight="1">
      <c r="D152" s="113"/>
      <c r="L152" s="93"/>
    </row>
    <row r="153" ht="15.75" customHeight="1">
      <c r="D153" s="113"/>
      <c r="L153" s="93"/>
    </row>
    <row r="154" ht="15.75" customHeight="1">
      <c r="D154" s="113"/>
      <c r="L154" s="93"/>
    </row>
    <row r="155" ht="15.75" customHeight="1">
      <c r="D155" s="113"/>
      <c r="L155" s="93"/>
    </row>
    <row r="156" ht="15.75" customHeight="1">
      <c r="D156" s="113"/>
      <c r="L156" s="93"/>
    </row>
    <row r="157" ht="15.75" customHeight="1">
      <c r="D157" s="113"/>
      <c r="L157" s="93"/>
    </row>
    <row r="158" ht="15.75" customHeight="1">
      <c r="D158" s="113"/>
      <c r="L158" s="93"/>
    </row>
    <row r="159" ht="15.75" customHeight="1">
      <c r="D159" s="113"/>
      <c r="L159" s="93"/>
    </row>
    <row r="160" ht="15.75" customHeight="1">
      <c r="D160" s="113"/>
      <c r="L160" s="93"/>
    </row>
    <row r="161" ht="15.75" customHeight="1">
      <c r="D161" s="113"/>
      <c r="L161" s="93"/>
    </row>
    <row r="162" ht="15.75" customHeight="1">
      <c r="D162" s="113"/>
      <c r="L162" s="93"/>
    </row>
    <row r="163" ht="15.75" customHeight="1">
      <c r="D163" s="113"/>
      <c r="L163" s="93"/>
    </row>
    <row r="164" ht="15.75" customHeight="1">
      <c r="D164" s="113"/>
      <c r="L164" s="93"/>
    </row>
    <row r="165" ht="15.75" customHeight="1">
      <c r="D165" s="113"/>
      <c r="L165" s="93"/>
    </row>
    <row r="166" ht="15.75" customHeight="1">
      <c r="D166" s="113"/>
      <c r="L166" s="93"/>
    </row>
    <row r="167" ht="15.75" customHeight="1">
      <c r="D167" s="113"/>
      <c r="L167" s="93"/>
    </row>
    <row r="168" ht="15.75" customHeight="1">
      <c r="D168" s="113"/>
      <c r="L168" s="93"/>
    </row>
    <row r="169" ht="15.75" customHeight="1">
      <c r="D169" s="113"/>
      <c r="L169" s="93"/>
    </row>
    <row r="170" ht="15.75" customHeight="1">
      <c r="D170" s="113"/>
      <c r="L170" s="93"/>
    </row>
    <row r="171" ht="15.75" customHeight="1">
      <c r="D171" s="113"/>
      <c r="L171" s="93"/>
    </row>
    <row r="172" ht="15.75" customHeight="1">
      <c r="D172" s="113"/>
      <c r="L172" s="93"/>
    </row>
    <row r="173" ht="15.75" customHeight="1">
      <c r="D173" s="113"/>
      <c r="L173" s="93"/>
    </row>
    <row r="174" ht="15.75" customHeight="1">
      <c r="D174" s="113"/>
      <c r="L174" s="93"/>
    </row>
    <row r="175" ht="15.75" customHeight="1">
      <c r="D175" s="113"/>
      <c r="L175" s="93"/>
    </row>
    <row r="176" ht="15.75" customHeight="1">
      <c r="D176" s="113"/>
      <c r="L176" s="93"/>
    </row>
    <row r="177" ht="15.75" customHeight="1">
      <c r="D177" s="113"/>
      <c r="L177" s="93"/>
    </row>
    <row r="178" ht="15.75" customHeight="1">
      <c r="D178" s="113"/>
      <c r="L178" s="93"/>
    </row>
    <row r="179" ht="15.75" customHeight="1">
      <c r="D179" s="113"/>
      <c r="L179" s="93"/>
    </row>
    <row r="180" ht="15.75" customHeight="1">
      <c r="D180" s="113"/>
      <c r="L180" s="93"/>
    </row>
    <row r="181" ht="15.75" customHeight="1">
      <c r="D181" s="113"/>
      <c r="L181" s="93"/>
    </row>
    <row r="182" ht="15.75" customHeight="1">
      <c r="D182" s="113"/>
      <c r="L182" s="93"/>
    </row>
    <row r="183" ht="15.75" customHeight="1">
      <c r="D183" s="113"/>
      <c r="L183" s="93"/>
    </row>
    <row r="184" ht="15.75" customHeight="1">
      <c r="D184" s="113"/>
      <c r="L184" s="93"/>
    </row>
    <row r="185" ht="15.75" customHeight="1">
      <c r="D185" s="113"/>
      <c r="L185" s="93"/>
    </row>
    <row r="186" ht="15.75" customHeight="1">
      <c r="D186" s="113"/>
      <c r="L186" s="93"/>
    </row>
    <row r="187" ht="15.75" customHeight="1">
      <c r="D187" s="113"/>
      <c r="L187" s="93"/>
    </row>
    <row r="188" ht="15.75" customHeight="1">
      <c r="D188" s="113"/>
      <c r="L188" s="93"/>
    </row>
    <row r="189" ht="15.75" customHeight="1">
      <c r="D189" s="113"/>
      <c r="L189" s="93"/>
    </row>
    <row r="190" ht="15.75" customHeight="1">
      <c r="D190" s="113"/>
      <c r="L190" s="93"/>
    </row>
    <row r="191" ht="15.75" customHeight="1">
      <c r="D191" s="113"/>
      <c r="L191" s="93"/>
    </row>
    <row r="192" ht="15.75" customHeight="1">
      <c r="D192" s="113"/>
      <c r="L192" s="93"/>
    </row>
    <row r="193" ht="15.75" customHeight="1">
      <c r="D193" s="113"/>
      <c r="L193" s="93"/>
    </row>
    <row r="194" ht="15.75" customHeight="1">
      <c r="D194" s="113"/>
      <c r="L194" s="93"/>
    </row>
    <row r="195" ht="15.75" customHeight="1">
      <c r="D195" s="113"/>
      <c r="L195" s="93"/>
    </row>
    <row r="196" ht="15.75" customHeight="1">
      <c r="D196" s="113"/>
      <c r="L196" s="93"/>
    </row>
    <row r="197" ht="15.75" customHeight="1">
      <c r="D197" s="113"/>
      <c r="L197" s="93"/>
    </row>
    <row r="198" ht="15.75" customHeight="1">
      <c r="D198" s="113"/>
      <c r="L198" s="93"/>
    </row>
    <row r="199" ht="15.75" customHeight="1">
      <c r="D199" s="113"/>
      <c r="L199" s="93"/>
    </row>
    <row r="200" ht="15.75" customHeight="1">
      <c r="D200" s="113"/>
      <c r="L200" s="93"/>
    </row>
    <row r="201" ht="15.75" customHeight="1">
      <c r="D201" s="113"/>
      <c r="L201" s="93"/>
    </row>
    <row r="202" ht="15.75" customHeight="1">
      <c r="D202" s="113"/>
      <c r="L202" s="93"/>
    </row>
    <row r="203" ht="15.75" customHeight="1">
      <c r="D203" s="113"/>
      <c r="L203" s="93"/>
    </row>
    <row r="204" ht="15.75" customHeight="1">
      <c r="D204" s="113"/>
      <c r="L204" s="93"/>
    </row>
    <row r="205" ht="15.75" customHeight="1">
      <c r="D205" s="113"/>
      <c r="L205" s="93"/>
    </row>
    <row r="206" ht="15.75" customHeight="1">
      <c r="D206" s="113"/>
      <c r="L206" s="93"/>
    </row>
    <row r="207" ht="15.75" customHeight="1">
      <c r="D207" s="113"/>
      <c r="L207" s="93"/>
    </row>
    <row r="208" ht="15.75" customHeight="1">
      <c r="D208" s="113"/>
      <c r="L208" s="93"/>
    </row>
    <row r="209" ht="15.75" customHeight="1">
      <c r="D209" s="113"/>
      <c r="L209" s="93"/>
    </row>
    <row r="210" ht="15.75" customHeight="1">
      <c r="D210" s="113"/>
      <c r="L210" s="93"/>
    </row>
    <row r="211" ht="15.75" customHeight="1">
      <c r="D211" s="113"/>
      <c r="L211" s="93"/>
    </row>
    <row r="212" ht="15.75" customHeight="1">
      <c r="D212" s="113"/>
      <c r="L212" s="93"/>
    </row>
    <row r="213" ht="15.75" customHeight="1">
      <c r="D213" s="113"/>
      <c r="L213" s="93"/>
    </row>
    <row r="214" ht="15.75" customHeight="1">
      <c r="D214" s="113"/>
      <c r="L214" s="93"/>
    </row>
    <row r="215" ht="15.75" customHeight="1">
      <c r="D215" s="113"/>
      <c r="L215" s="93"/>
    </row>
    <row r="216" ht="15.75" customHeight="1">
      <c r="D216" s="113"/>
      <c r="L216" s="93"/>
    </row>
    <row r="217" ht="15.75" customHeight="1">
      <c r="D217" s="113"/>
      <c r="L217" s="93"/>
    </row>
    <row r="218" ht="15.75" customHeight="1">
      <c r="D218" s="113"/>
      <c r="L218" s="93"/>
    </row>
    <row r="219" ht="15.75" customHeight="1">
      <c r="D219" s="113"/>
      <c r="L219" s="93"/>
    </row>
    <row r="220" ht="15.75" customHeight="1">
      <c r="D220" s="113"/>
      <c r="L220" s="93"/>
    </row>
    <row r="221" ht="15.75" customHeight="1">
      <c r="D221" s="113"/>
      <c r="L221" s="93"/>
    </row>
    <row r="222" ht="15.75" customHeight="1">
      <c r="D222" s="113"/>
      <c r="L222" s="93"/>
    </row>
    <row r="223" ht="15.75" customHeight="1">
      <c r="D223" s="113"/>
      <c r="L223" s="93"/>
    </row>
    <row r="224" ht="15.75" customHeight="1">
      <c r="D224" s="113"/>
      <c r="L224" s="93"/>
    </row>
    <row r="225" ht="15.75" customHeight="1">
      <c r="D225" s="113"/>
      <c r="L225" s="93"/>
    </row>
    <row r="226" ht="15.75" customHeight="1">
      <c r="D226" s="113"/>
      <c r="L226" s="93"/>
    </row>
    <row r="227" ht="15.75" customHeight="1">
      <c r="D227" s="113"/>
      <c r="L227" s="93"/>
    </row>
    <row r="228" ht="15.75" customHeight="1">
      <c r="D228" s="113"/>
      <c r="L228" s="93"/>
    </row>
    <row r="229" ht="15.75" customHeight="1">
      <c r="D229" s="113"/>
      <c r="L229" s="93"/>
    </row>
    <row r="230" ht="15.75" customHeight="1">
      <c r="D230" s="113"/>
      <c r="L230" s="93"/>
    </row>
    <row r="231" ht="15.75" customHeight="1">
      <c r="D231" s="113"/>
      <c r="L231" s="93"/>
    </row>
    <row r="232" ht="15.75" customHeight="1">
      <c r="D232" s="113"/>
      <c r="L232" s="93"/>
    </row>
    <row r="233" ht="15.75" customHeight="1">
      <c r="D233" s="113"/>
      <c r="L233" s="93"/>
    </row>
    <row r="234" ht="15.75" customHeight="1">
      <c r="D234" s="113"/>
      <c r="L234" s="93"/>
    </row>
    <row r="235" ht="15.75" customHeight="1">
      <c r="D235" s="113"/>
      <c r="L235" s="93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29:C29"/>
    <mergeCell ref="A30:D30"/>
    <mergeCell ref="A31:D31"/>
    <mergeCell ref="A32:D32"/>
    <mergeCell ref="A33:D33"/>
    <mergeCell ref="G34:H34"/>
    <mergeCell ref="N34:O34"/>
    <mergeCell ref="A1:A28"/>
    <mergeCell ref="B1:B3"/>
    <mergeCell ref="E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5.0"/>
    <col customWidth="1" min="6" max="16" width="8.38"/>
    <col customWidth="1" min="17" max="26" width="11.0"/>
  </cols>
  <sheetData>
    <row r="1" ht="15.0" customHeight="1">
      <c r="A1" s="1" t="s">
        <v>127</v>
      </c>
      <c r="B1" s="4" t="s">
        <v>2</v>
      </c>
      <c r="C1" s="4" t="s">
        <v>3</v>
      </c>
      <c r="D1" s="6" t="s">
        <v>4</v>
      </c>
      <c r="E1" s="121"/>
      <c r="K1" s="8"/>
      <c r="L1" s="121" t="s">
        <v>121</v>
      </c>
      <c r="P1" s="8"/>
    </row>
    <row r="2" ht="15.0" customHeight="1">
      <c r="A2" s="20"/>
      <c r="B2" s="20"/>
      <c r="C2" s="20"/>
      <c r="D2" s="25" t="s">
        <v>5</v>
      </c>
      <c r="E2" s="3"/>
      <c r="F2" s="3"/>
      <c r="G2" s="3"/>
      <c r="H2" s="3"/>
      <c r="I2" s="3"/>
      <c r="J2" s="3"/>
      <c r="K2" s="8"/>
      <c r="L2" s="3"/>
      <c r="M2" s="3"/>
      <c r="N2" s="3"/>
      <c r="O2" s="3"/>
      <c r="P2" s="8"/>
    </row>
    <row r="3" ht="15.0" customHeight="1">
      <c r="A3" s="20"/>
      <c r="B3" s="33"/>
      <c r="C3" s="33"/>
      <c r="D3" s="33"/>
      <c r="E3" s="33"/>
      <c r="F3" s="33"/>
      <c r="G3" s="33"/>
      <c r="H3" s="33"/>
      <c r="I3" s="33"/>
      <c r="J3" s="33"/>
      <c r="K3" s="8"/>
      <c r="L3" s="33"/>
      <c r="M3" s="33"/>
      <c r="N3" s="33"/>
      <c r="O3" s="33"/>
      <c r="P3" s="8"/>
    </row>
    <row r="4" ht="15.0" customHeight="1">
      <c r="A4" s="20"/>
      <c r="B4" s="42" t="s">
        <v>24</v>
      </c>
      <c r="C4" s="11"/>
      <c r="D4" s="12"/>
      <c r="K4" s="8"/>
      <c r="P4" s="8"/>
    </row>
    <row r="5" ht="15.0" customHeight="1">
      <c r="A5" s="20"/>
      <c r="B5" s="59">
        <v>1.0</v>
      </c>
      <c r="C5" s="59">
        <v>1.0</v>
      </c>
      <c r="D5" s="61" t="s">
        <v>32</v>
      </c>
      <c r="K5" s="8"/>
      <c r="P5" s="8"/>
    </row>
    <row r="6" ht="45.75" customHeight="1">
      <c r="A6" s="20"/>
      <c r="B6" s="59">
        <v>1.0</v>
      </c>
      <c r="C6" s="59">
        <v>2.0</v>
      </c>
      <c r="D6" s="61"/>
      <c r="K6" s="8"/>
      <c r="P6" s="8"/>
    </row>
    <row r="7" ht="15.0" customHeight="1">
      <c r="A7" s="20"/>
      <c r="B7" s="59">
        <v>1.0</v>
      </c>
      <c r="C7" s="59">
        <v>3.0</v>
      </c>
      <c r="D7" s="61" t="s">
        <v>34</v>
      </c>
      <c r="K7" s="8"/>
      <c r="P7" s="8"/>
    </row>
    <row r="8" ht="15.0" customHeight="1">
      <c r="A8" s="20"/>
      <c r="B8" s="59">
        <v>1.0</v>
      </c>
      <c r="C8" s="59">
        <v>4.0</v>
      </c>
      <c r="D8" s="61" t="s">
        <v>35</v>
      </c>
      <c r="K8" s="8"/>
      <c r="P8" s="8"/>
    </row>
    <row r="9" ht="15.0" customHeight="1">
      <c r="A9" s="20"/>
      <c r="B9" s="59">
        <v>1.0</v>
      </c>
      <c r="C9" s="59">
        <v>5.0</v>
      </c>
      <c r="D9" s="61" t="s">
        <v>36</v>
      </c>
      <c r="K9" s="8"/>
      <c r="P9" s="8"/>
    </row>
    <row r="10" ht="22.5" customHeight="1">
      <c r="A10" s="20"/>
      <c r="B10" s="59">
        <v>1.0</v>
      </c>
      <c r="C10" s="59">
        <v>6.0</v>
      </c>
      <c r="D10" s="61" t="s">
        <v>37</v>
      </c>
      <c r="K10" s="8"/>
      <c r="P10" s="8"/>
    </row>
    <row r="11" ht="48.75" customHeight="1">
      <c r="A11" s="20"/>
      <c r="B11" s="59">
        <v>1.0</v>
      </c>
      <c r="C11" s="59">
        <v>7.0</v>
      </c>
      <c r="D11" s="61" t="s">
        <v>39</v>
      </c>
      <c r="K11" s="8"/>
      <c r="P11" s="8"/>
    </row>
    <row r="12" ht="15.0" customHeight="1">
      <c r="A12" s="20"/>
      <c r="B12" s="59">
        <v>1.0</v>
      </c>
      <c r="C12" s="59">
        <v>8.0</v>
      </c>
      <c r="D12" s="61" t="s">
        <v>133</v>
      </c>
      <c r="K12" s="8"/>
      <c r="P12" s="8"/>
    </row>
    <row r="13" ht="15.0" customHeight="1">
      <c r="A13" s="20"/>
      <c r="B13" s="59">
        <v>1.0</v>
      </c>
      <c r="C13" s="59">
        <v>9.0</v>
      </c>
      <c r="D13" s="61" t="s">
        <v>134</v>
      </c>
      <c r="K13" s="8"/>
      <c r="P13" s="8"/>
    </row>
    <row r="14" ht="15.0" customHeight="1">
      <c r="A14" s="20"/>
      <c r="B14" s="59">
        <v>1.0</v>
      </c>
      <c r="C14" s="59">
        <v>10.0</v>
      </c>
      <c r="D14" s="61" t="s">
        <v>124</v>
      </c>
      <c r="K14" s="8"/>
      <c r="P14" s="8"/>
    </row>
    <row r="15" ht="12.75" customHeight="1">
      <c r="A15" s="20"/>
      <c r="B15" s="59">
        <v>1.0</v>
      </c>
      <c r="C15" s="59">
        <v>11.0</v>
      </c>
      <c r="D15" s="61" t="s">
        <v>46</v>
      </c>
      <c r="K15" s="8"/>
      <c r="P15" s="8"/>
    </row>
    <row r="16" ht="18.0" customHeight="1">
      <c r="A16" s="20"/>
      <c r="B16" s="59">
        <v>1.0</v>
      </c>
      <c r="C16" s="59">
        <v>12.0</v>
      </c>
      <c r="D16" s="61" t="s">
        <v>135</v>
      </c>
      <c r="K16" s="8"/>
      <c r="P16" s="8"/>
    </row>
    <row r="17" ht="54.75" customHeight="1">
      <c r="A17" s="20"/>
      <c r="B17" s="59">
        <v>1.0</v>
      </c>
      <c r="C17" s="59">
        <v>13.0</v>
      </c>
      <c r="D17" s="61" t="s">
        <v>136</v>
      </c>
      <c r="K17" s="8"/>
      <c r="P17" s="8"/>
    </row>
    <row r="18" ht="15.0" customHeight="1">
      <c r="A18" s="20"/>
      <c r="B18" s="59">
        <v>1.0</v>
      </c>
      <c r="C18" s="59">
        <v>14.0</v>
      </c>
      <c r="D18" s="61" t="s">
        <v>48</v>
      </c>
      <c r="K18" s="8"/>
      <c r="P18" s="8"/>
    </row>
    <row r="19" ht="15.0" customHeight="1">
      <c r="A19" s="20"/>
      <c r="B19" s="59">
        <v>1.0</v>
      </c>
      <c r="C19" s="59">
        <v>15.0</v>
      </c>
      <c r="D19" s="61" t="s">
        <v>50</v>
      </c>
      <c r="K19" s="8"/>
      <c r="P19" s="8"/>
    </row>
    <row r="20" ht="15.0" customHeight="1">
      <c r="A20" s="20"/>
      <c r="B20" s="59">
        <v>1.0</v>
      </c>
      <c r="C20" s="59">
        <v>16.0</v>
      </c>
      <c r="D20" s="77" t="s">
        <v>52</v>
      </c>
      <c r="K20" s="8"/>
      <c r="P20" s="8"/>
    </row>
    <row r="21" ht="18.0" customHeight="1">
      <c r="A21" s="20"/>
      <c r="B21" s="59">
        <v>1.0</v>
      </c>
      <c r="C21" s="59">
        <v>17.0</v>
      </c>
      <c r="D21" s="77" t="s">
        <v>54</v>
      </c>
      <c r="K21" s="8"/>
      <c r="P21" s="8"/>
    </row>
    <row r="22" ht="15.75" customHeight="1">
      <c r="A22" s="20"/>
      <c r="B22" s="59">
        <v>1.0</v>
      </c>
      <c r="C22" s="59">
        <v>18.0</v>
      </c>
      <c r="D22" s="77" t="s">
        <v>56</v>
      </c>
      <c r="K22" s="8"/>
      <c r="P22" s="8"/>
    </row>
    <row r="23" ht="15.75" customHeight="1">
      <c r="A23" s="20"/>
      <c r="B23" s="59">
        <v>1.0</v>
      </c>
      <c r="C23" s="59">
        <v>19.0</v>
      </c>
      <c r="D23" s="77" t="s">
        <v>57</v>
      </c>
      <c r="K23" s="8"/>
      <c r="P23" s="8"/>
    </row>
    <row r="24" ht="15.75" customHeight="1">
      <c r="A24" s="20"/>
      <c r="B24" s="59">
        <v>4.0</v>
      </c>
      <c r="C24" s="59">
        <v>20.0</v>
      </c>
      <c r="D24" s="61" t="s">
        <v>140</v>
      </c>
      <c r="K24" s="8"/>
      <c r="P24" s="8"/>
    </row>
    <row r="25" ht="31.5" customHeight="1">
      <c r="A25" s="20"/>
      <c r="B25" s="59">
        <v>5.0</v>
      </c>
      <c r="C25" s="59">
        <v>21.0</v>
      </c>
      <c r="D25" s="77" t="s">
        <v>143</v>
      </c>
      <c r="K25" s="8"/>
      <c r="P25" s="8"/>
    </row>
    <row r="26" ht="18.75" customHeight="1">
      <c r="A26" s="20"/>
      <c r="B26" s="59">
        <v>1.0</v>
      </c>
      <c r="C26" s="59">
        <v>22.0</v>
      </c>
      <c r="D26" s="77" t="s">
        <v>62</v>
      </c>
      <c r="K26" s="8"/>
      <c r="P26" s="8"/>
    </row>
    <row r="27" ht="15.75" customHeight="1">
      <c r="A27" s="20"/>
      <c r="B27" s="59">
        <v>1.0</v>
      </c>
      <c r="C27" s="59">
        <v>23.0</v>
      </c>
      <c r="D27" s="77" t="s">
        <v>64</v>
      </c>
      <c r="K27" s="8"/>
      <c r="P27" s="8"/>
    </row>
    <row r="28" ht="15.75" customHeight="1">
      <c r="A28" s="20"/>
      <c r="B28" s="59">
        <v>1.0</v>
      </c>
      <c r="C28" s="59">
        <v>24.0</v>
      </c>
      <c r="D28" s="77" t="s">
        <v>65</v>
      </c>
      <c r="K28" s="8"/>
      <c r="P28" s="8"/>
    </row>
    <row r="29" ht="15.75" customHeight="1">
      <c r="A29" s="20"/>
      <c r="B29" s="59">
        <v>1.0</v>
      </c>
      <c r="C29" s="59">
        <v>25.0</v>
      </c>
      <c r="D29" s="77" t="s">
        <v>66</v>
      </c>
      <c r="K29" s="8"/>
      <c r="P29" s="8"/>
    </row>
    <row r="30" ht="15.75" customHeight="1">
      <c r="A30" s="20"/>
      <c r="B30" s="59">
        <v>4.0</v>
      </c>
      <c r="C30" s="59">
        <v>26.0</v>
      </c>
      <c r="D30" s="77" t="s">
        <v>147</v>
      </c>
      <c r="K30" s="8"/>
      <c r="P30" s="8"/>
    </row>
    <row r="31" ht="15.75" customHeight="1">
      <c r="A31" s="20"/>
      <c r="B31" s="59">
        <v>5.0</v>
      </c>
      <c r="C31" s="59">
        <v>27.0</v>
      </c>
      <c r="D31" s="61" t="s">
        <v>148</v>
      </c>
      <c r="K31" s="8"/>
      <c r="P31" s="8"/>
    </row>
    <row r="32" ht="15.75" customHeight="1">
      <c r="A32" s="33"/>
      <c r="B32" s="59">
        <v>5.0</v>
      </c>
      <c r="C32" s="59">
        <v>28.0</v>
      </c>
      <c r="D32" s="77" t="s">
        <v>149</v>
      </c>
      <c r="K32" s="8"/>
      <c r="P32" s="8"/>
    </row>
    <row r="33" ht="15.75" customHeight="1">
      <c r="B33" s="100">
        <f>SUM(B5:B32)</f>
        <v>46</v>
      </c>
      <c r="C33" s="12"/>
      <c r="D33" s="101" t="s">
        <v>74</v>
      </c>
      <c r="K33" s="8"/>
      <c r="P33" s="8"/>
    </row>
    <row r="34" ht="15.75" customHeight="1">
      <c r="A34" s="105" t="s">
        <v>78</v>
      </c>
      <c r="B34" s="11"/>
      <c r="C34" s="11"/>
      <c r="D34" s="12"/>
      <c r="K34" s="8"/>
      <c r="P34" s="8"/>
    </row>
    <row r="35" ht="15.75" customHeight="1">
      <c r="A35" s="105" t="s">
        <v>79</v>
      </c>
      <c r="B35" s="11"/>
      <c r="C35" s="11"/>
      <c r="D35" s="12"/>
      <c r="K35" s="8"/>
      <c r="P35" s="8"/>
    </row>
    <row r="36" ht="15.75" customHeight="1">
      <c r="A36" s="105" t="s">
        <v>80</v>
      </c>
      <c r="B36" s="11"/>
      <c r="C36" s="11"/>
      <c r="D36" s="12"/>
      <c r="K36" s="8"/>
      <c r="P36" s="8"/>
    </row>
    <row r="37" ht="15.75" customHeight="1">
      <c r="A37" s="105" t="s">
        <v>82</v>
      </c>
      <c r="B37" s="11"/>
      <c r="C37" s="11"/>
      <c r="D37" s="12"/>
      <c r="K37" s="8"/>
      <c r="P37" s="8"/>
    </row>
    <row r="38" ht="27.0" customHeight="1">
      <c r="D38" s="94"/>
      <c r="F38" s="128" t="s">
        <v>105</v>
      </c>
      <c r="G38" s="12"/>
      <c r="H38" s="99"/>
      <c r="K38" s="8"/>
      <c r="M38" s="128" t="s">
        <v>105</v>
      </c>
      <c r="N38" s="12"/>
      <c r="O38" s="99"/>
      <c r="P38" s="8"/>
    </row>
    <row r="39" ht="15.75" customHeight="1">
      <c r="D39" s="94"/>
      <c r="F39" s="114" t="s">
        <v>106</v>
      </c>
      <c r="G39" s="114"/>
      <c r="H39" s="114"/>
      <c r="K39" s="8"/>
      <c r="M39" s="114" t="s">
        <v>106</v>
      </c>
      <c r="N39" s="114"/>
      <c r="O39" s="114"/>
      <c r="P39" s="8"/>
    </row>
    <row r="40" ht="15.75" customHeight="1">
      <c r="D40" s="94"/>
      <c r="K40" s="93"/>
    </row>
    <row r="41" ht="15.75" customHeight="1">
      <c r="D41" s="94"/>
      <c r="K41" s="93"/>
    </row>
    <row r="42" ht="15.75" customHeight="1">
      <c r="D42" s="94"/>
      <c r="K42" s="93"/>
    </row>
    <row r="43" ht="15.75" customHeight="1">
      <c r="D43" s="94"/>
      <c r="K43" s="93"/>
    </row>
    <row r="44" ht="15.75" customHeight="1">
      <c r="D44" s="94"/>
      <c r="K44" s="93"/>
    </row>
    <row r="45" ht="15.75" customHeight="1">
      <c r="D45" s="94"/>
      <c r="K45" s="93"/>
    </row>
    <row r="46" ht="15.75" customHeight="1">
      <c r="D46" s="94"/>
      <c r="K46" s="93"/>
    </row>
    <row r="47" ht="15.75" customHeight="1">
      <c r="D47" s="94"/>
      <c r="K47" s="93"/>
    </row>
    <row r="48" ht="15.75" customHeight="1">
      <c r="D48" s="94"/>
      <c r="K48" s="93"/>
    </row>
    <row r="49" ht="15.75" customHeight="1">
      <c r="D49" s="94"/>
      <c r="K49" s="93"/>
    </row>
    <row r="50" ht="15.75" customHeight="1">
      <c r="D50" s="94"/>
      <c r="K50" s="93"/>
    </row>
    <row r="51" ht="15.75" customHeight="1">
      <c r="D51" s="94"/>
      <c r="K51" s="93"/>
    </row>
    <row r="52" ht="15.75" customHeight="1">
      <c r="D52" s="94"/>
      <c r="K52" s="93"/>
    </row>
    <row r="53" ht="15.75" customHeight="1">
      <c r="D53" s="94"/>
      <c r="K53" s="93"/>
    </row>
    <row r="54" ht="15.75" customHeight="1">
      <c r="D54" s="94"/>
      <c r="K54" s="93"/>
    </row>
    <row r="55" ht="15.75" customHeight="1">
      <c r="D55" s="94"/>
      <c r="K55" s="93"/>
    </row>
    <row r="56" ht="15.75" customHeight="1">
      <c r="D56" s="94"/>
      <c r="K56" s="93"/>
    </row>
    <row r="57" ht="15.75" customHeight="1">
      <c r="D57" s="94"/>
      <c r="K57" s="93"/>
    </row>
    <row r="58" ht="15.75" customHeight="1">
      <c r="D58" s="94"/>
      <c r="K58" s="93"/>
    </row>
    <row r="59" ht="15.75" customHeight="1">
      <c r="D59" s="94"/>
      <c r="K59" s="93"/>
    </row>
    <row r="60" ht="15.75" customHeight="1">
      <c r="D60" s="94"/>
      <c r="K60" s="93"/>
    </row>
    <row r="61" ht="15.75" customHeight="1">
      <c r="D61" s="94"/>
      <c r="K61" s="93"/>
    </row>
    <row r="62" ht="15.75" customHeight="1">
      <c r="D62" s="94"/>
      <c r="K62" s="93"/>
    </row>
    <row r="63" ht="15.75" customHeight="1">
      <c r="D63" s="94"/>
      <c r="K63" s="93"/>
    </row>
    <row r="64" ht="15.75" customHeight="1">
      <c r="D64" s="94"/>
      <c r="K64" s="93"/>
    </row>
    <row r="65" ht="15.75" customHeight="1">
      <c r="D65" s="94"/>
      <c r="K65" s="93"/>
    </row>
    <row r="66" ht="15.75" customHeight="1">
      <c r="D66" s="94"/>
      <c r="K66" s="93"/>
    </row>
    <row r="67" ht="15.75" customHeight="1">
      <c r="D67" s="113"/>
      <c r="K67" s="93"/>
    </row>
    <row r="68" ht="15.75" customHeight="1">
      <c r="D68" s="113"/>
      <c r="K68" s="93"/>
    </row>
    <row r="69" ht="15.75" customHeight="1">
      <c r="D69" s="113"/>
      <c r="K69" s="93"/>
    </row>
    <row r="70" ht="15.75" customHeight="1">
      <c r="D70" s="113"/>
      <c r="K70" s="93"/>
    </row>
    <row r="71" ht="15.75" customHeight="1">
      <c r="D71" s="113"/>
      <c r="K71" s="93"/>
    </row>
    <row r="72" ht="15.75" customHeight="1">
      <c r="D72" s="113"/>
      <c r="K72" s="93"/>
    </row>
    <row r="73" ht="15.75" customHeight="1">
      <c r="D73" s="113"/>
      <c r="K73" s="93"/>
    </row>
    <row r="74" ht="15.75" customHeight="1">
      <c r="D74" s="113"/>
      <c r="K74" s="93"/>
    </row>
    <row r="75" ht="15.75" customHeight="1">
      <c r="D75" s="113"/>
      <c r="K75" s="93"/>
    </row>
    <row r="76" ht="15.75" customHeight="1">
      <c r="D76" s="113"/>
      <c r="K76" s="93"/>
    </row>
    <row r="77" ht="15.75" customHeight="1">
      <c r="D77" s="113"/>
      <c r="K77" s="93"/>
    </row>
    <row r="78" ht="15.75" customHeight="1">
      <c r="D78" s="113"/>
      <c r="K78" s="93"/>
    </row>
    <row r="79" ht="15.75" customHeight="1">
      <c r="D79" s="113"/>
      <c r="K79" s="93"/>
    </row>
    <row r="80" ht="15.75" customHeight="1">
      <c r="D80" s="113"/>
      <c r="K80" s="93"/>
    </row>
    <row r="81" ht="15.75" customHeight="1">
      <c r="D81" s="113"/>
      <c r="K81" s="93"/>
    </row>
    <row r="82" ht="15.75" customHeight="1">
      <c r="D82" s="113"/>
      <c r="K82" s="93"/>
    </row>
    <row r="83" ht="15.75" customHeight="1">
      <c r="D83" s="113"/>
      <c r="K83" s="93"/>
    </row>
    <row r="84" ht="15.75" customHeight="1">
      <c r="D84" s="113"/>
      <c r="K84" s="93"/>
    </row>
    <row r="85" ht="15.75" customHeight="1">
      <c r="D85" s="113"/>
      <c r="K85" s="93"/>
    </row>
    <row r="86" ht="15.75" customHeight="1">
      <c r="D86" s="113"/>
      <c r="K86" s="93"/>
    </row>
    <row r="87" ht="15.75" customHeight="1">
      <c r="D87" s="113"/>
      <c r="K87" s="93"/>
    </row>
    <row r="88" ht="15.75" customHeight="1">
      <c r="D88" s="113"/>
      <c r="K88" s="93"/>
    </row>
    <row r="89" ht="15.75" customHeight="1">
      <c r="D89" s="113"/>
      <c r="K89" s="93"/>
    </row>
    <row r="90" ht="15.75" customHeight="1">
      <c r="D90" s="113"/>
      <c r="K90" s="93"/>
    </row>
    <row r="91" ht="15.75" customHeight="1">
      <c r="D91" s="113"/>
      <c r="K91" s="93"/>
    </row>
    <row r="92" ht="15.75" customHeight="1">
      <c r="D92" s="113"/>
      <c r="K92" s="93"/>
    </row>
    <row r="93" ht="15.75" customHeight="1">
      <c r="D93" s="113"/>
      <c r="K93" s="93"/>
    </row>
    <row r="94" ht="15.75" customHeight="1">
      <c r="D94" s="113"/>
      <c r="K94" s="93"/>
    </row>
    <row r="95" ht="15.75" customHeight="1">
      <c r="D95" s="113"/>
      <c r="K95" s="93"/>
    </row>
    <row r="96" ht="15.75" customHeight="1">
      <c r="D96" s="113"/>
      <c r="K96" s="93"/>
    </row>
    <row r="97" ht="15.75" customHeight="1">
      <c r="D97" s="113"/>
      <c r="K97" s="93"/>
    </row>
    <row r="98" ht="15.75" customHeight="1">
      <c r="D98" s="113"/>
      <c r="K98" s="93"/>
    </row>
    <row r="99" ht="15.75" customHeight="1">
      <c r="D99" s="113"/>
      <c r="K99" s="93"/>
    </row>
    <row r="100" ht="15.75" customHeight="1">
      <c r="D100" s="113"/>
      <c r="K100" s="93"/>
    </row>
    <row r="101" ht="15.75" customHeight="1">
      <c r="D101" s="113"/>
      <c r="K101" s="93"/>
    </row>
    <row r="102" ht="15.75" customHeight="1">
      <c r="D102" s="113"/>
      <c r="K102" s="93"/>
    </row>
    <row r="103" ht="15.75" customHeight="1">
      <c r="D103" s="113"/>
      <c r="K103" s="93"/>
    </row>
    <row r="104" ht="15.75" customHeight="1">
      <c r="D104" s="113"/>
      <c r="K104" s="93"/>
    </row>
    <row r="105" ht="15.75" customHeight="1">
      <c r="D105" s="113"/>
      <c r="K105" s="93"/>
    </row>
    <row r="106" ht="15.75" customHeight="1">
      <c r="D106" s="113"/>
      <c r="K106" s="93"/>
    </row>
    <row r="107" ht="15.75" customHeight="1">
      <c r="D107" s="113"/>
      <c r="K107" s="93"/>
    </row>
    <row r="108" ht="15.75" customHeight="1">
      <c r="D108" s="113"/>
      <c r="K108" s="93"/>
    </row>
    <row r="109" ht="15.75" customHeight="1">
      <c r="D109" s="113"/>
      <c r="K109" s="93"/>
    </row>
    <row r="110" ht="15.75" customHeight="1">
      <c r="D110" s="113"/>
      <c r="K110" s="93"/>
    </row>
    <row r="111" ht="15.75" customHeight="1">
      <c r="D111" s="113"/>
      <c r="K111" s="93"/>
    </row>
    <row r="112" ht="15.75" customHeight="1">
      <c r="D112" s="113"/>
      <c r="K112" s="93"/>
    </row>
    <row r="113" ht="15.75" customHeight="1">
      <c r="D113" s="113"/>
      <c r="K113" s="93"/>
    </row>
    <row r="114" ht="15.75" customHeight="1">
      <c r="D114" s="113"/>
      <c r="K114" s="93"/>
    </row>
    <row r="115" ht="15.75" customHeight="1">
      <c r="D115" s="113"/>
      <c r="K115" s="93"/>
    </row>
    <row r="116" ht="15.75" customHeight="1">
      <c r="D116" s="113"/>
      <c r="K116" s="93"/>
    </row>
    <row r="117" ht="15.75" customHeight="1">
      <c r="D117" s="113"/>
      <c r="K117" s="93"/>
    </row>
    <row r="118" ht="15.75" customHeight="1">
      <c r="D118" s="113"/>
      <c r="K118" s="93"/>
    </row>
    <row r="119" ht="15.75" customHeight="1">
      <c r="D119" s="113"/>
      <c r="K119" s="93"/>
    </row>
    <row r="120" ht="15.75" customHeight="1">
      <c r="D120" s="113"/>
      <c r="K120" s="93"/>
    </row>
    <row r="121" ht="15.75" customHeight="1">
      <c r="D121" s="113"/>
      <c r="K121" s="93"/>
    </row>
    <row r="122" ht="15.75" customHeight="1">
      <c r="D122" s="113"/>
      <c r="K122" s="93"/>
    </row>
    <row r="123" ht="15.75" customHeight="1">
      <c r="D123" s="113"/>
      <c r="K123" s="93"/>
    </row>
    <row r="124" ht="15.75" customHeight="1">
      <c r="D124" s="113"/>
      <c r="K124" s="93"/>
    </row>
    <row r="125" ht="15.75" customHeight="1">
      <c r="D125" s="113"/>
      <c r="K125" s="93"/>
    </row>
    <row r="126" ht="15.75" customHeight="1">
      <c r="D126" s="113"/>
      <c r="K126" s="93"/>
    </row>
    <row r="127" ht="15.75" customHeight="1">
      <c r="D127" s="113"/>
      <c r="K127" s="93"/>
    </row>
    <row r="128" ht="15.75" customHeight="1">
      <c r="D128" s="113"/>
      <c r="K128" s="93"/>
    </row>
    <row r="129" ht="15.75" customHeight="1">
      <c r="D129" s="113"/>
      <c r="K129" s="93"/>
    </row>
    <row r="130" ht="15.75" customHeight="1">
      <c r="D130" s="113"/>
      <c r="K130" s="93"/>
    </row>
    <row r="131" ht="15.75" customHeight="1">
      <c r="D131" s="113"/>
      <c r="K131" s="93"/>
    </row>
    <row r="132" ht="15.75" customHeight="1">
      <c r="D132" s="113"/>
      <c r="K132" s="93"/>
    </row>
    <row r="133" ht="15.75" customHeight="1">
      <c r="D133" s="113"/>
      <c r="K133" s="93"/>
    </row>
    <row r="134" ht="15.75" customHeight="1">
      <c r="D134" s="113"/>
      <c r="K134" s="93"/>
    </row>
    <row r="135" ht="15.75" customHeight="1">
      <c r="D135" s="113"/>
      <c r="K135" s="93"/>
    </row>
    <row r="136" ht="15.75" customHeight="1">
      <c r="D136" s="113"/>
      <c r="K136" s="93"/>
    </row>
    <row r="137" ht="15.75" customHeight="1">
      <c r="D137" s="113"/>
      <c r="K137" s="93"/>
    </row>
    <row r="138" ht="15.75" customHeight="1">
      <c r="D138" s="113"/>
      <c r="K138" s="93"/>
    </row>
    <row r="139" ht="15.75" customHeight="1">
      <c r="D139" s="113"/>
      <c r="K139" s="93"/>
    </row>
    <row r="140" ht="15.75" customHeight="1">
      <c r="D140" s="113"/>
      <c r="K140" s="93"/>
    </row>
    <row r="141" ht="15.75" customHeight="1">
      <c r="D141" s="113"/>
      <c r="K141" s="93"/>
    </row>
    <row r="142" ht="15.75" customHeight="1">
      <c r="D142" s="113"/>
      <c r="K142" s="93"/>
    </row>
    <row r="143" ht="15.75" customHeight="1">
      <c r="D143" s="113"/>
      <c r="K143" s="93"/>
    </row>
    <row r="144" ht="15.75" customHeight="1">
      <c r="D144" s="113"/>
      <c r="K144" s="93"/>
    </row>
    <row r="145" ht="15.75" customHeight="1">
      <c r="D145" s="113"/>
      <c r="K145" s="93"/>
    </row>
    <row r="146" ht="15.75" customHeight="1">
      <c r="D146" s="113"/>
      <c r="K146" s="93"/>
    </row>
    <row r="147" ht="15.75" customHeight="1">
      <c r="D147" s="113"/>
      <c r="K147" s="93"/>
    </row>
    <row r="148" ht="15.75" customHeight="1">
      <c r="D148" s="113"/>
      <c r="K148" s="93"/>
    </row>
    <row r="149" ht="15.75" customHeight="1">
      <c r="D149" s="113"/>
      <c r="K149" s="93"/>
    </row>
    <row r="150" ht="15.75" customHeight="1">
      <c r="D150" s="113"/>
      <c r="K150" s="93"/>
    </row>
    <row r="151" ht="15.75" customHeight="1">
      <c r="D151" s="113"/>
      <c r="K151" s="93"/>
    </row>
    <row r="152" ht="15.75" customHeight="1">
      <c r="D152" s="113"/>
      <c r="K152" s="93"/>
    </row>
    <row r="153" ht="15.75" customHeight="1">
      <c r="D153" s="113"/>
      <c r="K153" s="93"/>
    </row>
    <row r="154" ht="15.75" customHeight="1">
      <c r="D154" s="113"/>
      <c r="K154" s="93"/>
    </row>
    <row r="155" ht="15.75" customHeight="1">
      <c r="D155" s="113"/>
      <c r="K155" s="93"/>
    </row>
    <row r="156" ht="15.75" customHeight="1">
      <c r="D156" s="113"/>
      <c r="K156" s="93"/>
    </row>
    <row r="157" ht="15.75" customHeight="1">
      <c r="D157" s="113"/>
      <c r="K157" s="93"/>
    </row>
    <row r="158" ht="15.75" customHeight="1">
      <c r="D158" s="113"/>
      <c r="K158" s="93"/>
    </row>
    <row r="159" ht="15.75" customHeight="1">
      <c r="D159" s="113"/>
      <c r="K159" s="93"/>
    </row>
    <row r="160" ht="15.75" customHeight="1">
      <c r="D160" s="113"/>
      <c r="K160" s="93"/>
    </row>
    <row r="161" ht="15.75" customHeight="1">
      <c r="D161" s="113"/>
      <c r="K161" s="93"/>
    </row>
    <row r="162" ht="15.75" customHeight="1">
      <c r="D162" s="113"/>
      <c r="K162" s="93"/>
    </row>
    <row r="163" ht="15.75" customHeight="1">
      <c r="D163" s="113"/>
      <c r="K163" s="93"/>
    </row>
    <row r="164" ht="15.75" customHeight="1">
      <c r="D164" s="113"/>
      <c r="K164" s="93"/>
    </row>
    <row r="165" ht="15.75" customHeight="1">
      <c r="D165" s="113"/>
      <c r="K165" s="93"/>
    </row>
    <row r="166" ht="15.75" customHeight="1">
      <c r="D166" s="113"/>
      <c r="K166" s="93"/>
    </row>
    <row r="167" ht="15.75" customHeight="1">
      <c r="D167" s="113"/>
      <c r="K167" s="93"/>
    </row>
    <row r="168" ht="15.75" customHeight="1">
      <c r="D168" s="113"/>
      <c r="K168" s="93"/>
    </row>
    <row r="169" ht="15.75" customHeight="1">
      <c r="D169" s="113"/>
      <c r="K169" s="93"/>
    </row>
    <row r="170" ht="15.75" customHeight="1">
      <c r="D170" s="113"/>
      <c r="K170" s="93"/>
    </row>
    <row r="171" ht="15.75" customHeight="1">
      <c r="D171" s="113"/>
      <c r="K171" s="93"/>
    </row>
    <row r="172" ht="15.75" customHeight="1">
      <c r="D172" s="113"/>
      <c r="K172" s="93"/>
    </row>
    <row r="173" ht="15.75" customHeight="1">
      <c r="D173" s="113"/>
      <c r="K173" s="93"/>
    </row>
    <row r="174" ht="15.75" customHeight="1">
      <c r="D174" s="113"/>
      <c r="K174" s="93"/>
    </row>
    <row r="175" ht="15.75" customHeight="1">
      <c r="D175" s="113"/>
      <c r="K175" s="93"/>
    </row>
    <row r="176" ht="15.75" customHeight="1">
      <c r="D176" s="113"/>
      <c r="K176" s="93"/>
    </row>
    <row r="177" ht="15.75" customHeight="1">
      <c r="D177" s="113"/>
      <c r="K177" s="93"/>
    </row>
    <row r="178" ht="15.75" customHeight="1">
      <c r="D178" s="113"/>
      <c r="K178" s="93"/>
    </row>
    <row r="179" ht="15.75" customHeight="1">
      <c r="D179" s="113"/>
      <c r="K179" s="93"/>
    </row>
    <row r="180" ht="15.75" customHeight="1">
      <c r="D180" s="113"/>
      <c r="K180" s="93"/>
    </row>
    <row r="181" ht="15.75" customHeight="1">
      <c r="D181" s="113"/>
      <c r="K181" s="93"/>
    </row>
    <row r="182" ht="15.75" customHeight="1">
      <c r="D182" s="113"/>
      <c r="K182" s="93"/>
    </row>
    <row r="183" ht="15.75" customHeight="1">
      <c r="D183" s="113"/>
      <c r="K183" s="93"/>
    </row>
    <row r="184" ht="15.75" customHeight="1">
      <c r="D184" s="113"/>
      <c r="K184" s="93"/>
    </row>
    <row r="185" ht="15.75" customHeight="1">
      <c r="D185" s="113"/>
      <c r="K185" s="93"/>
    </row>
    <row r="186" ht="15.75" customHeight="1">
      <c r="D186" s="113"/>
      <c r="K186" s="93"/>
    </row>
    <row r="187" ht="15.75" customHeight="1">
      <c r="D187" s="113"/>
      <c r="K187" s="93"/>
    </row>
    <row r="188" ht="15.75" customHeight="1">
      <c r="D188" s="113"/>
      <c r="K188" s="93"/>
    </row>
    <row r="189" ht="15.75" customHeight="1">
      <c r="D189" s="113"/>
      <c r="K189" s="93"/>
    </row>
    <row r="190" ht="15.75" customHeight="1">
      <c r="D190" s="113"/>
      <c r="K190" s="93"/>
    </row>
    <row r="191" ht="15.75" customHeight="1">
      <c r="D191" s="113"/>
      <c r="K191" s="93"/>
    </row>
    <row r="192" ht="15.75" customHeight="1">
      <c r="D192" s="113"/>
      <c r="K192" s="93"/>
    </row>
    <row r="193" ht="15.75" customHeight="1">
      <c r="D193" s="113"/>
      <c r="K193" s="93"/>
    </row>
    <row r="194" ht="15.75" customHeight="1">
      <c r="D194" s="113"/>
      <c r="K194" s="93"/>
    </row>
    <row r="195" ht="15.75" customHeight="1">
      <c r="D195" s="113"/>
      <c r="K195" s="93"/>
    </row>
    <row r="196" ht="15.75" customHeight="1">
      <c r="D196" s="113"/>
      <c r="K196" s="93"/>
    </row>
    <row r="197" ht="15.75" customHeight="1">
      <c r="D197" s="113"/>
      <c r="K197" s="93"/>
    </row>
    <row r="198" ht="15.75" customHeight="1">
      <c r="D198" s="113"/>
      <c r="K198" s="93"/>
    </row>
    <row r="199" ht="15.75" customHeight="1">
      <c r="D199" s="113"/>
      <c r="K199" s="93"/>
    </row>
    <row r="200" ht="15.75" customHeight="1">
      <c r="D200" s="113"/>
      <c r="K200" s="93"/>
    </row>
    <row r="201" ht="15.75" customHeight="1">
      <c r="D201" s="113"/>
      <c r="K201" s="93"/>
    </row>
    <row r="202" ht="15.75" customHeight="1">
      <c r="D202" s="113"/>
      <c r="K202" s="93"/>
    </row>
    <row r="203" ht="15.75" customHeight="1">
      <c r="D203" s="113"/>
      <c r="K203" s="93"/>
    </row>
    <row r="204" ht="15.75" customHeight="1">
      <c r="D204" s="113"/>
      <c r="K204" s="93"/>
    </row>
    <row r="205" ht="15.75" customHeight="1">
      <c r="D205" s="113"/>
      <c r="K205" s="93"/>
    </row>
    <row r="206" ht="15.75" customHeight="1">
      <c r="D206" s="113"/>
      <c r="K206" s="93"/>
    </row>
    <row r="207" ht="15.75" customHeight="1">
      <c r="D207" s="113"/>
      <c r="K207" s="93"/>
    </row>
    <row r="208" ht="15.75" customHeight="1">
      <c r="D208" s="113"/>
      <c r="K208" s="93"/>
    </row>
    <row r="209" ht="15.75" customHeight="1">
      <c r="D209" s="113"/>
      <c r="K209" s="93"/>
    </row>
    <row r="210" ht="15.75" customHeight="1">
      <c r="D210" s="113"/>
      <c r="K210" s="93"/>
    </row>
    <row r="211" ht="15.75" customHeight="1">
      <c r="D211" s="113"/>
      <c r="K211" s="93"/>
    </row>
    <row r="212" ht="15.75" customHeight="1">
      <c r="D212" s="113"/>
      <c r="K212" s="93"/>
    </row>
    <row r="213" ht="15.75" customHeight="1">
      <c r="D213" s="113"/>
      <c r="K213" s="93"/>
    </row>
    <row r="214" ht="15.75" customHeight="1">
      <c r="D214" s="113"/>
      <c r="K214" s="93"/>
    </row>
    <row r="215" ht="15.75" customHeight="1">
      <c r="D215" s="113"/>
      <c r="K215" s="93"/>
    </row>
    <row r="216" ht="15.75" customHeight="1">
      <c r="D216" s="113"/>
      <c r="K216" s="93"/>
    </row>
    <row r="217" ht="15.75" customHeight="1">
      <c r="D217" s="113"/>
      <c r="K217" s="93"/>
    </row>
    <row r="218" ht="15.75" customHeight="1">
      <c r="D218" s="113"/>
      <c r="K218" s="93"/>
    </row>
    <row r="219" ht="15.75" customHeight="1">
      <c r="D219" s="113"/>
      <c r="K219" s="93"/>
    </row>
    <row r="220" ht="15.75" customHeight="1">
      <c r="D220" s="113"/>
      <c r="K220" s="93"/>
    </row>
    <row r="221" ht="15.75" customHeight="1">
      <c r="D221" s="113"/>
      <c r="K221" s="93"/>
    </row>
    <row r="222" ht="15.75" customHeight="1">
      <c r="D222" s="113"/>
      <c r="K222" s="93"/>
    </row>
    <row r="223" ht="15.75" customHeight="1">
      <c r="D223" s="113"/>
      <c r="K223" s="93"/>
    </row>
    <row r="224" ht="15.75" customHeight="1">
      <c r="D224" s="113"/>
      <c r="K224" s="93"/>
    </row>
    <row r="225" ht="15.75" customHeight="1">
      <c r="D225" s="113"/>
      <c r="K225" s="93"/>
    </row>
    <row r="226" ht="15.75" customHeight="1">
      <c r="D226" s="113"/>
      <c r="K226" s="93"/>
    </row>
    <row r="227" ht="15.75" customHeight="1">
      <c r="D227" s="113"/>
      <c r="K227" s="93"/>
    </row>
    <row r="228" ht="15.75" customHeight="1">
      <c r="D228" s="113"/>
      <c r="K228" s="93"/>
    </row>
    <row r="229" ht="15.75" customHeight="1">
      <c r="D229" s="113"/>
      <c r="K229" s="93"/>
    </row>
    <row r="230" ht="15.75" customHeight="1">
      <c r="D230" s="113"/>
      <c r="K230" s="93"/>
    </row>
    <row r="231" ht="15.75" customHeight="1">
      <c r="D231" s="113"/>
      <c r="K231" s="93"/>
    </row>
    <row r="232" ht="15.75" customHeight="1">
      <c r="D232" s="113"/>
      <c r="K232" s="93"/>
    </row>
    <row r="233" ht="15.75" customHeight="1">
      <c r="D233" s="113"/>
      <c r="K233" s="93"/>
    </row>
    <row r="234" ht="15.75" customHeight="1">
      <c r="D234" s="113"/>
      <c r="K234" s="93"/>
    </row>
    <row r="235" ht="15.75" customHeight="1">
      <c r="D235" s="113"/>
      <c r="K235" s="93"/>
    </row>
    <row r="236" ht="15.75" customHeight="1">
      <c r="D236" s="113"/>
      <c r="K236" s="93"/>
    </row>
    <row r="237" ht="15.75" customHeight="1">
      <c r="D237" s="113"/>
      <c r="K237" s="93"/>
    </row>
    <row r="238" ht="15.75" customHeight="1">
      <c r="D238" s="113"/>
      <c r="K238" s="93"/>
    </row>
    <row r="239" ht="15.75" customHeight="1">
      <c r="D239" s="113"/>
      <c r="K239" s="93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3:C33"/>
    <mergeCell ref="A34:D34"/>
    <mergeCell ref="A35:D35"/>
    <mergeCell ref="A36:D36"/>
    <mergeCell ref="A37:D37"/>
    <mergeCell ref="F38:G38"/>
    <mergeCell ref="M38:N38"/>
    <mergeCell ref="A1:A32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36.0"/>
    <col customWidth="1" min="5" max="5" width="13.75"/>
    <col customWidth="1" min="6" max="6" width="7.75"/>
    <col customWidth="1" min="7" max="17" width="8.38"/>
    <col customWidth="1" min="18" max="26" width="11.0"/>
  </cols>
  <sheetData>
    <row r="1" ht="15.0" customHeight="1">
      <c r="A1" s="123" t="s">
        <v>128</v>
      </c>
      <c r="B1" s="3" t="s">
        <v>2</v>
      </c>
      <c r="C1" s="3" t="s">
        <v>3</v>
      </c>
      <c r="D1" s="6" t="s">
        <v>4</v>
      </c>
      <c r="E1" s="124">
        <v>43915.0</v>
      </c>
      <c r="F1" s="125"/>
      <c r="G1" s="126"/>
      <c r="H1" s="126"/>
      <c r="I1" s="126"/>
      <c r="J1" s="126"/>
      <c r="K1" s="126"/>
      <c r="L1" s="125"/>
      <c r="M1" s="126" t="s">
        <v>121</v>
      </c>
      <c r="Q1" s="125"/>
      <c r="R1" s="18"/>
      <c r="S1" s="18"/>
      <c r="T1" s="18"/>
      <c r="U1" s="18"/>
      <c r="V1" s="18"/>
      <c r="W1" s="18"/>
      <c r="X1" s="18"/>
      <c r="Y1" s="18"/>
      <c r="Z1" s="18"/>
    </row>
    <row r="2" ht="15.0" customHeight="1">
      <c r="A2" s="20"/>
      <c r="B2" s="20"/>
      <c r="C2" s="20"/>
      <c r="D2" s="25" t="s">
        <v>5</v>
      </c>
      <c r="E2" s="30" t="s">
        <v>132</v>
      </c>
      <c r="F2" s="8"/>
      <c r="G2" s="3"/>
      <c r="H2" s="3"/>
      <c r="I2" s="3"/>
      <c r="J2" s="3"/>
      <c r="K2" s="3"/>
      <c r="L2" s="8"/>
      <c r="M2" s="3"/>
      <c r="N2" s="3"/>
      <c r="O2" s="3"/>
      <c r="P2" s="3"/>
      <c r="Q2" s="8"/>
    </row>
    <row r="3" ht="23.25" customHeight="1">
      <c r="A3" s="20"/>
      <c r="B3" s="33"/>
      <c r="C3" s="33"/>
      <c r="D3" s="33"/>
      <c r="E3" s="33"/>
      <c r="F3" s="8"/>
      <c r="G3" s="33"/>
      <c r="H3" s="33"/>
      <c r="I3" s="33"/>
      <c r="J3" s="33"/>
      <c r="K3" s="33"/>
      <c r="L3" s="8"/>
      <c r="M3" s="33"/>
      <c r="N3" s="33"/>
      <c r="O3" s="33"/>
      <c r="P3" s="33"/>
      <c r="Q3" s="8"/>
    </row>
    <row r="4" ht="19.5" customHeight="1">
      <c r="A4" s="20"/>
      <c r="B4" s="36" t="s">
        <v>24</v>
      </c>
      <c r="C4" s="11"/>
      <c r="D4" s="12"/>
      <c r="E4" s="129">
        <v>0.001574074074074074</v>
      </c>
      <c r="F4" s="130"/>
      <c r="G4" s="43"/>
      <c r="H4" s="43"/>
      <c r="I4" s="43"/>
      <c r="J4" s="43"/>
      <c r="K4" s="43"/>
      <c r="L4" s="130"/>
      <c r="M4" s="43"/>
      <c r="N4" s="43"/>
      <c r="O4" s="43"/>
      <c r="P4" s="43"/>
      <c r="Q4" s="130"/>
      <c r="R4" s="43"/>
      <c r="S4" s="43"/>
      <c r="T4" s="43"/>
      <c r="U4" s="43"/>
      <c r="V4" s="43"/>
      <c r="W4" s="43"/>
      <c r="X4" s="43"/>
      <c r="Y4" s="43"/>
      <c r="Z4" s="43"/>
    </row>
    <row r="5" ht="21.75" customHeight="1">
      <c r="A5" s="20"/>
      <c r="B5" s="58">
        <v>1.0</v>
      </c>
      <c r="C5" s="58">
        <v>1.0</v>
      </c>
      <c r="D5" s="61" t="s">
        <v>32</v>
      </c>
      <c r="E5" s="131">
        <v>1.0</v>
      </c>
      <c r="F5" s="8"/>
      <c r="L5" s="8"/>
      <c r="Q5" s="8"/>
    </row>
    <row r="6" ht="20.25" customHeight="1">
      <c r="A6" s="20"/>
      <c r="B6" s="58">
        <v>1.0</v>
      </c>
      <c r="C6" s="58">
        <v>2.0</v>
      </c>
      <c r="D6" s="61" t="s">
        <v>137</v>
      </c>
      <c r="E6" s="131">
        <v>1.0</v>
      </c>
      <c r="F6" s="8"/>
      <c r="L6" s="8"/>
      <c r="Q6" s="8"/>
    </row>
    <row r="7" ht="16.5" customHeight="1">
      <c r="A7" s="20"/>
      <c r="B7" s="58">
        <v>1.0</v>
      </c>
      <c r="C7" s="58">
        <v>3.0</v>
      </c>
      <c r="D7" s="61" t="s">
        <v>138</v>
      </c>
      <c r="E7" s="131">
        <v>1.0</v>
      </c>
      <c r="F7" s="8"/>
      <c r="L7" s="8"/>
      <c r="Q7" s="8"/>
    </row>
    <row r="8" ht="19.5" customHeight="1">
      <c r="A8" s="20"/>
      <c r="B8" s="58">
        <v>1.0</v>
      </c>
      <c r="C8" s="58">
        <v>4.0</v>
      </c>
      <c r="D8" s="61" t="s">
        <v>139</v>
      </c>
      <c r="E8" s="131">
        <v>1.0</v>
      </c>
      <c r="F8" s="8"/>
      <c r="L8" s="8"/>
      <c r="Q8" s="8"/>
    </row>
    <row r="9" ht="26.25" customHeight="1">
      <c r="A9" s="20"/>
      <c r="B9" s="58">
        <v>1.0</v>
      </c>
      <c r="C9" s="58">
        <v>5.0</v>
      </c>
      <c r="D9" s="61" t="s">
        <v>141</v>
      </c>
      <c r="E9" s="55">
        <v>1.0</v>
      </c>
      <c r="F9" s="8"/>
      <c r="L9" s="8"/>
      <c r="Q9" s="8"/>
    </row>
    <row r="10" ht="33.0" customHeight="1">
      <c r="A10" s="20"/>
      <c r="B10" s="58">
        <v>1.0</v>
      </c>
      <c r="C10" s="58">
        <v>6.0</v>
      </c>
      <c r="D10" s="61" t="s">
        <v>142</v>
      </c>
      <c r="E10" s="131">
        <v>1.0</v>
      </c>
      <c r="F10" s="8"/>
      <c r="L10" s="8"/>
      <c r="Q10" s="8"/>
    </row>
    <row r="11" ht="33.0" customHeight="1">
      <c r="A11" s="20"/>
      <c r="B11" s="58">
        <v>1.0</v>
      </c>
      <c r="C11" s="58">
        <v>7.0</v>
      </c>
      <c r="D11" s="61" t="s">
        <v>144</v>
      </c>
      <c r="E11" s="131">
        <v>1.0</v>
      </c>
      <c r="F11" s="8"/>
      <c r="L11" s="8"/>
      <c r="Q11" s="8"/>
    </row>
    <row r="12" ht="32.25" customHeight="1">
      <c r="A12" s="20"/>
      <c r="B12" s="58">
        <v>1.0</v>
      </c>
      <c r="C12" s="58">
        <v>8.0</v>
      </c>
      <c r="D12" s="61" t="s">
        <v>145</v>
      </c>
      <c r="E12" s="131">
        <v>1.0</v>
      </c>
      <c r="F12" s="8"/>
      <c r="L12" s="8"/>
      <c r="Q12" s="8"/>
    </row>
    <row r="13" ht="57.75" customHeight="1">
      <c r="A13" s="20"/>
      <c r="B13" s="58">
        <v>1.0</v>
      </c>
      <c r="C13" s="58">
        <v>9.0</v>
      </c>
      <c r="D13" s="132" t="s">
        <v>146</v>
      </c>
      <c r="E13" s="131">
        <v>1.0</v>
      </c>
      <c r="F13" s="8"/>
      <c r="L13" s="8"/>
      <c r="Q13" s="8"/>
    </row>
    <row r="14" ht="57.75" customHeight="1">
      <c r="A14" s="33"/>
      <c r="B14" s="58">
        <v>10.0</v>
      </c>
      <c r="C14" s="58">
        <v>10.0</v>
      </c>
      <c r="D14" s="133" t="s">
        <v>150</v>
      </c>
      <c r="E14" s="131">
        <v>10.0</v>
      </c>
      <c r="F14" s="8"/>
      <c r="L14" s="8"/>
      <c r="Q14" s="8"/>
    </row>
    <row r="15" ht="32.25" customHeight="1">
      <c r="B15" s="134">
        <f>SUM(B5:B14)</f>
        <v>19</v>
      </c>
      <c r="C15" s="11"/>
      <c r="D15" s="135" t="s">
        <v>74</v>
      </c>
      <c r="E15" s="5">
        <f>SUM(E5:E14)</f>
        <v>19</v>
      </c>
      <c r="F15" s="8"/>
      <c r="L15" s="8"/>
      <c r="Q15" s="8"/>
    </row>
    <row r="16" ht="15.75" customHeight="1">
      <c r="A16" s="85" t="s">
        <v>78</v>
      </c>
      <c r="B16" s="11"/>
      <c r="C16" s="11"/>
      <c r="D16" s="12"/>
      <c r="E16" s="131">
        <v>19.0</v>
      </c>
      <c r="F16" s="8"/>
      <c r="L16" s="8"/>
      <c r="Q16" s="8"/>
    </row>
    <row r="17" ht="15.75" customHeight="1">
      <c r="A17" s="85" t="s">
        <v>79</v>
      </c>
      <c r="B17" s="11"/>
      <c r="C17" s="11"/>
      <c r="D17" s="12"/>
      <c r="E17" s="136">
        <f>E15/E16</f>
        <v>1</v>
      </c>
      <c r="F17" s="137"/>
      <c r="G17" s="90"/>
      <c r="H17" s="90"/>
      <c r="I17" s="90"/>
      <c r="J17" s="90"/>
      <c r="K17" s="90"/>
      <c r="L17" s="137"/>
      <c r="M17" s="90"/>
      <c r="N17" s="90"/>
      <c r="O17" s="90"/>
      <c r="P17" s="90"/>
      <c r="Q17" s="137"/>
      <c r="R17" s="90"/>
      <c r="S17" s="90"/>
      <c r="T17" s="90"/>
      <c r="U17" s="90"/>
      <c r="V17" s="90"/>
      <c r="W17" s="90"/>
      <c r="X17" s="90"/>
      <c r="Y17" s="90"/>
      <c r="Z17" s="90"/>
    </row>
    <row r="18" ht="15.75" customHeight="1">
      <c r="A18" s="85" t="s">
        <v>80</v>
      </c>
      <c r="B18" s="11"/>
      <c r="C18" s="11"/>
      <c r="D18" s="12"/>
      <c r="E18" s="5">
        <f>E16-E15</f>
        <v>0</v>
      </c>
      <c r="F18" s="8"/>
      <c r="L18" s="8"/>
      <c r="Q18" s="8"/>
    </row>
    <row r="19" ht="47.25" customHeight="1">
      <c r="A19" s="85" t="s">
        <v>82</v>
      </c>
      <c r="B19" s="11"/>
      <c r="C19" s="11"/>
      <c r="D19" s="12"/>
      <c r="E19" s="131" t="s">
        <v>151</v>
      </c>
      <c r="F19" s="8"/>
      <c r="L19" s="8"/>
      <c r="Q19" s="8"/>
    </row>
    <row r="20" ht="27.0" customHeight="1">
      <c r="D20" s="94"/>
      <c r="E20" s="99" t="s">
        <v>90</v>
      </c>
      <c r="F20" s="102">
        <f>AVERAGE(E17)</f>
        <v>1</v>
      </c>
      <c r="G20" s="138"/>
      <c r="I20" s="139"/>
      <c r="L20" s="8"/>
      <c r="N20" s="128" t="s">
        <v>105</v>
      </c>
      <c r="O20" s="12"/>
      <c r="P20" s="99"/>
      <c r="Q20" s="8"/>
    </row>
    <row r="21" ht="15.75" customHeight="1">
      <c r="D21" s="94"/>
      <c r="E21" s="104" t="s">
        <v>91</v>
      </c>
      <c r="F21" s="106">
        <f>COUNTA(E2)</f>
        <v>1</v>
      </c>
      <c r="G21" s="140"/>
      <c r="H21" s="140"/>
      <c r="I21" s="140"/>
      <c r="L21" s="8"/>
      <c r="N21" s="114" t="s">
        <v>106</v>
      </c>
      <c r="O21" s="114"/>
      <c r="P21" s="114"/>
      <c r="Q21" s="8"/>
    </row>
    <row r="22" ht="15.75" customHeight="1">
      <c r="D22" s="94"/>
      <c r="E22" s="108" t="s">
        <v>96</v>
      </c>
      <c r="F22" s="110">
        <f>SUM(E4)</f>
        <v>0.001574074074</v>
      </c>
      <c r="L22" s="93"/>
    </row>
    <row r="23" ht="15.75" customHeight="1">
      <c r="D23" s="94"/>
      <c r="E23" s="113"/>
      <c r="L23" s="93"/>
    </row>
    <row r="24" ht="15.75" customHeight="1">
      <c r="D24" s="94"/>
      <c r="E24" s="113"/>
      <c r="L24" s="93"/>
    </row>
    <row r="25" ht="15.75" customHeight="1">
      <c r="D25" s="94"/>
      <c r="E25" s="113"/>
      <c r="L25" s="93"/>
    </row>
    <row r="26" ht="15.75" customHeight="1">
      <c r="D26" s="94"/>
      <c r="E26" s="113"/>
      <c r="L26" s="93"/>
    </row>
    <row r="27" ht="15.75" customHeight="1">
      <c r="D27" s="94"/>
      <c r="E27" s="113"/>
      <c r="L27" s="93"/>
    </row>
    <row r="28" ht="15.75" customHeight="1">
      <c r="D28" s="94"/>
      <c r="E28" s="113"/>
      <c r="L28" s="93"/>
    </row>
    <row r="29" ht="15.75" customHeight="1">
      <c r="D29" s="94"/>
      <c r="E29" s="113"/>
      <c r="L29" s="93"/>
    </row>
    <row r="30" ht="15.75" customHeight="1">
      <c r="D30" s="94"/>
      <c r="E30" s="113"/>
      <c r="L30" s="93"/>
    </row>
    <row r="31" ht="15.75" customHeight="1">
      <c r="D31" s="94"/>
      <c r="E31" s="113"/>
      <c r="L31" s="93"/>
    </row>
    <row r="32" ht="15.75" customHeight="1">
      <c r="D32" s="94"/>
      <c r="E32" s="113"/>
      <c r="L32" s="93"/>
    </row>
    <row r="33" ht="15.75" customHeight="1">
      <c r="D33" s="94"/>
      <c r="E33" s="113"/>
      <c r="L33" s="93"/>
    </row>
    <row r="34" ht="15.75" customHeight="1">
      <c r="D34" s="94"/>
      <c r="E34" s="113"/>
      <c r="L34" s="93"/>
    </row>
    <row r="35" ht="15.75" customHeight="1">
      <c r="D35" s="94"/>
      <c r="E35" s="113"/>
      <c r="L35" s="93"/>
    </row>
    <row r="36" ht="15.75" customHeight="1">
      <c r="D36" s="94"/>
      <c r="E36" s="113"/>
      <c r="L36" s="93"/>
    </row>
    <row r="37" ht="15.75" customHeight="1">
      <c r="D37" s="94"/>
      <c r="E37" s="113"/>
      <c r="L37" s="93"/>
    </row>
    <row r="38" ht="15.75" customHeight="1">
      <c r="D38" s="94"/>
      <c r="E38" s="113"/>
      <c r="L38" s="93"/>
    </row>
    <row r="39" ht="15.75" customHeight="1">
      <c r="D39" s="94"/>
      <c r="E39" s="113"/>
      <c r="L39" s="93"/>
    </row>
    <row r="40" ht="15.75" customHeight="1">
      <c r="D40" s="94"/>
      <c r="E40" s="113"/>
      <c r="L40" s="93"/>
    </row>
    <row r="41" ht="15.75" customHeight="1">
      <c r="D41" s="94"/>
      <c r="E41" s="113"/>
      <c r="L41" s="93"/>
    </row>
    <row r="42" ht="15.75" customHeight="1">
      <c r="D42" s="94"/>
      <c r="E42" s="113"/>
      <c r="L42" s="93"/>
    </row>
    <row r="43" ht="15.75" customHeight="1">
      <c r="D43" s="94"/>
      <c r="E43" s="113"/>
      <c r="L43" s="93"/>
    </row>
    <row r="44" ht="15.75" customHeight="1">
      <c r="D44" s="94"/>
      <c r="E44" s="113"/>
      <c r="L44" s="93"/>
    </row>
    <row r="45" ht="15.75" customHeight="1">
      <c r="D45" s="94"/>
      <c r="E45" s="113"/>
      <c r="L45" s="93"/>
    </row>
    <row r="46" ht="15.75" customHeight="1">
      <c r="D46" s="94"/>
      <c r="E46" s="113"/>
      <c r="L46" s="93"/>
    </row>
    <row r="47" ht="15.75" customHeight="1">
      <c r="D47" s="94"/>
      <c r="E47" s="113"/>
      <c r="L47" s="93"/>
    </row>
    <row r="48" ht="15.75" customHeight="1">
      <c r="D48" s="94"/>
      <c r="E48" s="113"/>
      <c r="L48" s="93"/>
    </row>
    <row r="49" ht="15.75" customHeight="1">
      <c r="D49" s="113"/>
      <c r="E49" s="113"/>
      <c r="L49" s="93"/>
    </row>
    <row r="50" ht="15.75" customHeight="1">
      <c r="D50" s="113"/>
      <c r="E50" s="113"/>
      <c r="L50" s="93"/>
    </row>
    <row r="51" ht="15.75" customHeight="1">
      <c r="D51" s="113"/>
      <c r="E51" s="113"/>
      <c r="L51" s="93"/>
    </row>
    <row r="52" ht="15.75" customHeight="1">
      <c r="D52" s="113"/>
      <c r="E52" s="113"/>
      <c r="L52" s="93"/>
    </row>
    <row r="53" ht="15.75" customHeight="1">
      <c r="D53" s="113"/>
      <c r="E53" s="113"/>
      <c r="L53" s="93"/>
    </row>
    <row r="54" ht="15.75" customHeight="1">
      <c r="D54" s="113"/>
      <c r="E54" s="113"/>
      <c r="L54" s="93"/>
    </row>
    <row r="55" ht="15.75" customHeight="1">
      <c r="D55" s="113"/>
      <c r="E55" s="113"/>
      <c r="L55" s="93"/>
    </row>
    <row r="56" ht="15.75" customHeight="1">
      <c r="D56" s="113"/>
      <c r="E56" s="113"/>
      <c r="L56" s="93"/>
    </row>
    <row r="57" ht="15.75" customHeight="1">
      <c r="D57" s="113"/>
      <c r="E57" s="113"/>
      <c r="L57" s="93"/>
    </row>
    <row r="58" ht="15.75" customHeight="1">
      <c r="D58" s="113"/>
      <c r="E58" s="113"/>
      <c r="L58" s="93"/>
    </row>
    <row r="59" ht="15.75" customHeight="1">
      <c r="D59" s="113"/>
      <c r="E59" s="113"/>
      <c r="L59" s="93"/>
    </row>
    <row r="60" ht="15.75" customHeight="1">
      <c r="D60" s="113"/>
      <c r="E60" s="113"/>
      <c r="L60" s="93"/>
    </row>
    <row r="61" ht="15.75" customHeight="1">
      <c r="D61" s="113"/>
      <c r="E61" s="113"/>
      <c r="L61" s="93"/>
    </row>
    <row r="62" ht="15.75" customHeight="1">
      <c r="D62" s="113"/>
      <c r="E62" s="113"/>
      <c r="L62" s="93"/>
    </row>
    <row r="63" ht="15.75" customHeight="1">
      <c r="D63" s="113"/>
      <c r="E63" s="113"/>
      <c r="L63" s="93"/>
    </row>
    <row r="64" ht="15.75" customHeight="1">
      <c r="D64" s="113"/>
      <c r="E64" s="113"/>
      <c r="L64" s="93"/>
    </row>
    <row r="65" ht="15.75" customHeight="1">
      <c r="D65" s="113"/>
      <c r="E65" s="113"/>
      <c r="L65" s="93"/>
    </row>
    <row r="66" ht="15.75" customHeight="1">
      <c r="D66" s="113"/>
      <c r="E66" s="113"/>
      <c r="L66" s="93"/>
    </row>
    <row r="67" ht="15.75" customHeight="1">
      <c r="D67" s="113"/>
      <c r="E67" s="113"/>
      <c r="L67" s="93"/>
    </row>
    <row r="68" ht="15.75" customHeight="1">
      <c r="D68" s="113"/>
      <c r="E68" s="113"/>
      <c r="L68" s="93"/>
    </row>
    <row r="69" ht="15.75" customHeight="1">
      <c r="D69" s="113"/>
      <c r="E69" s="113"/>
      <c r="L69" s="93"/>
    </row>
    <row r="70" ht="15.75" customHeight="1">
      <c r="D70" s="113"/>
      <c r="E70" s="113"/>
      <c r="L70" s="93"/>
    </row>
    <row r="71" ht="15.75" customHeight="1">
      <c r="D71" s="113"/>
      <c r="E71" s="113"/>
      <c r="L71" s="93"/>
    </row>
    <row r="72" ht="15.75" customHeight="1">
      <c r="D72" s="113"/>
      <c r="E72" s="113"/>
      <c r="L72" s="93"/>
    </row>
    <row r="73" ht="15.75" customHeight="1">
      <c r="D73" s="113"/>
      <c r="E73" s="113"/>
      <c r="L73" s="93"/>
    </row>
    <row r="74" ht="15.75" customHeight="1">
      <c r="D74" s="113"/>
      <c r="E74" s="113"/>
      <c r="L74" s="93"/>
    </row>
    <row r="75" ht="15.75" customHeight="1">
      <c r="D75" s="113"/>
      <c r="E75" s="113"/>
      <c r="L75" s="93"/>
    </row>
    <row r="76" ht="15.75" customHeight="1">
      <c r="D76" s="113"/>
      <c r="E76" s="113"/>
      <c r="L76" s="93"/>
    </row>
    <row r="77" ht="15.75" customHeight="1">
      <c r="D77" s="113"/>
      <c r="E77" s="113"/>
      <c r="L77" s="93"/>
    </row>
    <row r="78" ht="15.75" customHeight="1">
      <c r="D78" s="113"/>
      <c r="E78" s="113"/>
      <c r="L78" s="93"/>
    </row>
    <row r="79" ht="15.75" customHeight="1">
      <c r="D79" s="113"/>
      <c r="E79" s="113"/>
      <c r="L79" s="93"/>
    </row>
    <row r="80" ht="15.75" customHeight="1">
      <c r="D80" s="113"/>
      <c r="E80" s="113"/>
      <c r="L80" s="93"/>
    </row>
    <row r="81" ht="15.75" customHeight="1">
      <c r="D81" s="113"/>
      <c r="E81" s="113"/>
      <c r="L81" s="93"/>
    </row>
    <row r="82" ht="15.75" customHeight="1">
      <c r="D82" s="113"/>
      <c r="E82" s="113"/>
      <c r="L82" s="93"/>
    </row>
    <row r="83" ht="15.75" customHeight="1">
      <c r="D83" s="113"/>
      <c r="E83" s="113"/>
      <c r="L83" s="93"/>
    </row>
    <row r="84" ht="15.75" customHeight="1">
      <c r="D84" s="113"/>
      <c r="E84" s="113"/>
      <c r="L84" s="93"/>
    </row>
    <row r="85" ht="15.75" customHeight="1">
      <c r="D85" s="113"/>
      <c r="E85" s="113"/>
      <c r="L85" s="93"/>
    </row>
    <row r="86" ht="15.75" customHeight="1">
      <c r="D86" s="113"/>
      <c r="E86" s="113"/>
      <c r="L86" s="93"/>
    </row>
    <row r="87" ht="15.75" customHeight="1">
      <c r="D87" s="113"/>
      <c r="E87" s="113"/>
      <c r="L87" s="93"/>
    </row>
    <row r="88" ht="15.75" customHeight="1">
      <c r="D88" s="113"/>
      <c r="E88" s="113"/>
      <c r="L88" s="93"/>
    </row>
    <row r="89" ht="15.75" customHeight="1">
      <c r="D89" s="113"/>
      <c r="E89" s="113"/>
      <c r="L89" s="93"/>
    </row>
    <row r="90" ht="15.75" customHeight="1">
      <c r="D90" s="113"/>
      <c r="E90" s="113"/>
      <c r="L90" s="93"/>
    </row>
    <row r="91" ht="15.75" customHeight="1">
      <c r="D91" s="113"/>
      <c r="E91" s="113"/>
      <c r="L91" s="93"/>
    </row>
    <row r="92" ht="15.75" customHeight="1">
      <c r="D92" s="113"/>
      <c r="E92" s="113"/>
      <c r="L92" s="93"/>
    </row>
    <row r="93" ht="15.75" customHeight="1">
      <c r="D93" s="113"/>
      <c r="E93" s="113"/>
      <c r="L93" s="93"/>
    </row>
    <row r="94" ht="15.75" customHeight="1">
      <c r="D94" s="113"/>
      <c r="E94" s="113"/>
      <c r="L94" s="93"/>
    </row>
    <row r="95" ht="15.75" customHeight="1">
      <c r="D95" s="113"/>
      <c r="E95" s="113"/>
      <c r="L95" s="93"/>
    </row>
    <row r="96" ht="15.75" customHeight="1">
      <c r="D96" s="113"/>
      <c r="E96" s="113"/>
      <c r="L96" s="93"/>
    </row>
    <row r="97" ht="15.75" customHeight="1">
      <c r="D97" s="113"/>
      <c r="E97" s="113"/>
      <c r="L97" s="93"/>
    </row>
    <row r="98" ht="15.75" customHeight="1">
      <c r="D98" s="113"/>
      <c r="E98" s="113"/>
      <c r="L98" s="93"/>
    </row>
    <row r="99" ht="15.75" customHeight="1">
      <c r="D99" s="113"/>
      <c r="E99" s="113"/>
      <c r="L99" s="93"/>
    </row>
    <row r="100" ht="15.75" customHeight="1">
      <c r="D100" s="113"/>
      <c r="E100" s="113"/>
      <c r="L100" s="93"/>
    </row>
    <row r="101" ht="15.75" customHeight="1">
      <c r="D101" s="113"/>
      <c r="E101" s="113"/>
      <c r="L101" s="93"/>
    </row>
    <row r="102" ht="15.75" customHeight="1">
      <c r="D102" s="113"/>
      <c r="E102" s="113"/>
      <c r="L102" s="93"/>
    </row>
    <row r="103" ht="15.75" customHeight="1">
      <c r="D103" s="113"/>
      <c r="E103" s="113"/>
      <c r="L103" s="93"/>
    </row>
    <row r="104" ht="15.75" customHeight="1">
      <c r="D104" s="113"/>
      <c r="E104" s="113"/>
      <c r="L104" s="93"/>
    </row>
    <row r="105" ht="15.75" customHeight="1">
      <c r="D105" s="113"/>
      <c r="E105" s="113"/>
      <c r="L105" s="93"/>
    </row>
    <row r="106" ht="15.75" customHeight="1">
      <c r="D106" s="113"/>
      <c r="E106" s="113"/>
      <c r="L106" s="93"/>
    </row>
    <row r="107" ht="15.75" customHeight="1">
      <c r="D107" s="113"/>
      <c r="E107" s="113"/>
      <c r="L107" s="93"/>
    </row>
    <row r="108" ht="15.75" customHeight="1">
      <c r="D108" s="113"/>
      <c r="E108" s="113"/>
      <c r="L108" s="93"/>
    </row>
    <row r="109" ht="15.75" customHeight="1">
      <c r="D109" s="113"/>
      <c r="E109" s="113"/>
      <c r="L109" s="93"/>
    </row>
    <row r="110" ht="15.75" customHeight="1">
      <c r="D110" s="113"/>
      <c r="E110" s="113"/>
      <c r="L110" s="93"/>
    </row>
    <row r="111" ht="15.75" customHeight="1">
      <c r="D111" s="113"/>
      <c r="E111" s="113"/>
      <c r="L111" s="93"/>
    </row>
    <row r="112" ht="15.75" customHeight="1">
      <c r="D112" s="113"/>
      <c r="E112" s="113"/>
      <c r="L112" s="93"/>
    </row>
    <row r="113" ht="15.75" customHeight="1">
      <c r="D113" s="113"/>
      <c r="E113" s="113"/>
      <c r="L113" s="93"/>
    </row>
    <row r="114" ht="15.75" customHeight="1">
      <c r="D114" s="113"/>
      <c r="E114" s="113"/>
      <c r="L114" s="93"/>
    </row>
    <row r="115" ht="15.75" customHeight="1">
      <c r="D115" s="113"/>
      <c r="E115" s="113"/>
      <c r="L115" s="93"/>
    </row>
    <row r="116" ht="15.75" customHeight="1">
      <c r="D116" s="113"/>
      <c r="E116" s="113"/>
      <c r="L116" s="93"/>
    </row>
    <row r="117" ht="15.75" customHeight="1">
      <c r="D117" s="113"/>
      <c r="E117" s="113"/>
      <c r="L117" s="93"/>
    </row>
    <row r="118" ht="15.75" customHeight="1">
      <c r="D118" s="113"/>
      <c r="E118" s="113"/>
      <c r="L118" s="93"/>
    </row>
    <row r="119" ht="15.75" customHeight="1">
      <c r="D119" s="113"/>
      <c r="E119" s="113"/>
      <c r="L119" s="93"/>
    </row>
    <row r="120" ht="15.75" customHeight="1">
      <c r="D120" s="113"/>
      <c r="E120" s="113"/>
      <c r="L120" s="93"/>
    </row>
    <row r="121" ht="15.75" customHeight="1">
      <c r="D121" s="113"/>
      <c r="E121" s="113"/>
      <c r="L121" s="93"/>
    </row>
    <row r="122" ht="15.75" customHeight="1">
      <c r="D122" s="113"/>
      <c r="E122" s="113"/>
      <c r="L122" s="93"/>
    </row>
    <row r="123" ht="15.75" customHeight="1">
      <c r="D123" s="113"/>
      <c r="E123" s="113"/>
      <c r="L123" s="93"/>
    </row>
    <row r="124" ht="15.75" customHeight="1">
      <c r="D124" s="113"/>
      <c r="E124" s="113"/>
      <c r="L124" s="93"/>
    </row>
    <row r="125" ht="15.75" customHeight="1">
      <c r="D125" s="113"/>
      <c r="E125" s="113"/>
      <c r="L125" s="93"/>
    </row>
    <row r="126" ht="15.75" customHeight="1">
      <c r="D126" s="113"/>
      <c r="E126" s="113"/>
      <c r="L126" s="93"/>
    </row>
    <row r="127" ht="15.75" customHeight="1">
      <c r="D127" s="113"/>
      <c r="E127" s="113"/>
      <c r="L127" s="93"/>
    </row>
    <row r="128" ht="15.75" customHeight="1">
      <c r="D128" s="113"/>
      <c r="E128" s="113"/>
      <c r="L128" s="93"/>
    </row>
    <row r="129" ht="15.75" customHeight="1">
      <c r="D129" s="113"/>
      <c r="E129" s="113"/>
      <c r="L129" s="93"/>
    </row>
    <row r="130" ht="15.75" customHeight="1">
      <c r="D130" s="113"/>
      <c r="E130" s="113"/>
      <c r="L130" s="93"/>
    </row>
    <row r="131" ht="15.75" customHeight="1">
      <c r="D131" s="113"/>
      <c r="E131" s="113"/>
      <c r="L131" s="93"/>
    </row>
    <row r="132" ht="15.75" customHeight="1">
      <c r="D132" s="113"/>
      <c r="E132" s="113"/>
      <c r="L132" s="93"/>
    </row>
    <row r="133" ht="15.75" customHeight="1">
      <c r="D133" s="113"/>
      <c r="E133" s="113"/>
      <c r="L133" s="93"/>
    </row>
    <row r="134" ht="15.75" customHeight="1">
      <c r="D134" s="113"/>
      <c r="E134" s="113"/>
      <c r="L134" s="93"/>
    </row>
    <row r="135" ht="15.75" customHeight="1">
      <c r="D135" s="113"/>
      <c r="E135" s="113"/>
      <c r="L135" s="93"/>
    </row>
    <row r="136" ht="15.75" customHeight="1">
      <c r="D136" s="113"/>
      <c r="E136" s="113"/>
      <c r="L136" s="93"/>
    </row>
    <row r="137" ht="15.75" customHeight="1">
      <c r="D137" s="113"/>
      <c r="E137" s="113"/>
      <c r="L137" s="93"/>
    </row>
    <row r="138" ht="15.75" customHeight="1">
      <c r="D138" s="113"/>
      <c r="E138" s="113"/>
      <c r="L138" s="93"/>
    </row>
    <row r="139" ht="15.75" customHeight="1">
      <c r="D139" s="113"/>
      <c r="E139" s="113"/>
      <c r="L139" s="93"/>
    </row>
    <row r="140" ht="15.75" customHeight="1">
      <c r="D140" s="113"/>
      <c r="E140" s="113"/>
      <c r="L140" s="93"/>
    </row>
    <row r="141" ht="15.75" customHeight="1">
      <c r="D141" s="113"/>
      <c r="E141" s="113"/>
      <c r="L141" s="93"/>
    </row>
    <row r="142" ht="15.75" customHeight="1">
      <c r="D142" s="113"/>
      <c r="E142" s="113"/>
      <c r="L142" s="93"/>
    </row>
    <row r="143" ht="15.75" customHeight="1">
      <c r="D143" s="113"/>
      <c r="E143" s="113"/>
      <c r="L143" s="93"/>
    </row>
    <row r="144" ht="15.75" customHeight="1">
      <c r="D144" s="113"/>
      <c r="E144" s="113"/>
      <c r="L144" s="93"/>
    </row>
    <row r="145" ht="15.75" customHeight="1">
      <c r="D145" s="113"/>
      <c r="E145" s="113"/>
      <c r="L145" s="93"/>
    </row>
    <row r="146" ht="15.75" customHeight="1">
      <c r="D146" s="113"/>
      <c r="E146" s="113"/>
      <c r="L146" s="93"/>
    </row>
    <row r="147" ht="15.75" customHeight="1">
      <c r="D147" s="113"/>
      <c r="E147" s="113"/>
      <c r="L147" s="93"/>
    </row>
    <row r="148" ht="15.75" customHeight="1">
      <c r="D148" s="113"/>
      <c r="E148" s="113"/>
      <c r="L148" s="93"/>
    </row>
    <row r="149" ht="15.75" customHeight="1">
      <c r="D149" s="113"/>
      <c r="E149" s="113"/>
      <c r="L149" s="93"/>
    </row>
    <row r="150" ht="15.75" customHeight="1">
      <c r="D150" s="113"/>
      <c r="E150" s="113"/>
      <c r="L150" s="93"/>
    </row>
    <row r="151" ht="15.75" customHeight="1">
      <c r="D151" s="113"/>
      <c r="E151" s="113"/>
      <c r="L151" s="93"/>
    </row>
    <row r="152" ht="15.75" customHeight="1">
      <c r="D152" s="113"/>
      <c r="E152" s="113"/>
      <c r="L152" s="93"/>
    </row>
    <row r="153" ht="15.75" customHeight="1">
      <c r="D153" s="113"/>
      <c r="E153" s="113"/>
      <c r="L153" s="93"/>
    </row>
    <row r="154" ht="15.75" customHeight="1">
      <c r="D154" s="113"/>
      <c r="E154" s="113"/>
      <c r="L154" s="93"/>
    </row>
    <row r="155" ht="15.75" customHeight="1">
      <c r="D155" s="113"/>
      <c r="E155" s="113"/>
      <c r="L155" s="93"/>
    </row>
    <row r="156" ht="15.75" customHeight="1">
      <c r="D156" s="113"/>
      <c r="E156" s="113"/>
      <c r="L156" s="93"/>
    </row>
    <row r="157" ht="15.75" customHeight="1">
      <c r="D157" s="113"/>
      <c r="E157" s="113"/>
      <c r="L157" s="93"/>
    </row>
    <row r="158" ht="15.75" customHeight="1">
      <c r="D158" s="113"/>
      <c r="E158" s="113"/>
      <c r="L158" s="93"/>
    </row>
    <row r="159" ht="15.75" customHeight="1">
      <c r="D159" s="113"/>
      <c r="E159" s="113"/>
      <c r="L159" s="93"/>
    </row>
    <row r="160" ht="15.75" customHeight="1">
      <c r="D160" s="113"/>
      <c r="E160" s="113"/>
      <c r="L160" s="93"/>
    </row>
    <row r="161" ht="15.75" customHeight="1">
      <c r="D161" s="113"/>
      <c r="E161" s="113"/>
      <c r="L161" s="93"/>
    </row>
    <row r="162" ht="15.75" customHeight="1">
      <c r="D162" s="113"/>
      <c r="E162" s="113"/>
      <c r="L162" s="93"/>
    </row>
    <row r="163" ht="15.75" customHeight="1">
      <c r="D163" s="113"/>
      <c r="E163" s="113"/>
      <c r="L163" s="93"/>
    </row>
    <row r="164" ht="15.75" customHeight="1">
      <c r="D164" s="113"/>
      <c r="E164" s="113"/>
      <c r="L164" s="93"/>
    </row>
    <row r="165" ht="15.75" customHeight="1">
      <c r="D165" s="113"/>
      <c r="E165" s="113"/>
      <c r="L165" s="93"/>
    </row>
    <row r="166" ht="15.75" customHeight="1">
      <c r="D166" s="113"/>
      <c r="E166" s="113"/>
      <c r="L166" s="93"/>
    </row>
    <row r="167" ht="15.75" customHeight="1">
      <c r="D167" s="113"/>
      <c r="E167" s="113"/>
      <c r="L167" s="93"/>
    </row>
    <row r="168" ht="15.75" customHeight="1">
      <c r="D168" s="113"/>
      <c r="E168" s="113"/>
      <c r="L168" s="93"/>
    </row>
    <row r="169" ht="15.75" customHeight="1">
      <c r="D169" s="113"/>
      <c r="E169" s="113"/>
      <c r="L169" s="93"/>
    </row>
    <row r="170" ht="15.75" customHeight="1">
      <c r="D170" s="113"/>
      <c r="E170" s="113"/>
      <c r="L170" s="93"/>
    </row>
    <row r="171" ht="15.75" customHeight="1">
      <c r="D171" s="113"/>
      <c r="E171" s="113"/>
      <c r="L171" s="93"/>
    </row>
    <row r="172" ht="15.75" customHeight="1">
      <c r="D172" s="113"/>
      <c r="E172" s="113"/>
      <c r="L172" s="93"/>
    </row>
    <row r="173" ht="15.75" customHeight="1">
      <c r="D173" s="113"/>
      <c r="E173" s="113"/>
      <c r="L173" s="93"/>
    </row>
    <row r="174" ht="15.75" customHeight="1">
      <c r="D174" s="113"/>
      <c r="E174" s="113"/>
      <c r="L174" s="93"/>
    </row>
    <row r="175" ht="15.75" customHeight="1">
      <c r="D175" s="113"/>
      <c r="E175" s="113"/>
      <c r="L175" s="93"/>
    </row>
    <row r="176" ht="15.75" customHeight="1">
      <c r="D176" s="113"/>
      <c r="E176" s="113"/>
      <c r="L176" s="93"/>
    </row>
    <row r="177" ht="15.75" customHeight="1">
      <c r="D177" s="113"/>
      <c r="E177" s="113"/>
      <c r="L177" s="93"/>
    </row>
    <row r="178" ht="15.75" customHeight="1">
      <c r="D178" s="113"/>
      <c r="E178" s="113"/>
      <c r="L178" s="93"/>
    </row>
    <row r="179" ht="15.75" customHeight="1">
      <c r="D179" s="113"/>
      <c r="E179" s="113"/>
      <c r="L179" s="93"/>
    </row>
    <row r="180" ht="15.75" customHeight="1">
      <c r="D180" s="113"/>
      <c r="E180" s="113"/>
      <c r="L180" s="93"/>
    </row>
    <row r="181" ht="15.75" customHeight="1">
      <c r="D181" s="113"/>
      <c r="E181" s="113"/>
      <c r="L181" s="93"/>
    </row>
    <row r="182" ht="15.75" customHeight="1">
      <c r="D182" s="113"/>
      <c r="E182" s="113"/>
      <c r="L182" s="93"/>
    </row>
    <row r="183" ht="15.75" customHeight="1">
      <c r="D183" s="113"/>
      <c r="E183" s="113"/>
      <c r="L183" s="93"/>
    </row>
    <row r="184" ht="15.75" customHeight="1">
      <c r="D184" s="113"/>
      <c r="E184" s="113"/>
      <c r="L184" s="93"/>
    </row>
    <row r="185" ht="15.75" customHeight="1">
      <c r="D185" s="113"/>
      <c r="E185" s="113"/>
      <c r="L185" s="93"/>
    </row>
    <row r="186" ht="15.75" customHeight="1">
      <c r="D186" s="113"/>
      <c r="E186" s="113"/>
      <c r="L186" s="93"/>
    </row>
    <row r="187" ht="15.75" customHeight="1">
      <c r="D187" s="113"/>
      <c r="E187" s="113"/>
      <c r="L187" s="93"/>
    </row>
    <row r="188" ht="15.75" customHeight="1">
      <c r="D188" s="113"/>
      <c r="E188" s="113"/>
      <c r="L188" s="93"/>
    </row>
    <row r="189" ht="15.75" customHeight="1">
      <c r="D189" s="113"/>
      <c r="E189" s="113"/>
      <c r="L189" s="93"/>
    </row>
    <row r="190" ht="15.75" customHeight="1">
      <c r="D190" s="113"/>
      <c r="E190" s="113"/>
      <c r="L190" s="93"/>
    </row>
    <row r="191" ht="15.75" customHeight="1">
      <c r="D191" s="113"/>
      <c r="E191" s="113"/>
      <c r="L191" s="93"/>
    </row>
    <row r="192" ht="15.75" customHeight="1">
      <c r="D192" s="113"/>
      <c r="E192" s="113"/>
      <c r="L192" s="93"/>
    </row>
    <row r="193" ht="15.75" customHeight="1">
      <c r="D193" s="113"/>
      <c r="E193" s="113"/>
      <c r="L193" s="93"/>
    </row>
    <row r="194" ht="15.75" customHeight="1">
      <c r="D194" s="113"/>
      <c r="E194" s="113"/>
      <c r="L194" s="93"/>
    </row>
    <row r="195" ht="15.75" customHeight="1">
      <c r="D195" s="113"/>
      <c r="E195" s="113"/>
      <c r="L195" s="93"/>
    </row>
    <row r="196" ht="15.75" customHeight="1">
      <c r="D196" s="113"/>
      <c r="E196" s="113"/>
      <c r="L196" s="93"/>
    </row>
    <row r="197" ht="15.75" customHeight="1">
      <c r="D197" s="113"/>
      <c r="E197" s="113"/>
      <c r="L197" s="93"/>
    </row>
    <row r="198" ht="15.75" customHeight="1">
      <c r="D198" s="113"/>
      <c r="E198" s="113"/>
      <c r="L198" s="93"/>
    </row>
    <row r="199" ht="15.75" customHeight="1">
      <c r="D199" s="113"/>
      <c r="E199" s="113"/>
      <c r="L199" s="93"/>
    </row>
    <row r="200" ht="15.75" customHeight="1">
      <c r="D200" s="113"/>
      <c r="E200" s="113"/>
      <c r="L200" s="93"/>
    </row>
    <row r="201" ht="15.75" customHeight="1">
      <c r="D201" s="113"/>
      <c r="E201" s="113"/>
      <c r="L201" s="93"/>
    </row>
    <row r="202" ht="15.75" customHeight="1">
      <c r="D202" s="113"/>
      <c r="E202" s="113"/>
      <c r="L202" s="93"/>
    </row>
    <row r="203" ht="15.75" customHeight="1">
      <c r="D203" s="113"/>
      <c r="E203" s="113"/>
      <c r="L203" s="93"/>
    </row>
    <row r="204" ht="15.75" customHeight="1">
      <c r="D204" s="113"/>
      <c r="E204" s="113"/>
      <c r="L204" s="93"/>
    </row>
    <row r="205" ht="15.75" customHeight="1">
      <c r="D205" s="113"/>
      <c r="E205" s="113"/>
      <c r="L205" s="93"/>
    </row>
    <row r="206" ht="15.75" customHeight="1">
      <c r="D206" s="113"/>
      <c r="E206" s="113"/>
      <c r="L206" s="93"/>
    </row>
    <row r="207" ht="15.75" customHeight="1">
      <c r="D207" s="113"/>
      <c r="E207" s="113"/>
      <c r="L207" s="93"/>
    </row>
    <row r="208" ht="15.75" customHeight="1">
      <c r="D208" s="113"/>
      <c r="E208" s="113"/>
      <c r="L208" s="93"/>
    </row>
    <row r="209" ht="15.75" customHeight="1">
      <c r="D209" s="113"/>
      <c r="E209" s="113"/>
      <c r="L209" s="93"/>
    </row>
    <row r="210" ht="15.75" customHeight="1">
      <c r="D210" s="113"/>
      <c r="E210" s="113"/>
      <c r="L210" s="93"/>
    </row>
    <row r="211" ht="15.75" customHeight="1">
      <c r="D211" s="113"/>
      <c r="E211" s="113"/>
      <c r="L211" s="93"/>
    </row>
    <row r="212" ht="15.75" customHeight="1">
      <c r="D212" s="113"/>
      <c r="E212" s="113"/>
      <c r="L212" s="93"/>
    </row>
    <row r="213" ht="15.75" customHeight="1">
      <c r="D213" s="113"/>
      <c r="E213" s="113"/>
      <c r="L213" s="93"/>
    </row>
    <row r="214" ht="15.75" customHeight="1">
      <c r="D214" s="113"/>
      <c r="E214" s="113"/>
      <c r="L214" s="93"/>
    </row>
    <row r="215" ht="15.75" customHeight="1">
      <c r="D215" s="113"/>
      <c r="E215" s="113"/>
      <c r="L215" s="93"/>
    </row>
    <row r="216" ht="15.75" customHeight="1">
      <c r="D216" s="113"/>
      <c r="E216" s="113"/>
      <c r="L216" s="93"/>
    </row>
    <row r="217" ht="15.75" customHeight="1">
      <c r="D217" s="113"/>
      <c r="E217" s="113"/>
      <c r="L217" s="93"/>
    </row>
    <row r="218" ht="15.75" customHeight="1">
      <c r="D218" s="113"/>
      <c r="E218" s="113"/>
      <c r="L218" s="93"/>
    </row>
    <row r="219" ht="15.75" customHeight="1">
      <c r="D219" s="113"/>
      <c r="E219" s="113"/>
      <c r="L219" s="93"/>
    </row>
    <row r="220" ht="15.75" customHeight="1">
      <c r="D220" s="113"/>
      <c r="E220" s="113"/>
      <c r="L220" s="93"/>
    </row>
    <row r="221" ht="15.75" customHeight="1">
      <c r="D221" s="113"/>
      <c r="E221" s="113"/>
      <c r="L221" s="9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15:C15"/>
    <mergeCell ref="A16:D16"/>
    <mergeCell ref="A17:D17"/>
    <mergeCell ref="A18:D18"/>
    <mergeCell ref="A19:D19"/>
    <mergeCell ref="G20:H20"/>
    <mergeCell ref="N20:O20"/>
    <mergeCell ref="A1:A14"/>
    <mergeCell ref="B1:B3"/>
    <mergeCell ref="M1:P1"/>
    <mergeCell ref="D2:D3"/>
    <mergeCell ref="E2:E3"/>
    <mergeCell ref="G2:G3"/>
    <mergeCell ref="B4:D4"/>
  </mergeCells>
  <hyperlinks>
    <hyperlink r:id="rId1" ref="E2"/>
  </hyperlinks>
  <printOptions/>
  <pageMargins bottom="0.75" footer="0.0" header="0.0" left="0.7" right="0.7" top="0.75"/>
  <pageSetup paperSize="9"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3.0"/>
    <col customWidth="1" min="6" max="7" width="13.5"/>
    <col customWidth="1" min="8" max="8" width="8.38"/>
    <col customWidth="1" min="9" max="9" width="9.88"/>
    <col customWidth="1" min="10" max="10" width="8.38"/>
    <col customWidth="1" min="11" max="11" width="10.88"/>
    <col customWidth="1" min="12" max="12" width="8.38"/>
    <col customWidth="1" min="13" max="13" width="9.13"/>
    <col customWidth="1" min="14" max="14" width="9.63"/>
    <col customWidth="1" min="15" max="15" width="11.13"/>
    <col customWidth="1" min="16" max="28" width="9.63"/>
    <col customWidth="1" min="29" max="29" width="10.75"/>
    <col customWidth="1" min="30" max="30" width="9.63"/>
    <col customWidth="1" min="31" max="31" width="10.63"/>
    <col customWidth="1" min="32" max="32" width="10.75"/>
    <col customWidth="1" min="33" max="33" width="9.63"/>
    <col customWidth="1" min="34" max="34" width="10.38"/>
    <col customWidth="1" min="35" max="35" width="9.63"/>
    <col customWidth="1" min="36" max="36" width="12.0"/>
    <col customWidth="1" min="37" max="37" width="9.63"/>
    <col customWidth="1" min="38" max="38" width="11.0"/>
    <col customWidth="1" min="39" max="39" width="11.13"/>
    <col customWidth="1" min="40" max="40" width="10.0"/>
    <col customWidth="1" min="41" max="41" width="9.63"/>
    <col customWidth="1" min="42" max="42" width="10.75"/>
    <col customWidth="1" min="43" max="51" width="9.63"/>
  </cols>
  <sheetData>
    <row r="1" ht="15.0" customHeight="1">
      <c r="A1" s="1" t="s">
        <v>152</v>
      </c>
      <c r="B1" s="4" t="s">
        <v>2</v>
      </c>
      <c r="C1" s="4" t="s">
        <v>3</v>
      </c>
      <c r="D1" s="6" t="s">
        <v>4</v>
      </c>
      <c r="E1" s="141">
        <v>43892.0</v>
      </c>
      <c r="F1" s="142"/>
      <c r="G1" s="143">
        <v>43893.0</v>
      </c>
      <c r="H1" s="9"/>
      <c r="I1" s="7">
        <v>43895.0</v>
      </c>
      <c r="J1" s="9"/>
      <c r="K1" s="7">
        <v>43896.0</v>
      </c>
      <c r="L1" s="9"/>
      <c r="M1" s="13">
        <v>43900.0</v>
      </c>
      <c r="N1" s="9"/>
      <c r="O1" s="144">
        <v>43901.0</v>
      </c>
      <c r="R1" s="9"/>
      <c r="S1" s="144">
        <v>43902.0</v>
      </c>
      <c r="U1" s="9"/>
      <c r="V1" s="144">
        <v>43903.0</v>
      </c>
      <c r="W1" s="9"/>
      <c r="X1" s="15">
        <v>43906.0</v>
      </c>
      <c r="Y1" s="11"/>
      <c r="Z1" s="11"/>
      <c r="AA1" s="12"/>
      <c r="AB1" s="65"/>
      <c r="AC1" s="144">
        <v>43907.0</v>
      </c>
      <c r="AD1" s="65"/>
      <c r="AE1" s="145">
        <v>43908.0</v>
      </c>
      <c r="AI1" s="65"/>
      <c r="AJ1" s="145">
        <v>43909.0</v>
      </c>
      <c r="AK1" s="65"/>
      <c r="AL1" s="145">
        <v>43914.0</v>
      </c>
      <c r="AM1" s="65"/>
      <c r="AN1" s="16">
        <v>43915.0</v>
      </c>
      <c r="AO1" s="65"/>
      <c r="AP1" s="145">
        <v>43916.0</v>
      </c>
      <c r="AS1" s="65"/>
      <c r="AT1" s="146"/>
      <c r="AU1" s="146"/>
      <c r="AV1" s="146"/>
      <c r="AW1" s="146"/>
      <c r="AX1" s="146"/>
      <c r="AY1" s="146"/>
    </row>
    <row r="2" ht="26.25" customHeight="1">
      <c r="A2" s="20"/>
      <c r="B2" s="20"/>
      <c r="C2" s="20"/>
      <c r="D2" s="25" t="s">
        <v>5</v>
      </c>
      <c r="E2" s="147" t="s">
        <v>153</v>
      </c>
      <c r="F2" s="148"/>
      <c r="G2" s="2" t="s">
        <v>155</v>
      </c>
      <c r="H2" s="8"/>
      <c r="I2" s="29" t="s">
        <v>156</v>
      </c>
      <c r="J2" s="8"/>
      <c r="K2" s="29" t="s">
        <v>132</v>
      </c>
      <c r="L2" s="8"/>
      <c r="M2" s="29" t="s">
        <v>156</v>
      </c>
      <c r="N2" s="8"/>
      <c r="O2" s="29" t="s">
        <v>132</v>
      </c>
      <c r="P2" s="29" t="s">
        <v>156</v>
      </c>
      <c r="Q2" s="29" t="s">
        <v>159</v>
      </c>
      <c r="R2" s="8"/>
      <c r="S2" s="29" t="s">
        <v>19</v>
      </c>
      <c r="T2" s="29" t="s">
        <v>164</v>
      </c>
      <c r="U2" s="8"/>
      <c r="V2" s="29" t="s">
        <v>156</v>
      </c>
      <c r="W2" s="8"/>
      <c r="X2" s="32" t="s">
        <v>9</v>
      </c>
      <c r="Y2" s="32" t="s">
        <v>165</v>
      </c>
      <c r="Z2" s="32" t="s">
        <v>156</v>
      </c>
      <c r="AA2" s="32" t="s">
        <v>157</v>
      </c>
      <c r="AB2" s="65"/>
      <c r="AC2" s="29" t="s">
        <v>156</v>
      </c>
      <c r="AD2" s="151"/>
      <c r="AE2" s="30" t="s">
        <v>156</v>
      </c>
      <c r="AF2" s="30" t="s">
        <v>156</v>
      </c>
      <c r="AG2" s="30" t="s">
        <v>164</v>
      </c>
      <c r="AH2" s="30" t="s">
        <v>156</v>
      </c>
      <c r="AI2" s="151"/>
      <c r="AJ2" s="30" t="s">
        <v>132</v>
      </c>
      <c r="AK2" s="151"/>
      <c r="AL2" s="30" t="s">
        <v>156</v>
      </c>
      <c r="AM2" s="153"/>
      <c r="AN2" s="30" t="s">
        <v>23</v>
      </c>
      <c r="AO2" s="153"/>
      <c r="AP2" s="30" t="s">
        <v>12</v>
      </c>
      <c r="AQ2" s="30" t="s">
        <v>20</v>
      </c>
      <c r="AR2" s="30" t="s">
        <v>20</v>
      </c>
      <c r="AS2" s="153"/>
      <c r="AT2" s="154"/>
      <c r="AU2" s="154"/>
      <c r="AV2" s="154"/>
      <c r="AW2" s="154"/>
      <c r="AX2" s="154"/>
      <c r="AY2" s="154"/>
    </row>
    <row r="3" ht="24.75" customHeight="1">
      <c r="A3" s="20"/>
      <c r="B3" s="33"/>
      <c r="C3" s="33"/>
      <c r="D3" s="33"/>
      <c r="E3" s="155"/>
      <c r="F3" s="148"/>
      <c r="G3" s="33"/>
      <c r="H3" s="8"/>
      <c r="I3" s="33"/>
      <c r="J3" s="8"/>
      <c r="K3" s="33"/>
      <c r="L3" s="8"/>
      <c r="M3" s="33"/>
      <c r="N3" s="8"/>
      <c r="O3" s="33"/>
      <c r="P3" s="33"/>
      <c r="Q3" s="33"/>
      <c r="R3" s="8"/>
      <c r="S3" s="33"/>
      <c r="T3" s="33"/>
      <c r="U3" s="8"/>
      <c r="V3" s="33"/>
      <c r="W3" s="8"/>
      <c r="X3" s="52"/>
      <c r="Y3" s="52"/>
      <c r="Z3" s="52"/>
      <c r="AA3" s="52"/>
      <c r="AB3" s="65"/>
      <c r="AC3" s="33"/>
      <c r="AD3" s="151"/>
      <c r="AE3" s="33"/>
      <c r="AF3" s="33"/>
      <c r="AG3" s="33"/>
      <c r="AH3" s="33"/>
      <c r="AI3" s="151"/>
      <c r="AJ3" s="33"/>
      <c r="AK3" s="151"/>
      <c r="AL3" s="33"/>
      <c r="AM3" s="153"/>
      <c r="AN3" s="33"/>
      <c r="AO3" s="153"/>
      <c r="AP3" s="33"/>
      <c r="AQ3" s="33"/>
      <c r="AR3" s="33"/>
      <c r="AS3" s="153"/>
      <c r="AT3" s="154"/>
      <c r="AU3" s="154"/>
      <c r="AV3" s="154"/>
      <c r="AW3" s="154"/>
      <c r="AX3" s="154"/>
      <c r="AY3" s="154"/>
    </row>
    <row r="4" ht="15.0" customHeight="1">
      <c r="A4" s="20"/>
      <c r="B4" s="42" t="s">
        <v>24</v>
      </c>
      <c r="C4" s="11"/>
      <c r="D4" s="12"/>
      <c r="E4" s="156"/>
      <c r="F4" s="157"/>
      <c r="G4" s="58"/>
      <c r="H4" s="8"/>
      <c r="I4" s="39"/>
      <c r="J4" s="8"/>
      <c r="K4" s="39"/>
      <c r="L4" s="8"/>
      <c r="M4" s="39"/>
      <c r="N4" s="8"/>
      <c r="O4" s="39"/>
      <c r="P4" s="39"/>
      <c r="Q4" s="39"/>
      <c r="R4" s="8"/>
      <c r="S4" s="45">
        <v>0.0022685185185185187</v>
      </c>
      <c r="T4" s="45">
        <v>0.001851851851851852</v>
      </c>
      <c r="U4" s="8"/>
      <c r="V4" s="45">
        <v>7.523148148148148E-4</v>
      </c>
      <c r="W4" s="8"/>
      <c r="X4" s="63">
        <v>0.0017824074074074075</v>
      </c>
      <c r="Y4" s="47">
        <v>6.597222222222222E-4</v>
      </c>
      <c r="Z4" s="63">
        <v>4.2824074074074075E-4</v>
      </c>
      <c r="AA4" s="63">
        <v>0.0024652777777777776</v>
      </c>
      <c r="AB4" s="65"/>
      <c r="AC4" s="47">
        <v>3.587962962962963E-4</v>
      </c>
      <c r="AD4" s="151"/>
      <c r="AE4" s="158">
        <v>4.7453703703703704E-4</v>
      </c>
      <c r="AF4" s="158">
        <v>2.314814814814815E-4</v>
      </c>
      <c r="AG4" s="158">
        <v>0.003923611111111111</v>
      </c>
      <c r="AH4" s="158">
        <v>0.0016435185185185185</v>
      </c>
      <c r="AI4" s="151"/>
      <c r="AJ4" s="158">
        <v>0.0010879629629629629</v>
      </c>
      <c r="AK4" s="151"/>
      <c r="AL4" s="158">
        <v>5.787037037037037E-4</v>
      </c>
      <c r="AM4" s="159"/>
      <c r="AN4" s="41">
        <v>0.002349537037037037</v>
      </c>
      <c r="AO4" s="159"/>
      <c r="AP4" s="158">
        <v>5.902777777777778E-4</v>
      </c>
      <c r="AQ4" s="158">
        <v>0.0010532407407407407</v>
      </c>
      <c r="AR4" s="158">
        <v>4.861111111111111E-4</v>
      </c>
      <c r="AS4" s="159"/>
      <c r="AT4" s="160"/>
      <c r="AU4" s="160"/>
      <c r="AV4" s="160"/>
      <c r="AW4" s="160"/>
      <c r="AX4" s="160"/>
      <c r="AY4" s="160"/>
    </row>
    <row r="5" ht="15.0" customHeight="1">
      <c r="A5" s="20"/>
      <c r="B5" s="59">
        <v>1.0</v>
      </c>
      <c r="C5" s="59">
        <v>1.0</v>
      </c>
      <c r="D5" s="61" t="s">
        <v>32</v>
      </c>
      <c r="E5" s="156">
        <v>1.0</v>
      </c>
      <c r="F5" s="157"/>
      <c r="G5" s="58">
        <v>1.0</v>
      </c>
      <c r="H5" s="8"/>
      <c r="I5" s="39">
        <v>1.0</v>
      </c>
      <c r="J5" s="8"/>
      <c r="K5" s="39">
        <v>1.0</v>
      </c>
      <c r="L5" s="8"/>
      <c r="M5" s="39">
        <v>1.0</v>
      </c>
      <c r="N5" s="8"/>
      <c r="O5" s="39">
        <v>1.0</v>
      </c>
      <c r="P5" s="39">
        <v>1.0</v>
      </c>
      <c r="Q5" s="39">
        <v>1.0</v>
      </c>
      <c r="R5" s="8"/>
      <c r="S5" s="39">
        <v>1.0</v>
      </c>
      <c r="T5" s="39">
        <v>1.0</v>
      </c>
      <c r="U5" s="8"/>
      <c r="V5" s="39">
        <v>1.0</v>
      </c>
      <c r="W5" s="8"/>
      <c r="X5" s="57">
        <v>1.0</v>
      </c>
      <c r="Y5" s="57">
        <v>1.0</v>
      </c>
      <c r="Z5" s="57">
        <v>1.0</v>
      </c>
      <c r="AA5" s="57">
        <v>1.0</v>
      </c>
      <c r="AB5" s="65"/>
      <c r="AC5" s="57">
        <v>1.0</v>
      </c>
      <c r="AD5" s="151"/>
      <c r="AE5" s="75">
        <v>1.0</v>
      </c>
      <c r="AF5" s="75">
        <v>1.0</v>
      </c>
      <c r="AG5" s="75">
        <v>1.0</v>
      </c>
      <c r="AH5" s="75">
        <v>1.0</v>
      </c>
      <c r="AI5" s="151"/>
      <c r="AJ5" s="75">
        <v>1.0</v>
      </c>
      <c r="AK5" s="151"/>
      <c r="AL5" s="75">
        <v>1.0</v>
      </c>
      <c r="AM5" s="153"/>
      <c r="AN5" s="51">
        <v>1.0</v>
      </c>
      <c r="AO5" s="153"/>
      <c r="AP5" s="75">
        <v>1.0</v>
      </c>
      <c r="AQ5" s="75">
        <v>1.0</v>
      </c>
      <c r="AR5" s="75">
        <v>1.0</v>
      </c>
      <c r="AS5" s="153"/>
      <c r="AT5" s="154"/>
      <c r="AU5" s="154"/>
      <c r="AV5" s="154"/>
      <c r="AW5" s="154"/>
      <c r="AX5" s="154"/>
      <c r="AY5" s="154"/>
    </row>
    <row r="6" ht="15.0" customHeight="1">
      <c r="A6" s="20"/>
      <c r="B6" s="59">
        <v>1.0</v>
      </c>
      <c r="C6" s="59">
        <v>2.0</v>
      </c>
      <c r="D6" s="61" t="s">
        <v>166</v>
      </c>
      <c r="E6" s="156">
        <v>1.0</v>
      </c>
      <c r="F6" s="157"/>
      <c r="G6" s="58">
        <v>1.0</v>
      </c>
      <c r="H6" s="8"/>
      <c r="I6" s="39">
        <v>1.0</v>
      </c>
      <c r="J6" s="8"/>
      <c r="K6" s="39">
        <v>1.0</v>
      </c>
      <c r="L6" s="8"/>
      <c r="M6" s="39">
        <v>1.0</v>
      </c>
      <c r="N6" s="8"/>
      <c r="O6" s="39">
        <v>1.0</v>
      </c>
      <c r="P6" s="39">
        <v>1.0</v>
      </c>
      <c r="Q6" s="39">
        <v>1.0</v>
      </c>
      <c r="R6" s="8"/>
      <c r="S6" s="39">
        <v>1.0</v>
      </c>
      <c r="T6" s="39">
        <v>1.0</v>
      </c>
      <c r="U6" s="8"/>
      <c r="V6" s="39">
        <v>1.0</v>
      </c>
      <c r="W6" s="8"/>
      <c r="X6" s="57">
        <v>1.0</v>
      </c>
      <c r="Y6" s="57">
        <v>1.0</v>
      </c>
      <c r="Z6" s="57">
        <v>1.0</v>
      </c>
      <c r="AA6" s="57">
        <v>1.0</v>
      </c>
      <c r="AB6" s="65"/>
      <c r="AC6" s="57">
        <v>1.0</v>
      </c>
      <c r="AD6" s="151"/>
      <c r="AE6" s="75">
        <v>1.0</v>
      </c>
      <c r="AF6" s="75">
        <v>1.0</v>
      </c>
      <c r="AG6" s="75">
        <v>1.0</v>
      </c>
      <c r="AH6" s="75">
        <v>1.0</v>
      </c>
      <c r="AI6" s="151"/>
      <c r="AJ6" s="75">
        <v>1.0</v>
      </c>
      <c r="AK6" s="151"/>
      <c r="AL6" s="75">
        <v>1.0</v>
      </c>
      <c r="AM6" s="153"/>
      <c r="AN6" s="51">
        <v>1.0</v>
      </c>
      <c r="AO6" s="153"/>
      <c r="AP6" s="75">
        <v>1.0</v>
      </c>
      <c r="AQ6" s="75">
        <v>1.0</v>
      </c>
      <c r="AR6" s="75">
        <v>1.0</v>
      </c>
      <c r="AS6" s="153"/>
      <c r="AT6" s="154"/>
      <c r="AU6" s="154"/>
      <c r="AV6" s="154"/>
      <c r="AW6" s="154"/>
      <c r="AX6" s="154"/>
      <c r="AY6" s="154"/>
    </row>
    <row r="7" ht="15.0" customHeight="1">
      <c r="A7" s="20"/>
      <c r="B7" s="59">
        <v>1.0</v>
      </c>
      <c r="C7" s="59">
        <v>3.0</v>
      </c>
      <c r="D7" s="61" t="s">
        <v>35</v>
      </c>
      <c r="E7" s="156">
        <v>1.0</v>
      </c>
      <c r="F7" s="157"/>
      <c r="G7" s="58">
        <v>1.0</v>
      </c>
      <c r="H7" s="8"/>
      <c r="I7" s="39">
        <v>1.0</v>
      </c>
      <c r="J7" s="8"/>
      <c r="K7" s="39">
        <v>1.0</v>
      </c>
      <c r="L7" s="8"/>
      <c r="M7" s="39">
        <v>1.0</v>
      </c>
      <c r="N7" s="8"/>
      <c r="O7" s="39">
        <v>1.0</v>
      </c>
      <c r="P7" s="39">
        <v>1.0</v>
      </c>
      <c r="Q7" s="39">
        <v>1.0</v>
      </c>
      <c r="R7" s="8"/>
      <c r="S7" s="39">
        <v>1.0</v>
      </c>
      <c r="T7" s="39">
        <v>1.0</v>
      </c>
      <c r="U7" s="8"/>
      <c r="V7" s="39">
        <v>1.0</v>
      </c>
      <c r="W7" s="8"/>
      <c r="X7" s="57">
        <v>1.0</v>
      </c>
      <c r="Y7" s="57">
        <v>1.0</v>
      </c>
      <c r="Z7" s="57">
        <v>1.0</v>
      </c>
      <c r="AA7" s="57">
        <v>1.0</v>
      </c>
      <c r="AB7" s="65"/>
      <c r="AC7" s="57">
        <v>1.0</v>
      </c>
      <c r="AD7" s="151"/>
      <c r="AE7" s="75">
        <v>1.0</v>
      </c>
      <c r="AF7" s="75">
        <v>1.0</v>
      </c>
      <c r="AG7" s="75">
        <v>1.0</v>
      </c>
      <c r="AH7" s="75">
        <v>1.0</v>
      </c>
      <c r="AI7" s="151"/>
      <c r="AJ7" s="75">
        <v>1.0</v>
      </c>
      <c r="AK7" s="151"/>
      <c r="AL7" s="75">
        <v>1.0</v>
      </c>
      <c r="AM7" s="153"/>
      <c r="AN7" s="51">
        <v>1.0</v>
      </c>
      <c r="AO7" s="153"/>
      <c r="AP7" s="75">
        <v>1.0</v>
      </c>
      <c r="AQ7" s="75">
        <v>1.0</v>
      </c>
      <c r="AR7" s="75">
        <v>1.0</v>
      </c>
      <c r="AS7" s="153"/>
      <c r="AT7" s="154"/>
      <c r="AU7" s="154"/>
      <c r="AV7" s="154"/>
      <c r="AW7" s="154"/>
      <c r="AX7" s="154"/>
      <c r="AY7" s="154"/>
    </row>
    <row r="8" ht="15.0" customHeight="1">
      <c r="A8" s="20"/>
      <c r="B8" s="59">
        <v>1.0</v>
      </c>
      <c r="C8" s="59">
        <v>4.0</v>
      </c>
      <c r="D8" s="61" t="s">
        <v>36</v>
      </c>
      <c r="E8" s="156">
        <v>1.0</v>
      </c>
      <c r="F8" s="157"/>
      <c r="G8" s="58">
        <v>1.0</v>
      </c>
      <c r="H8" s="8"/>
      <c r="I8" s="39">
        <v>1.0</v>
      </c>
      <c r="J8" s="8"/>
      <c r="K8" s="39">
        <v>1.0</v>
      </c>
      <c r="L8" s="8"/>
      <c r="M8" s="39">
        <v>1.0</v>
      </c>
      <c r="N8" s="8"/>
      <c r="O8" s="39">
        <v>1.0</v>
      </c>
      <c r="P8" s="39">
        <v>1.0</v>
      </c>
      <c r="Q8" s="39">
        <v>1.0</v>
      </c>
      <c r="R8" s="8"/>
      <c r="S8" s="39">
        <v>1.0</v>
      </c>
      <c r="T8" s="39">
        <v>1.0</v>
      </c>
      <c r="U8" s="8"/>
      <c r="V8" s="39">
        <v>1.0</v>
      </c>
      <c r="W8" s="8"/>
      <c r="X8" s="57">
        <v>1.0</v>
      </c>
      <c r="Y8" s="57">
        <v>1.0</v>
      </c>
      <c r="Z8" s="57">
        <v>1.0</v>
      </c>
      <c r="AA8" s="57">
        <v>1.0</v>
      </c>
      <c r="AB8" s="65"/>
      <c r="AC8" s="57">
        <v>1.0</v>
      </c>
      <c r="AD8" s="151"/>
      <c r="AE8" s="75">
        <v>1.0</v>
      </c>
      <c r="AF8" s="75">
        <v>1.0</v>
      </c>
      <c r="AG8" s="75">
        <v>1.0</v>
      </c>
      <c r="AH8" s="75">
        <v>1.0</v>
      </c>
      <c r="AI8" s="151"/>
      <c r="AJ8" s="75">
        <v>1.0</v>
      </c>
      <c r="AK8" s="151"/>
      <c r="AL8" s="75">
        <v>1.0</v>
      </c>
      <c r="AM8" s="153"/>
      <c r="AN8" s="51">
        <v>1.0</v>
      </c>
      <c r="AO8" s="153"/>
      <c r="AP8" s="75">
        <v>1.0</v>
      </c>
      <c r="AQ8" s="75">
        <v>1.0</v>
      </c>
      <c r="AR8" s="75">
        <v>1.0</v>
      </c>
      <c r="AS8" s="153"/>
      <c r="AT8" s="154"/>
      <c r="AU8" s="154"/>
      <c r="AV8" s="154"/>
      <c r="AW8" s="154"/>
      <c r="AX8" s="154"/>
      <c r="AY8" s="154"/>
    </row>
    <row r="9" ht="14.25" customHeight="1">
      <c r="A9" s="20"/>
      <c r="B9" s="59">
        <v>1.0</v>
      </c>
      <c r="C9" s="59">
        <v>5.0</v>
      </c>
      <c r="D9" s="61" t="s">
        <v>37</v>
      </c>
      <c r="E9" s="156">
        <v>1.0</v>
      </c>
      <c r="F9" s="161"/>
      <c r="G9" s="162">
        <v>1.0</v>
      </c>
      <c r="H9" s="8"/>
      <c r="I9" s="69">
        <v>0.0</v>
      </c>
      <c r="J9" s="8"/>
      <c r="K9" s="69">
        <v>0.0</v>
      </c>
      <c r="L9" s="8"/>
      <c r="M9" s="69">
        <v>0.0</v>
      </c>
      <c r="N9" s="8"/>
      <c r="O9" s="69">
        <v>0.0</v>
      </c>
      <c r="P9" s="69">
        <v>0.0</v>
      </c>
      <c r="Q9" s="39">
        <v>1.0</v>
      </c>
      <c r="R9" s="8"/>
      <c r="S9" s="39">
        <v>1.0</v>
      </c>
      <c r="T9" s="39">
        <v>1.0</v>
      </c>
      <c r="U9" s="8"/>
      <c r="V9" s="69">
        <v>0.0</v>
      </c>
      <c r="W9" s="8"/>
      <c r="X9" s="57">
        <v>1.0</v>
      </c>
      <c r="Y9" s="57">
        <v>1.0</v>
      </c>
      <c r="Z9" s="57">
        <v>1.0</v>
      </c>
      <c r="AA9" s="57">
        <v>1.0</v>
      </c>
      <c r="AB9" s="65"/>
      <c r="AC9" s="73">
        <v>0.0</v>
      </c>
      <c r="AD9" s="151"/>
      <c r="AE9" s="75">
        <v>1.0</v>
      </c>
      <c r="AF9" s="164">
        <v>0.0</v>
      </c>
      <c r="AG9" s="75">
        <v>1.0</v>
      </c>
      <c r="AH9" s="164">
        <v>0.0</v>
      </c>
      <c r="AI9" s="151"/>
      <c r="AJ9" s="75">
        <v>1.0</v>
      </c>
      <c r="AK9" s="151"/>
      <c r="AL9" s="75">
        <v>1.0</v>
      </c>
      <c r="AM9" s="153"/>
      <c r="AN9" s="51">
        <v>1.0</v>
      </c>
      <c r="AO9" s="153"/>
      <c r="AP9" s="75">
        <v>1.0</v>
      </c>
      <c r="AQ9" s="75">
        <v>1.0</v>
      </c>
      <c r="AR9" s="75">
        <v>1.0</v>
      </c>
      <c r="AS9" s="153"/>
      <c r="AT9" s="154"/>
      <c r="AU9" s="154"/>
      <c r="AV9" s="154"/>
      <c r="AW9" s="154"/>
      <c r="AX9" s="154"/>
      <c r="AY9" s="154"/>
    </row>
    <row r="10" ht="15.0" customHeight="1">
      <c r="A10" s="20"/>
      <c r="B10" s="59">
        <v>1.0</v>
      </c>
      <c r="C10" s="59">
        <v>6.0</v>
      </c>
      <c r="D10" s="61" t="s">
        <v>39</v>
      </c>
      <c r="E10" s="156">
        <v>1.0</v>
      </c>
      <c r="F10" s="157"/>
      <c r="G10" s="58">
        <v>1.0</v>
      </c>
      <c r="H10" s="8"/>
      <c r="I10" s="39">
        <v>1.0</v>
      </c>
      <c r="J10" s="8"/>
      <c r="K10" s="39">
        <v>1.0</v>
      </c>
      <c r="L10" s="8"/>
      <c r="M10" s="39">
        <v>1.0</v>
      </c>
      <c r="N10" s="8"/>
      <c r="O10" s="39">
        <v>1.0</v>
      </c>
      <c r="P10" s="39">
        <v>1.0</v>
      </c>
      <c r="Q10" s="39">
        <v>1.0</v>
      </c>
      <c r="R10" s="8"/>
      <c r="S10" s="39">
        <v>1.0</v>
      </c>
      <c r="T10" s="39">
        <v>1.0</v>
      </c>
      <c r="U10" s="8"/>
      <c r="V10" s="39">
        <v>1.0</v>
      </c>
      <c r="W10" s="8"/>
      <c r="X10" s="57">
        <v>1.0</v>
      </c>
      <c r="Y10" s="57">
        <v>1.0</v>
      </c>
      <c r="Z10" s="57">
        <v>1.0</v>
      </c>
      <c r="AA10" s="57">
        <v>1.0</v>
      </c>
      <c r="AB10" s="65"/>
      <c r="AC10" s="57">
        <v>1.0</v>
      </c>
      <c r="AD10" s="151"/>
      <c r="AE10" s="75">
        <v>1.0</v>
      </c>
      <c r="AF10" s="75">
        <v>1.0</v>
      </c>
      <c r="AG10" s="75">
        <v>1.0</v>
      </c>
      <c r="AH10" s="75">
        <v>1.0</v>
      </c>
      <c r="AI10" s="151"/>
      <c r="AJ10" s="75">
        <v>1.0</v>
      </c>
      <c r="AK10" s="151"/>
      <c r="AL10" s="75">
        <v>1.0</v>
      </c>
      <c r="AM10" s="153"/>
      <c r="AN10" s="51">
        <v>1.0</v>
      </c>
      <c r="AO10" s="153"/>
      <c r="AP10" s="75">
        <v>1.0</v>
      </c>
      <c r="AQ10" s="75">
        <v>1.0</v>
      </c>
      <c r="AR10" s="75">
        <v>1.0</v>
      </c>
      <c r="AS10" s="153"/>
      <c r="AT10" s="154"/>
      <c r="AU10" s="154"/>
      <c r="AV10" s="154"/>
      <c r="AW10" s="154"/>
      <c r="AX10" s="154"/>
      <c r="AY10" s="154"/>
    </row>
    <row r="11" ht="24.75" customHeight="1">
      <c r="A11" s="20"/>
      <c r="B11" s="59">
        <v>1.0</v>
      </c>
      <c r="C11" s="59">
        <v>7.0</v>
      </c>
      <c r="D11" s="61" t="s">
        <v>177</v>
      </c>
      <c r="E11" s="156">
        <v>1.0</v>
      </c>
      <c r="F11" s="157"/>
      <c r="G11" s="58">
        <v>1.0</v>
      </c>
      <c r="H11" s="8"/>
      <c r="I11" s="39">
        <v>1.0</v>
      </c>
      <c r="J11" s="8"/>
      <c r="K11" s="39">
        <v>1.0</v>
      </c>
      <c r="L11" s="8"/>
      <c r="M11" s="39">
        <v>1.0</v>
      </c>
      <c r="N11" s="8"/>
      <c r="O11" s="39">
        <v>1.0</v>
      </c>
      <c r="P11" s="39">
        <v>1.0</v>
      </c>
      <c r="Q11" s="39">
        <v>1.0</v>
      </c>
      <c r="R11" s="8"/>
      <c r="S11" s="39">
        <v>1.0</v>
      </c>
      <c r="T11" s="39">
        <v>1.0</v>
      </c>
      <c r="U11" s="8"/>
      <c r="V11" s="39">
        <v>1.0</v>
      </c>
      <c r="W11" s="8"/>
      <c r="X11" s="57">
        <v>1.0</v>
      </c>
      <c r="Y11" s="57">
        <v>1.0</v>
      </c>
      <c r="Z11" s="57">
        <v>1.0</v>
      </c>
      <c r="AA11" s="57">
        <v>1.0</v>
      </c>
      <c r="AB11" s="65"/>
      <c r="AC11" s="57">
        <v>1.0</v>
      </c>
      <c r="AD11" s="151"/>
      <c r="AE11" s="75">
        <v>1.0</v>
      </c>
      <c r="AF11" s="75">
        <v>1.0</v>
      </c>
      <c r="AG11" s="75">
        <v>1.0</v>
      </c>
      <c r="AH11" s="75">
        <v>1.0</v>
      </c>
      <c r="AI11" s="151"/>
      <c r="AJ11" s="75">
        <v>1.0</v>
      </c>
      <c r="AK11" s="151"/>
      <c r="AL11" s="75">
        <v>1.0</v>
      </c>
      <c r="AM11" s="153"/>
      <c r="AN11" s="51">
        <v>1.0</v>
      </c>
      <c r="AO11" s="153"/>
      <c r="AP11" s="75">
        <v>1.0</v>
      </c>
      <c r="AQ11" s="75">
        <v>1.0</v>
      </c>
      <c r="AR11" s="75">
        <v>1.0</v>
      </c>
      <c r="AS11" s="153"/>
      <c r="AT11" s="154"/>
      <c r="AU11" s="154"/>
      <c r="AV11" s="154"/>
      <c r="AW11" s="154"/>
      <c r="AX11" s="154"/>
      <c r="AY11" s="154"/>
    </row>
    <row r="12" ht="23.25" customHeight="1">
      <c r="A12" s="20"/>
      <c r="B12" s="59">
        <v>1.0</v>
      </c>
      <c r="C12" s="59">
        <v>8.0</v>
      </c>
      <c r="D12" s="61" t="s">
        <v>178</v>
      </c>
      <c r="E12" s="156">
        <v>1.0</v>
      </c>
      <c r="F12" s="157"/>
      <c r="G12" s="58">
        <v>1.0</v>
      </c>
      <c r="H12" s="8"/>
      <c r="I12" s="39">
        <v>1.0</v>
      </c>
      <c r="J12" s="8"/>
      <c r="K12" s="39">
        <v>1.0</v>
      </c>
      <c r="L12" s="8"/>
      <c r="M12" s="39">
        <v>1.0</v>
      </c>
      <c r="N12" s="8"/>
      <c r="O12" s="39">
        <v>1.0</v>
      </c>
      <c r="P12" s="39">
        <v>1.0</v>
      </c>
      <c r="Q12" s="39">
        <v>1.0</v>
      </c>
      <c r="R12" s="8"/>
      <c r="S12" s="39">
        <v>1.0</v>
      </c>
      <c r="T12" s="39">
        <v>1.0</v>
      </c>
      <c r="U12" s="8"/>
      <c r="V12" s="39">
        <v>1.0</v>
      </c>
      <c r="W12" s="8"/>
      <c r="X12" s="57">
        <v>1.0</v>
      </c>
      <c r="Y12" s="57">
        <v>1.0</v>
      </c>
      <c r="Z12" s="57">
        <v>1.0</v>
      </c>
      <c r="AA12" s="57">
        <v>1.0</v>
      </c>
      <c r="AB12" s="65"/>
      <c r="AC12" s="57">
        <v>1.0</v>
      </c>
      <c r="AD12" s="151"/>
      <c r="AE12" s="75">
        <v>1.0</v>
      </c>
      <c r="AF12" s="75">
        <v>1.0</v>
      </c>
      <c r="AG12" s="75">
        <v>1.0</v>
      </c>
      <c r="AH12" s="75">
        <v>1.0</v>
      </c>
      <c r="AI12" s="151"/>
      <c r="AJ12" s="75">
        <v>1.0</v>
      </c>
      <c r="AK12" s="151"/>
      <c r="AL12" s="75">
        <v>1.0</v>
      </c>
      <c r="AM12" s="153"/>
      <c r="AN12" s="51">
        <v>1.0</v>
      </c>
      <c r="AO12" s="153"/>
      <c r="AP12" s="75">
        <v>1.0</v>
      </c>
      <c r="AQ12" s="75">
        <v>1.0</v>
      </c>
      <c r="AR12" s="75">
        <v>1.0</v>
      </c>
      <c r="AS12" s="153"/>
      <c r="AT12" s="154"/>
      <c r="AU12" s="154"/>
      <c r="AV12" s="154"/>
      <c r="AW12" s="154"/>
      <c r="AX12" s="154"/>
      <c r="AY12" s="154"/>
    </row>
    <row r="13" ht="24.75" customHeight="1">
      <c r="A13" s="20"/>
      <c r="B13" s="59">
        <v>1.0</v>
      </c>
      <c r="C13" s="59">
        <v>9.0</v>
      </c>
      <c r="D13" s="61" t="s">
        <v>179</v>
      </c>
      <c r="E13" s="156">
        <v>1.0</v>
      </c>
      <c r="F13" s="157"/>
      <c r="G13" s="58">
        <v>1.0</v>
      </c>
      <c r="H13" s="8"/>
      <c r="I13" s="39">
        <v>1.0</v>
      </c>
      <c r="J13" s="8"/>
      <c r="K13" s="39">
        <v>1.0</v>
      </c>
      <c r="L13" s="8"/>
      <c r="M13" s="39">
        <v>1.0</v>
      </c>
      <c r="N13" s="8"/>
      <c r="O13" s="39">
        <v>1.0</v>
      </c>
      <c r="P13" s="39">
        <v>1.0</v>
      </c>
      <c r="Q13" s="39">
        <v>1.0</v>
      </c>
      <c r="R13" s="8"/>
      <c r="S13" s="39">
        <v>1.0</v>
      </c>
      <c r="T13" s="39">
        <v>1.0</v>
      </c>
      <c r="U13" s="8"/>
      <c r="V13" s="39">
        <v>1.0</v>
      </c>
      <c r="W13" s="8"/>
      <c r="X13" s="57">
        <v>1.0</v>
      </c>
      <c r="Y13" s="57">
        <v>1.0</v>
      </c>
      <c r="Z13" s="57">
        <v>1.0</v>
      </c>
      <c r="AA13" s="57">
        <v>1.0</v>
      </c>
      <c r="AB13" s="65"/>
      <c r="AC13" s="57">
        <v>1.0</v>
      </c>
      <c r="AD13" s="151"/>
      <c r="AE13" s="75">
        <v>1.0</v>
      </c>
      <c r="AF13" s="75">
        <v>1.0</v>
      </c>
      <c r="AG13" s="75">
        <v>1.0</v>
      </c>
      <c r="AH13" s="75">
        <v>1.0</v>
      </c>
      <c r="AI13" s="151"/>
      <c r="AJ13" s="75">
        <v>1.0</v>
      </c>
      <c r="AK13" s="151"/>
      <c r="AL13" s="75">
        <v>1.0</v>
      </c>
      <c r="AM13" s="153"/>
      <c r="AN13" s="51">
        <v>1.0</v>
      </c>
      <c r="AO13" s="153"/>
      <c r="AP13" s="75">
        <v>1.0</v>
      </c>
      <c r="AQ13" s="75">
        <v>1.0</v>
      </c>
      <c r="AR13" s="75">
        <v>1.0</v>
      </c>
      <c r="AS13" s="153"/>
      <c r="AT13" s="154"/>
      <c r="AU13" s="154"/>
      <c r="AV13" s="154"/>
      <c r="AW13" s="154"/>
      <c r="AX13" s="154"/>
      <c r="AY13" s="154"/>
    </row>
    <row r="14" ht="16.5" customHeight="1">
      <c r="A14" s="20"/>
      <c r="B14" s="59">
        <v>1.0</v>
      </c>
      <c r="C14" s="59">
        <v>10.0</v>
      </c>
      <c r="D14" s="61" t="s">
        <v>48</v>
      </c>
      <c r="E14" s="156">
        <v>1.0</v>
      </c>
      <c r="F14" s="157"/>
      <c r="G14" s="58">
        <v>1.0</v>
      </c>
      <c r="H14" s="8"/>
      <c r="I14" s="39">
        <v>1.0</v>
      </c>
      <c r="J14" s="8"/>
      <c r="K14" s="39">
        <v>1.0</v>
      </c>
      <c r="L14" s="8"/>
      <c r="M14" s="39">
        <v>1.0</v>
      </c>
      <c r="N14" s="8"/>
      <c r="O14" s="39">
        <v>1.0</v>
      </c>
      <c r="P14" s="39">
        <v>1.0</v>
      </c>
      <c r="Q14" s="39">
        <v>1.0</v>
      </c>
      <c r="R14" s="8"/>
      <c r="S14" s="39">
        <v>1.0</v>
      </c>
      <c r="T14" s="39">
        <v>1.0</v>
      </c>
      <c r="U14" s="8"/>
      <c r="V14" s="39">
        <v>1.0</v>
      </c>
      <c r="W14" s="8"/>
      <c r="X14" s="57">
        <v>1.0</v>
      </c>
      <c r="Y14" s="57">
        <v>1.0</v>
      </c>
      <c r="Z14" s="57">
        <v>1.0</v>
      </c>
      <c r="AA14" s="57">
        <v>1.0</v>
      </c>
      <c r="AB14" s="65"/>
      <c r="AC14" s="57">
        <v>1.0</v>
      </c>
      <c r="AD14" s="151"/>
      <c r="AE14" s="75">
        <v>1.0</v>
      </c>
      <c r="AF14" s="75">
        <v>1.0</v>
      </c>
      <c r="AG14" s="75">
        <v>1.0</v>
      </c>
      <c r="AH14" s="75">
        <v>1.0</v>
      </c>
      <c r="AI14" s="151"/>
      <c r="AJ14" s="75">
        <v>1.0</v>
      </c>
      <c r="AK14" s="151"/>
      <c r="AL14" s="75">
        <v>1.0</v>
      </c>
      <c r="AM14" s="153"/>
      <c r="AN14" s="51">
        <v>1.0</v>
      </c>
      <c r="AO14" s="153"/>
      <c r="AP14" s="75">
        <v>1.0</v>
      </c>
      <c r="AQ14" s="75">
        <v>1.0</v>
      </c>
      <c r="AR14" s="75">
        <v>1.0</v>
      </c>
      <c r="AS14" s="153"/>
      <c r="AT14" s="154"/>
      <c r="AU14" s="154"/>
      <c r="AV14" s="154"/>
      <c r="AW14" s="154"/>
      <c r="AX14" s="154"/>
      <c r="AY14" s="154"/>
    </row>
    <row r="15" ht="14.25" customHeight="1">
      <c r="A15" s="20"/>
      <c r="B15" s="59">
        <v>1.0</v>
      </c>
      <c r="C15" s="59">
        <v>11.0</v>
      </c>
      <c r="D15" s="61" t="s">
        <v>180</v>
      </c>
      <c r="E15" s="156">
        <v>1.0</v>
      </c>
      <c r="F15" s="157"/>
      <c r="G15" s="58">
        <v>1.0</v>
      </c>
      <c r="H15" s="8"/>
      <c r="I15" s="39">
        <v>1.0</v>
      </c>
      <c r="J15" s="8"/>
      <c r="K15" s="39">
        <v>1.0</v>
      </c>
      <c r="L15" s="8"/>
      <c r="M15" s="39">
        <v>1.0</v>
      </c>
      <c r="N15" s="8"/>
      <c r="O15" s="39">
        <v>1.0</v>
      </c>
      <c r="P15" s="39">
        <v>1.0</v>
      </c>
      <c r="Q15" s="39">
        <v>1.0</v>
      </c>
      <c r="R15" s="8"/>
      <c r="S15" s="39">
        <v>1.0</v>
      </c>
      <c r="T15" s="39">
        <v>1.0</v>
      </c>
      <c r="U15" s="8"/>
      <c r="V15" s="39">
        <v>1.0</v>
      </c>
      <c r="W15" s="8"/>
      <c r="X15" s="57">
        <v>1.0</v>
      </c>
      <c r="Y15" s="57">
        <v>1.0</v>
      </c>
      <c r="Z15" s="57">
        <v>1.0</v>
      </c>
      <c r="AA15" s="57">
        <v>1.0</v>
      </c>
      <c r="AB15" s="65"/>
      <c r="AC15" s="57">
        <v>1.0</v>
      </c>
      <c r="AD15" s="151"/>
      <c r="AE15" s="75">
        <v>1.0</v>
      </c>
      <c r="AF15" s="75">
        <v>1.0</v>
      </c>
      <c r="AG15" s="75">
        <v>1.0</v>
      </c>
      <c r="AH15" s="75">
        <v>1.0</v>
      </c>
      <c r="AI15" s="151"/>
      <c r="AJ15" s="75">
        <v>1.0</v>
      </c>
      <c r="AK15" s="151"/>
      <c r="AL15" s="75">
        <v>1.0</v>
      </c>
      <c r="AM15" s="153"/>
      <c r="AN15" s="51">
        <v>1.0</v>
      </c>
      <c r="AO15" s="153"/>
      <c r="AP15" s="75">
        <v>1.0</v>
      </c>
      <c r="AQ15" s="75">
        <v>1.0</v>
      </c>
      <c r="AR15" s="75">
        <v>1.0</v>
      </c>
      <c r="AS15" s="153"/>
      <c r="AT15" s="154"/>
      <c r="AU15" s="154"/>
      <c r="AV15" s="154"/>
      <c r="AW15" s="154"/>
      <c r="AX15" s="154"/>
      <c r="AY15" s="154"/>
    </row>
    <row r="16" ht="15.0" customHeight="1">
      <c r="A16" s="20"/>
      <c r="B16" s="59">
        <v>1.0</v>
      </c>
      <c r="C16" s="59">
        <v>12.0</v>
      </c>
      <c r="D16" s="77" t="s">
        <v>52</v>
      </c>
      <c r="E16" s="156">
        <v>1.0</v>
      </c>
      <c r="F16" s="157"/>
      <c r="G16" s="166">
        <v>0.0</v>
      </c>
      <c r="H16" s="8"/>
      <c r="I16" s="39">
        <v>1.0</v>
      </c>
      <c r="J16" s="8"/>
      <c r="K16" s="39">
        <v>1.0</v>
      </c>
      <c r="L16" s="8"/>
      <c r="M16" s="39">
        <v>1.0</v>
      </c>
      <c r="N16" s="8"/>
      <c r="O16" s="39">
        <v>1.0</v>
      </c>
      <c r="P16" s="39">
        <v>1.0</v>
      </c>
      <c r="Q16" s="39">
        <v>1.0</v>
      </c>
      <c r="R16" s="8"/>
      <c r="S16" s="39">
        <v>1.0</v>
      </c>
      <c r="T16" s="39">
        <v>1.0</v>
      </c>
      <c r="U16" s="8"/>
      <c r="V16" s="39">
        <v>1.0</v>
      </c>
      <c r="W16" s="8"/>
      <c r="X16" s="73">
        <v>0.0</v>
      </c>
      <c r="Y16" s="57">
        <v>1.0</v>
      </c>
      <c r="Z16" s="57">
        <v>1.0</v>
      </c>
      <c r="AA16" s="57">
        <v>1.0</v>
      </c>
      <c r="AB16" s="65"/>
      <c r="AC16" s="57">
        <v>1.0</v>
      </c>
      <c r="AD16" s="151"/>
      <c r="AE16" s="75">
        <v>1.0</v>
      </c>
      <c r="AF16" s="75">
        <v>1.0</v>
      </c>
      <c r="AG16" s="75">
        <v>1.0</v>
      </c>
      <c r="AH16" s="75">
        <v>1.0</v>
      </c>
      <c r="AI16" s="151"/>
      <c r="AJ16" s="75">
        <v>1.0</v>
      </c>
      <c r="AK16" s="151"/>
      <c r="AL16" s="75">
        <v>1.0</v>
      </c>
      <c r="AM16" s="153"/>
      <c r="AN16" s="51">
        <v>1.0</v>
      </c>
      <c r="AO16" s="153"/>
      <c r="AP16" s="75">
        <v>1.0</v>
      </c>
      <c r="AQ16" s="75">
        <v>1.0</v>
      </c>
      <c r="AR16" s="75">
        <v>1.0</v>
      </c>
      <c r="AS16" s="153"/>
      <c r="AT16" s="154"/>
      <c r="AU16" s="154"/>
      <c r="AV16" s="154"/>
      <c r="AW16" s="154"/>
      <c r="AX16" s="154"/>
      <c r="AY16" s="154"/>
    </row>
    <row r="17" ht="15.0" customHeight="1">
      <c r="A17" s="20"/>
      <c r="B17" s="59">
        <v>1.0</v>
      </c>
      <c r="C17" s="59">
        <v>13.0</v>
      </c>
      <c r="D17" s="77" t="s">
        <v>54</v>
      </c>
      <c r="E17" s="156">
        <v>1.0</v>
      </c>
      <c r="F17" s="157"/>
      <c r="G17" s="166">
        <v>0.0</v>
      </c>
      <c r="H17" s="8"/>
      <c r="I17" s="39">
        <v>1.0</v>
      </c>
      <c r="J17" s="8"/>
      <c r="K17" s="39">
        <v>1.0</v>
      </c>
      <c r="L17" s="8"/>
      <c r="M17" s="39">
        <v>1.0</v>
      </c>
      <c r="N17" s="8"/>
      <c r="O17" s="39">
        <v>1.0</v>
      </c>
      <c r="P17" s="39">
        <v>1.0</v>
      </c>
      <c r="Q17" s="39">
        <v>1.0</v>
      </c>
      <c r="R17" s="8"/>
      <c r="S17" s="39">
        <v>1.0</v>
      </c>
      <c r="T17" s="39">
        <v>1.0</v>
      </c>
      <c r="U17" s="8"/>
      <c r="V17" s="39">
        <v>1.0</v>
      </c>
      <c r="W17" s="8"/>
      <c r="X17" s="57">
        <v>1.0</v>
      </c>
      <c r="Y17" s="57">
        <v>1.0</v>
      </c>
      <c r="Z17" s="57">
        <v>1.0</v>
      </c>
      <c r="AA17" s="57">
        <v>1.0</v>
      </c>
      <c r="AB17" s="65"/>
      <c r="AC17" s="57">
        <v>1.0</v>
      </c>
      <c r="AD17" s="151"/>
      <c r="AE17" s="75">
        <v>1.0</v>
      </c>
      <c r="AF17" s="75">
        <v>1.0</v>
      </c>
      <c r="AG17" s="75">
        <v>1.0</v>
      </c>
      <c r="AH17" s="75">
        <v>1.0</v>
      </c>
      <c r="AI17" s="151"/>
      <c r="AJ17" s="75">
        <v>1.0</v>
      </c>
      <c r="AK17" s="151"/>
      <c r="AL17" s="75">
        <v>1.0</v>
      </c>
      <c r="AM17" s="153"/>
      <c r="AN17" s="51">
        <v>1.0</v>
      </c>
      <c r="AO17" s="153"/>
      <c r="AP17" s="75">
        <v>1.0</v>
      </c>
      <c r="AQ17" s="75">
        <v>1.0</v>
      </c>
      <c r="AR17" s="75">
        <v>1.0</v>
      </c>
      <c r="AS17" s="153"/>
      <c r="AT17" s="154"/>
      <c r="AU17" s="154"/>
      <c r="AV17" s="154"/>
      <c r="AW17" s="154"/>
      <c r="AX17" s="154"/>
      <c r="AY17" s="154"/>
    </row>
    <row r="18" ht="15.0" customHeight="1">
      <c r="A18" s="20"/>
      <c r="B18" s="59">
        <v>1.0</v>
      </c>
      <c r="C18" s="59">
        <v>14.0</v>
      </c>
      <c r="D18" s="77" t="s">
        <v>56</v>
      </c>
      <c r="E18" s="167">
        <v>1.0</v>
      </c>
      <c r="F18" s="157"/>
      <c r="G18" s="166">
        <v>0.0</v>
      </c>
      <c r="H18" s="8"/>
      <c r="I18" s="39">
        <v>1.0</v>
      </c>
      <c r="J18" s="8"/>
      <c r="K18" s="39">
        <v>1.0</v>
      </c>
      <c r="L18" s="8"/>
      <c r="M18" s="39">
        <v>1.0</v>
      </c>
      <c r="N18" s="8"/>
      <c r="O18" s="39">
        <v>1.0</v>
      </c>
      <c r="P18" s="39">
        <v>1.0</v>
      </c>
      <c r="Q18" s="39">
        <v>1.0</v>
      </c>
      <c r="R18" s="8"/>
      <c r="S18" s="39">
        <v>1.0</v>
      </c>
      <c r="T18" s="39">
        <v>1.0</v>
      </c>
      <c r="U18" s="8"/>
      <c r="V18" s="39">
        <v>1.0</v>
      </c>
      <c r="W18" s="8"/>
      <c r="X18" s="57">
        <v>1.0</v>
      </c>
      <c r="Y18" s="57">
        <v>1.0</v>
      </c>
      <c r="Z18" s="57">
        <v>1.0</v>
      </c>
      <c r="AA18" s="57">
        <v>1.0</v>
      </c>
      <c r="AB18" s="65"/>
      <c r="AC18" s="57">
        <v>1.0</v>
      </c>
      <c r="AD18" s="151"/>
      <c r="AE18" s="75">
        <v>1.0</v>
      </c>
      <c r="AF18" s="75">
        <v>1.0</v>
      </c>
      <c r="AG18" s="75">
        <v>1.0</v>
      </c>
      <c r="AH18" s="75">
        <v>1.0</v>
      </c>
      <c r="AI18" s="151"/>
      <c r="AJ18" s="75">
        <v>1.0</v>
      </c>
      <c r="AK18" s="151"/>
      <c r="AL18" s="75">
        <v>1.0</v>
      </c>
      <c r="AM18" s="153"/>
      <c r="AN18" s="51">
        <v>1.0</v>
      </c>
      <c r="AO18" s="153"/>
      <c r="AP18" s="75">
        <v>1.0</v>
      </c>
      <c r="AQ18" s="75">
        <v>1.0</v>
      </c>
      <c r="AR18" s="75">
        <v>1.0</v>
      </c>
      <c r="AS18" s="153"/>
      <c r="AT18" s="154"/>
      <c r="AU18" s="154"/>
      <c r="AV18" s="154"/>
      <c r="AW18" s="154"/>
      <c r="AX18" s="154"/>
      <c r="AY18" s="154"/>
    </row>
    <row r="19" ht="15.0" customHeight="1">
      <c r="A19" s="20"/>
      <c r="B19" s="59">
        <v>1.0</v>
      </c>
      <c r="C19" s="59">
        <v>15.0</v>
      </c>
      <c r="D19" s="77" t="s">
        <v>57</v>
      </c>
      <c r="E19" s="156">
        <v>1.0</v>
      </c>
      <c r="F19" s="157"/>
      <c r="G19" s="166">
        <v>0.0</v>
      </c>
      <c r="H19" s="8"/>
      <c r="I19" s="39">
        <v>1.0</v>
      </c>
      <c r="J19" s="8"/>
      <c r="K19" s="39">
        <v>1.0</v>
      </c>
      <c r="L19" s="8"/>
      <c r="M19" s="39">
        <v>1.0</v>
      </c>
      <c r="N19" s="8"/>
      <c r="O19" s="39">
        <v>1.0</v>
      </c>
      <c r="P19" s="39">
        <v>1.0</v>
      </c>
      <c r="Q19" s="39">
        <v>1.0</v>
      </c>
      <c r="R19" s="8"/>
      <c r="S19" s="69">
        <v>0.0</v>
      </c>
      <c r="T19" s="39">
        <v>1.0</v>
      </c>
      <c r="U19" s="8"/>
      <c r="V19" s="39">
        <v>1.0</v>
      </c>
      <c r="W19" s="8"/>
      <c r="X19" s="76">
        <v>1.0</v>
      </c>
      <c r="Y19" s="57">
        <v>1.0</v>
      </c>
      <c r="Z19" s="57">
        <v>1.0</v>
      </c>
      <c r="AA19" s="57">
        <v>1.0</v>
      </c>
      <c r="AB19" s="65"/>
      <c r="AC19" s="57">
        <v>1.0</v>
      </c>
      <c r="AD19" s="151"/>
      <c r="AE19" s="75">
        <v>1.0</v>
      </c>
      <c r="AF19" s="75">
        <v>1.0</v>
      </c>
      <c r="AG19" s="75">
        <v>1.0</v>
      </c>
      <c r="AH19" s="75">
        <v>1.0</v>
      </c>
      <c r="AI19" s="151"/>
      <c r="AJ19" s="75">
        <v>1.0</v>
      </c>
      <c r="AK19" s="151"/>
      <c r="AL19" s="75">
        <v>1.0</v>
      </c>
      <c r="AM19" s="153"/>
      <c r="AN19" s="68">
        <v>0.0</v>
      </c>
      <c r="AO19" s="153"/>
      <c r="AP19" s="164">
        <v>0.0</v>
      </c>
      <c r="AQ19" s="164">
        <v>0.0</v>
      </c>
      <c r="AR19" s="164">
        <v>0.0</v>
      </c>
      <c r="AS19" s="153"/>
      <c r="AT19" s="154"/>
      <c r="AU19" s="154"/>
      <c r="AV19" s="154"/>
      <c r="AW19" s="154"/>
      <c r="AX19" s="154"/>
      <c r="AY19" s="154"/>
    </row>
    <row r="20" ht="15.0" customHeight="1">
      <c r="A20" s="20"/>
      <c r="B20" s="59">
        <v>4.0</v>
      </c>
      <c r="C20" s="59">
        <v>16.0</v>
      </c>
      <c r="D20" s="61" t="s">
        <v>182</v>
      </c>
      <c r="E20" s="167">
        <v>4.0</v>
      </c>
      <c r="F20" s="157"/>
      <c r="G20" s="166">
        <v>0.0</v>
      </c>
      <c r="H20" s="8"/>
      <c r="I20" s="39">
        <v>4.0</v>
      </c>
      <c r="J20" s="8"/>
      <c r="K20" s="39">
        <v>4.0</v>
      </c>
      <c r="L20" s="8"/>
      <c r="M20" s="39">
        <v>4.0</v>
      </c>
      <c r="N20" s="8"/>
      <c r="O20" s="39">
        <v>4.0</v>
      </c>
      <c r="P20" s="39">
        <v>4.0</v>
      </c>
      <c r="Q20" s="39">
        <v>4.0</v>
      </c>
      <c r="R20" s="8"/>
      <c r="S20" s="69">
        <v>0.0</v>
      </c>
      <c r="T20" s="39">
        <v>4.0</v>
      </c>
      <c r="U20" s="8"/>
      <c r="V20" s="39">
        <v>4.0</v>
      </c>
      <c r="W20" s="8"/>
      <c r="X20" s="171">
        <v>0.0</v>
      </c>
      <c r="Y20" s="57">
        <v>4.0</v>
      </c>
      <c r="Z20" s="57">
        <v>4.0</v>
      </c>
      <c r="AA20" s="57">
        <v>4.0</v>
      </c>
      <c r="AB20" s="65"/>
      <c r="AC20" s="57">
        <v>4.0</v>
      </c>
      <c r="AD20" s="151"/>
      <c r="AE20" s="75">
        <v>4.0</v>
      </c>
      <c r="AF20" s="75">
        <v>4.0</v>
      </c>
      <c r="AG20" s="75">
        <v>4.0</v>
      </c>
      <c r="AH20" s="75">
        <v>4.0</v>
      </c>
      <c r="AI20" s="151"/>
      <c r="AJ20" s="75">
        <v>4.0</v>
      </c>
      <c r="AK20" s="151"/>
      <c r="AL20" s="75">
        <v>4.0</v>
      </c>
      <c r="AM20" s="153"/>
      <c r="AN20" s="68">
        <v>0.0</v>
      </c>
      <c r="AO20" s="153"/>
      <c r="AP20" s="164">
        <v>0.0</v>
      </c>
      <c r="AQ20" s="164">
        <v>0.0</v>
      </c>
      <c r="AR20" s="164">
        <v>0.0</v>
      </c>
      <c r="AS20" s="153"/>
      <c r="AT20" s="154"/>
      <c r="AU20" s="154"/>
      <c r="AV20" s="154"/>
      <c r="AW20" s="154"/>
      <c r="AX20" s="154"/>
      <c r="AY20" s="154"/>
    </row>
    <row r="21" ht="24.0" customHeight="1">
      <c r="A21" s="20"/>
      <c r="B21" s="59">
        <v>5.0</v>
      </c>
      <c r="C21" s="59">
        <v>17.0</v>
      </c>
      <c r="D21" s="77" t="s">
        <v>187</v>
      </c>
      <c r="E21" s="167">
        <v>5.0</v>
      </c>
      <c r="F21" s="157"/>
      <c r="G21" s="166">
        <v>0.0</v>
      </c>
      <c r="H21" s="8"/>
      <c r="I21" s="39">
        <v>5.0</v>
      </c>
      <c r="J21" s="8"/>
      <c r="K21" s="39">
        <v>5.0</v>
      </c>
      <c r="L21" s="8"/>
      <c r="M21" s="39">
        <v>5.0</v>
      </c>
      <c r="N21" s="8"/>
      <c r="O21" s="39">
        <v>5.0</v>
      </c>
      <c r="P21" s="39">
        <v>5.0</v>
      </c>
      <c r="Q21" s="69">
        <v>0.0</v>
      </c>
      <c r="R21" s="8"/>
      <c r="S21" s="39">
        <v>5.0</v>
      </c>
      <c r="T21" s="39">
        <v>5.0</v>
      </c>
      <c r="U21" s="8"/>
      <c r="V21" s="39">
        <v>5.0</v>
      </c>
      <c r="W21" s="8"/>
      <c r="X21" s="107">
        <v>5.0</v>
      </c>
      <c r="Y21" s="57">
        <v>5.0</v>
      </c>
      <c r="Z21" s="57">
        <v>5.0</v>
      </c>
      <c r="AA21" s="73">
        <v>0.0</v>
      </c>
      <c r="AB21" s="65"/>
      <c r="AC21" s="57">
        <v>5.0</v>
      </c>
      <c r="AD21" s="151"/>
      <c r="AE21" s="75">
        <v>5.0</v>
      </c>
      <c r="AF21" s="75">
        <v>5.0</v>
      </c>
      <c r="AG21" s="75">
        <v>5.0</v>
      </c>
      <c r="AH21" s="75">
        <v>5.0</v>
      </c>
      <c r="AI21" s="151"/>
      <c r="AJ21" s="75">
        <v>5.0</v>
      </c>
      <c r="AK21" s="151"/>
      <c r="AL21" s="75">
        <v>5.0</v>
      </c>
      <c r="AM21" s="153"/>
      <c r="AN21" s="51">
        <v>5.0</v>
      </c>
      <c r="AO21" s="153"/>
      <c r="AP21" s="75">
        <v>5.0</v>
      </c>
      <c r="AQ21" s="75">
        <v>5.0</v>
      </c>
      <c r="AR21" s="75">
        <v>5.0</v>
      </c>
      <c r="AS21" s="153"/>
      <c r="AT21" s="154"/>
      <c r="AU21" s="154"/>
      <c r="AV21" s="154"/>
      <c r="AW21" s="154"/>
      <c r="AX21" s="154"/>
      <c r="AY21" s="154"/>
    </row>
    <row r="22" ht="15.75" customHeight="1">
      <c r="A22" s="20"/>
      <c r="B22" s="59">
        <v>1.0</v>
      </c>
      <c r="C22" s="59">
        <v>18.0</v>
      </c>
      <c r="D22" s="77" t="s">
        <v>62</v>
      </c>
      <c r="E22" s="156">
        <v>1.0</v>
      </c>
      <c r="F22" s="157"/>
      <c r="G22" s="58">
        <v>1.0</v>
      </c>
      <c r="H22" s="8"/>
      <c r="I22" s="39">
        <v>1.0</v>
      </c>
      <c r="J22" s="8"/>
      <c r="K22" s="39">
        <v>1.0</v>
      </c>
      <c r="L22" s="8"/>
      <c r="M22" s="39">
        <v>1.0</v>
      </c>
      <c r="N22" s="8"/>
      <c r="O22" s="39">
        <v>1.0</v>
      </c>
      <c r="P22" s="39">
        <v>1.0</v>
      </c>
      <c r="Q22" s="39">
        <v>1.0</v>
      </c>
      <c r="R22" s="8"/>
      <c r="S22" s="39">
        <v>1.0</v>
      </c>
      <c r="T22" s="39">
        <v>1.0</v>
      </c>
      <c r="U22" s="8"/>
      <c r="V22" s="39">
        <v>1.0</v>
      </c>
      <c r="W22" s="8"/>
      <c r="X22" s="76">
        <v>1.0</v>
      </c>
      <c r="Y22" s="57">
        <v>1.0</v>
      </c>
      <c r="Z22" s="57">
        <v>1.0</v>
      </c>
      <c r="AA22" s="57">
        <v>1.0</v>
      </c>
      <c r="AB22" s="65"/>
      <c r="AC22" s="57">
        <v>1.0</v>
      </c>
      <c r="AD22" s="151"/>
      <c r="AE22" s="75">
        <v>1.0</v>
      </c>
      <c r="AF22" s="75">
        <v>1.0</v>
      </c>
      <c r="AG22" s="75">
        <v>1.0</v>
      </c>
      <c r="AH22" s="75">
        <v>1.0</v>
      </c>
      <c r="AI22" s="151"/>
      <c r="AJ22" s="75">
        <v>1.0</v>
      </c>
      <c r="AK22" s="151"/>
      <c r="AL22" s="75">
        <v>1.0</v>
      </c>
      <c r="AM22" s="153"/>
      <c r="AN22" s="51">
        <v>1.0</v>
      </c>
      <c r="AO22" s="153"/>
      <c r="AP22" s="75">
        <v>1.0</v>
      </c>
      <c r="AQ22" s="75">
        <v>1.0</v>
      </c>
      <c r="AR22" s="75">
        <v>1.0</v>
      </c>
      <c r="AS22" s="153"/>
      <c r="AT22" s="154"/>
      <c r="AU22" s="154"/>
      <c r="AV22" s="154"/>
      <c r="AW22" s="154"/>
      <c r="AX22" s="154"/>
      <c r="AY22" s="154"/>
    </row>
    <row r="23" ht="15.75" customHeight="1">
      <c r="A23" s="20"/>
      <c r="B23" s="59">
        <v>1.0</v>
      </c>
      <c r="C23" s="59">
        <v>19.0</v>
      </c>
      <c r="D23" s="77" t="s">
        <v>64</v>
      </c>
      <c r="E23" s="167">
        <v>1.0</v>
      </c>
      <c r="F23" s="157"/>
      <c r="G23" s="58">
        <v>1.0</v>
      </c>
      <c r="H23" s="8"/>
      <c r="I23" s="39">
        <v>1.0</v>
      </c>
      <c r="J23" s="8"/>
      <c r="K23" s="39">
        <v>1.0</v>
      </c>
      <c r="L23" s="8"/>
      <c r="M23" s="39">
        <v>1.0</v>
      </c>
      <c r="N23" s="8"/>
      <c r="O23" s="39">
        <v>1.0</v>
      </c>
      <c r="P23" s="39">
        <v>1.0</v>
      </c>
      <c r="Q23" s="39">
        <v>1.0</v>
      </c>
      <c r="R23" s="8"/>
      <c r="S23" s="69">
        <v>0.0</v>
      </c>
      <c r="T23" s="39">
        <v>1.0</v>
      </c>
      <c r="U23" s="8"/>
      <c r="V23" s="39">
        <v>1.0</v>
      </c>
      <c r="W23" s="8"/>
      <c r="X23" s="76">
        <v>1.0</v>
      </c>
      <c r="Y23" s="57">
        <v>1.0</v>
      </c>
      <c r="Z23" s="57">
        <v>1.0</v>
      </c>
      <c r="AA23" s="57">
        <v>1.0</v>
      </c>
      <c r="AB23" s="65"/>
      <c r="AC23" s="57">
        <v>1.0</v>
      </c>
      <c r="AD23" s="151"/>
      <c r="AE23" s="75">
        <v>1.0</v>
      </c>
      <c r="AF23" s="75">
        <v>1.0</v>
      </c>
      <c r="AG23" s="75">
        <v>1.0</v>
      </c>
      <c r="AH23" s="75">
        <v>1.0</v>
      </c>
      <c r="AI23" s="151"/>
      <c r="AJ23" s="75">
        <v>1.0</v>
      </c>
      <c r="AK23" s="151"/>
      <c r="AL23" s="75">
        <v>1.0</v>
      </c>
      <c r="AM23" s="153"/>
      <c r="AN23" s="51">
        <v>1.0</v>
      </c>
      <c r="AO23" s="153"/>
      <c r="AP23" s="75">
        <v>1.0</v>
      </c>
      <c r="AQ23" s="75">
        <v>1.0</v>
      </c>
      <c r="AR23" s="75">
        <v>1.0</v>
      </c>
      <c r="AS23" s="153"/>
      <c r="AT23" s="154"/>
      <c r="AU23" s="154"/>
      <c r="AV23" s="154"/>
      <c r="AW23" s="154"/>
      <c r="AX23" s="154"/>
      <c r="AY23" s="154"/>
    </row>
    <row r="24" ht="15.75" customHeight="1">
      <c r="A24" s="20"/>
      <c r="B24" s="59">
        <v>1.0</v>
      </c>
      <c r="C24" s="59">
        <v>20.0</v>
      </c>
      <c r="D24" s="77" t="s">
        <v>65</v>
      </c>
      <c r="E24" s="167">
        <v>1.0</v>
      </c>
      <c r="F24" s="157"/>
      <c r="G24" s="58">
        <v>1.0</v>
      </c>
      <c r="H24" s="8"/>
      <c r="I24" s="39">
        <v>1.0</v>
      </c>
      <c r="J24" s="8"/>
      <c r="K24" s="39">
        <v>1.0</v>
      </c>
      <c r="L24" s="8"/>
      <c r="M24" s="39">
        <v>1.0</v>
      </c>
      <c r="N24" s="8"/>
      <c r="O24" s="39">
        <v>1.0</v>
      </c>
      <c r="P24" s="39">
        <v>1.0</v>
      </c>
      <c r="Q24" s="39">
        <v>1.0</v>
      </c>
      <c r="R24" s="8"/>
      <c r="S24" s="69">
        <v>0.0</v>
      </c>
      <c r="T24" s="39">
        <v>1.0</v>
      </c>
      <c r="U24" s="8"/>
      <c r="V24" s="39">
        <v>1.0</v>
      </c>
      <c r="W24" s="8"/>
      <c r="X24" s="57">
        <v>1.0</v>
      </c>
      <c r="Y24" s="57">
        <v>1.0</v>
      </c>
      <c r="Z24" s="57">
        <v>1.0</v>
      </c>
      <c r="AA24" s="73">
        <v>0.0</v>
      </c>
      <c r="AB24" s="65"/>
      <c r="AC24" s="57">
        <v>1.0</v>
      </c>
      <c r="AD24" s="151"/>
      <c r="AE24" s="75">
        <v>1.0</v>
      </c>
      <c r="AF24" s="75">
        <v>1.0</v>
      </c>
      <c r="AG24" s="75">
        <v>1.0</v>
      </c>
      <c r="AH24" s="75">
        <v>1.0</v>
      </c>
      <c r="AI24" s="151"/>
      <c r="AJ24" s="75">
        <v>1.0</v>
      </c>
      <c r="AK24" s="151"/>
      <c r="AL24" s="75">
        <v>1.0</v>
      </c>
      <c r="AM24" s="153"/>
      <c r="AN24" s="51">
        <v>1.0</v>
      </c>
      <c r="AO24" s="153"/>
      <c r="AP24" s="75">
        <v>1.0</v>
      </c>
      <c r="AQ24" s="75">
        <v>1.0</v>
      </c>
      <c r="AR24" s="75">
        <v>1.0</v>
      </c>
      <c r="AS24" s="153"/>
      <c r="AT24" s="154"/>
      <c r="AU24" s="154"/>
      <c r="AV24" s="154"/>
      <c r="AW24" s="154"/>
      <c r="AX24" s="154"/>
      <c r="AY24" s="154"/>
    </row>
    <row r="25" ht="15.75" customHeight="1">
      <c r="A25" s="20"/>
      <c r="B25" s="59">
        <v>1.0</v>
      </c>
      <c r="C25" s="59">
        <v>21.0</v>
      </c>
      <c r="D25" s="77" t="s">
        <v>66</v>
      </c>
      <c r="E25" s="156">
        <v>1.0</v>
      </c>
      <c r="F25" s="157"/>
      <c r="G25" s="166">
        <v>0.0</v>
      </c>
      <c r="H25" s="8"/>
      <c r="I25" s="39">
        <v>1.0</v>
      </c>
      <c r="J25" s="8"/>
      <c r="K25" s="39">
        <v>1.0</v>
      </c>
      <c r="L25" s="8"/>
      <c r="M25" s="39">
        <v>1.0</v>
      </c>
      <c r="N25" s="8"/>
      <c r="O25" s="39">
        <v>1.0</v>
      </c>
      <c r="P25" s="39">
        <v>1.0</v>
      </c>
      <c r="Q25" s="39">
        <v>1.0</v>
      </c>
      <c r="R25" s="8"/>
      <c r="S25" s="69">
        <v>0.0</v>
      </c>
      <c r="T25" s="39">
        <v>1.0</v>
      </c>
      <c r="U25" s="8"/>
      <c r="V25" s="39">
        <v>1.0</v>
      </c>
      <c r="W25" s="8"/>
      <c r="X25" s="57">
        <v>1.0</v>
      </c>
      <c r="Y25" s="57">
        <v>1.0</v>
      </c>
      <c r="Z25" s="57">
        <v>1.0</v>
      </c>
      <c r="AA25" s="73">
        <v>0.0</v>
      </c>
      <c r="AB25" s="65"/>
      <c r="AC25" s="57">
        <v>1.0</v>
      </c>
      <c r="AD25" s="151"/>
      <c r="AE25" s="75">
        <v>1.0</v>
      </c>
      <c r="AF25" s="75">
        <v>1.0</v>
      </c>
      <c r="AG25" s="75">
        <v>1.0</v>
      </c>
      <c r="AH25" s="75">
        <v>1.0</v>
      </c>
      <c r="AI25" s="151"/>
      <c r="AJ25" s="75">
        <v>1.0</v>
      </c>
      <c r="AK25" s="151"/>
      <c r="AL25" s="75">
        <v>1.0</v>
      </c>
      <c r="AM25" s="153"/>
      <c r="AN25" s="51">
        <v>1.0</v>
      </c>
      <c r="AO25" s="153"/>
      <c r="AP25" s="75">
        <v>1.0</v>
      </c>
      <c r="AQ25" s="75">
        <v>1.0</v>
      </c>
      <c r="AR25" s="75">
        <v>1.0</v>
      </c>
      <c r="AS25" s="153"/>
      <c r="AT25" s="154"/>
      <c r="AU25" s="154"/>
      <c r="AV25" s="154"/>
      <c r="AW25" s="154"/>
      <c r="AX25" s="154"/>
      <c r="AY25" s="154"/>
    </row>
    <row r="26" ht="17.25" customHeight="1">
      <c r="A26" s="20"/>
      <c r="B26" s="59">
        <v>4.0</v>
      </c>
      <c r="C26" s="59">
        <v>22.0</v>
      </c>
      <c r="D26" s="77" t="s">
        <v>192</v>
      </c>
      <c r="E26" s="167">
        <v>4.0</v>
      </c>
      <c r="F26" s="157"/>
      <c r="G26" s="166">
        <v>0.0</v>
      </c>
      <c r="H26" s="8"/>
      <c r="I26" s="39">
        <v>4.0</v>
      </c>
      <c r="J26" s="8"/>
      <c r="K26" s="39">
        <v>4.0</v>
      </c>
      <c r="L26" s="8"/>
      <c r="M26" s="39">
        <v>4.0</v>
      </c>
      <c r="N26" s="8"/>
      <c r="O26" s="39">
        <v>4.0</v>
      </c>
      <c r="P26" s="39">
        <v>4.0</v>
      </c>
      <c r="Q26" s="39">
        <v>4.0</v>
      </c>
      <c r="R26" s="8"/>
      <c r="S26" s="69">
        <v>0.0</v>
      </c>
      <c r="T26" s="39">
        <v>4.0</v>
      </c>
      <c r="U26" s="8"/>
      <c r="V26" s="39">
        <v>4.0</v>
      </c>
      <c r="W26" s="8"/>
      <c r="X26" s="107">
        <v>4.0</v>
      </c>
      <c r="Y26" s="57">
        <v>4.0</v>
      </c>
      <c r="Z26" s="57">
        <v>4.0</v>
      </c>
      <c r="AA26" s="73">
        <v>0.0</v>
      </c>
      <c r="AB26" s="65"/>
      <c r="AC26" s="57">
        <v>4.0</v>
      </c>
      <c r="AD26" s="151"/>
      <c r="AE26" s="75">
        <v>4.0</v>
      </c>
      <c r="AF26" s="75">
        <v>4.0</v>
      </c>
      <c r="AG26" s="75">
        <v>4.0</v>
      </c>
      <c r="AH26" s="75">
        <v>4.0</v>
      </c>
      <c r="AI26" s="151"/>
      <c r="AJ26" s="75">
        <v>4.0</v>
      </c>
      <c r="AK26" s="151"/>
      <c r="AL26" s="75">
        <v>4.0</v>
      </c>
      <c r="AM26" s="153"/>
      <c r="AN26" s="51">
        <v>4.0</v>
      </c>
      <c r="AO26" s="153"/>
      <c r="AP26" s="75">
        <v>4.0</v>
      </c>
      <c r="AQ26" s="75">
        <v>4.0</v>
      </c>
      <c r="AR26" s="75">
        <v>4.0</v>
      </c>
      <c r="AS26" s="153"/>
      <c r="AT26" s="154"/>
      <c r="AU26" s="154"/>
      <c r="AV26" s="154"/>
      <c r="AW26" s="154"/>
      <c r="AX26" s="154"/>
      <c r="AY26" s="154"/>
    </row>
    <row r="27" ht="15.75" customHeight="1">
      <c r="A27" s="20"/>
      <c r="B27" s="59">
        <v>5.0</v>
      </c>
      <c r="C27" s="59">
        <v>23.0</v>
      </c>
      <c r="D27" s="61" t="s">
        <v>194</v>
      </c>
      <c r="E27" s="167">
        <v>5.0</v>
      </c>
      <c r="F27" s="157"/>
      <c r="G27" s="58">
        <v>5.0</v>
      </c>
      <c r="H27" s="8"/>
      <c r="I27" s="39">
        <v>5.0</v>
      </c>
      <c r="J27" s="8"/>
      <c r="K27" s="39">
        <v>5.0</v>
      </c>
      <c r="L27" s="8"/>
      <c r="M27" s="39">
        <v>5.0</v>
      </c>
      <c r="N27" s="8"/>
      <c r="O27" s="39">
        <v>5.0</v>
      </c>
      <c r="P27" s="39">
        <v>5.0</v>
      </c>
      <c r="Q27" s="39">
        <v>5.0</v>
      </c>
      <c r="R27" s="8"/>
      <c r="S27" s="39">
        <v>5.0</v>
      </c>
      <c r="T27" s="39">
        <v>5.0</v>
      </c>
      <c r="U27" s="8"/>
      <c r="V27" s="39">
        <v>5.0</v>
      </c>
      <c r="W27" s="8"/>
      <c r="X27" s="107">
        <v>5.0</v>
      </c>
      <c r="Y27" s="57">
        <v>5.0</v>
      </c>
      <c r="Z27" s="57">
        <v>5.0</v>
      </c>
      <c r="AA27" s="73">
        <v>0.0</v>
      </c>
      <c r="AB27" s="65"/>
      <c r="AC27" s="57">
        <v>5.0</v>
      </c>
      <c r="AD27" s="151"/>
      <c r="AE27" s="75">
        <v>5.0</v>
      </c>
      <c r="AF27" s="75">
        <v>5.0</v>
      </c>
      <c r="AG27" s="75">
        <v>5.0</v>
      </c>
      <c r="AH27" s="75">
        <v>5.0</v>
      </c>
      <c r="AI27" s="151"/>
      <c r="AJ27" s="75">
        <v>5.0</v>
      </c>
      <c r="AK27" s="151"/>
      <c r="AL27" s="75">
        <v>5.0</v>
      </c>
      <c r="AM27" s="153"/>
      <c r="AN27" s="51">
        <v>5.0</v>
      </c>
      <c r="AO27" s="153"/>
      <c r="AP27" s="75">
        <v>5.0</v>
      </c>
      <c r="AQ27" s="75">
        <v>5.0</v>
      </c>
      <c r="AR27" s="75">
        <v>5.0</v>
      </c>
      <c r="AS27" s="153"/>
      <c r="AT27" s="154"/>
      <c r="AU27" s="154"/>
      <c r="AV27" s="154"/>
      <c r="AW27" s="154"/>
      <c r="AX27" s="154"/>
      <c r="AY27" s="154"/>
    </row>
    <row r="28" ht="15.75" customHeight="1">
      <c r="A28" s="33"/>
      <c r="B28" s="59">
        <v>5.0</v>
      </c>
      <c r="C28" s="59">
        <v>24.0</v>
      </c>
      <c r="D28" s="77" t="s">
        <v>196</v>
      </c>
      <c r="E28" s="167">
        <v>5.0</v>
      </c>
      <c r="F28" s="157"/>
      <c r="G28" s="58">
        <v>5.0</v>
      </c>
      <c r="H28" s="8"/>
      <c r="I28" s="39">
        <v>5.0</v>
      </c>
      <c r="J28" s="8"/>
      <c r="K28" s="39">
        <v>5.0</v>
      </c>
      <c r="L28" s="8"/>
      <c r="M28" s="39">
        <v>5.0</v>
      </c>
      <c r="N28" s="8"/>
      <c r="O28" s="39">
        <v>5.0</v>
      </c>
      <c r="P28" s="39">
        <v>5.0</v>
      </c>
      <c r="Q28" s="69">
        <v>0.0</v>
      </c>
      <c r="R28" s="8"/>
      <c r="S28" s="39">
        <v>5.0</v>
      </c>
      <c r="T28" s="39">
        <v>5.0</v>
      </c>
      <c r="U28" s="8"/>
      <c r="V28" s="39">
        <v>5.0</v>
      </c>
      <c r="W28" s="8"/>
      <c r="X28" s="107">
        <v>5.0</v>
      </c>
      <c r="Y28" s="57">
        <v>5.0</v>
      </c>
      <c r="Z28" s="57">
        <v>5.0</v>
      </c>
      <c r="AA28" s="57">
        <v>5.0</v>
      </c>
      <c r="AB28" s="65"/>
      <c r="AC28" s="57">
        <v>5.0</v>
      </c>
      <c r="AD28" s="151"/>
      <c r="AE28" s="75">
        <v>5.0</v>
      </c>
      <c r="AF28" s="75">
        <v>5.0</v>
      </c>
      <c r="AG28" s="75">
        <v>5.0</v>
      </c>
      <c r="AH28" s="75">
        <v>5.0</v>
      </c>
      <c r="AI28" s="151"/>
      <c r="AJ28" s="75">
        <v>5.0</v>
      </c>
      <c r="AK28" s="151"/>
      <c r="AL28" s="75">
        <v>5.0</v>
      </c>
      <c r="AM28" s="153"/>
      <c r="AN28" s="51">
        <v>5.0</v>
      </c>
      <c r="AO28" s="153"/>
      <c r="AP28" s="75">
        <v>5.0</v>
      </c>
      <c r="AQ28" s="75">
        <v>5.0</v>
      </c>
      <c r="AR28" s="75">
        <v>5.0</v>
      </c>
      <c r="AS28" s="153"/>
      <c r="AT28" s="154"/>
      <c r="AU28" s="154"/>
      <c r="AV28" s="154"/>
      <c r="AW28" s="154"/>
      <c r="AX28" s="154"/>
      <c r="AY28" s="154"/>
    </row>
    <row r="29" ht="15.75" customHeight="1">
      <c r="B29" s="100">
        <f>SUM(B5:B28)</f>
        <v>42</v>
      </c>
      <c r="C29" s="12"/>
      <c r="D29" s="101" t="s">
        <v>74</v>
      </c>
      <c r="E29" s="156">
        <f>SUM(E5:E28)</f>
        <v>42</v>
      </c>
      <c r="F29" s="193"/>
      <c r="G29" s="194">
        <f>SUM(G5:G28)</f>
        <v>24</v>
      </c>
      <c r="H29" s="8"/>
      <c r="I29" s="39">
        <f>SUM(I5:I28)</f>
        <v>41</v>
      </c>
      <c r="J29" s="8"/>
      <c r="K29" s="39">
        <f>SUM(K5:K28)</f>
        <v>41</v>
      </c>
      <c r="L29" s="8"/>
      <c r="M29" s="39">
        <f>SUM(M5:M28)</f>
        <v>41</v>
      </c>
      <c r="N29" s="8"/>
      <c r="O29" s="39">
        <f t="shared" ref="O29:Q29" si="1">SUM(O5:O28)</f>
        <v>41</v>
      </c>
      <c r="P29" s="39">
        <f t="shared" si="1"/>
        <v>41</v>
      </c>
      <c r="Q29" s="39">
        <f t="shared" si="1"/>
        <v>32</v>
      </c>
      <c r="R29" s="8"/>
      <c r="S29" s="39">
        <f t="shared" ref="S29:T29" si="2">SUM(S5:S28)</f>
        <v>30</v>
      </c>
      <c r="T29" s="39">
        <f t="shared" si="2"/>
        <v>42</v>
      </c>
      <c r="U29" s="8"/>
      <c r="V29" s="39">
        <f>SUM(V5:V28)</f>
        <v>41</v>
      </c>
      <c r="W29" s="8"/>
      <c r="X29" s="57">
        <f t="shared" ref="X29:AA29" si="3">SUM(X5:X28)</f>
        <v>37</v>
      </c>
      <c r="Y29" s="39">
        <f t="shared" si="3"/>
        <v>42</v>
      </c>
      <c r="Z29" s="39">
        <f t="shared" si="3"/>
        <v>42</v>
      </c>
      <c r="AA29" s="39">
        <f t="shared" si="3"/>
        <v>26</v>
      </c>
      <c r="AB29" s="65"/>
      <c r="AC29" s="39">
        <f>SUM(AC5:AC28)</f>
        <v>41</v>
      </c>
      <c r="AD29" s="151"/>
      <c r="AE29" s="97">
        <f t="shared" ref="AE29:AH29" si="4">SUM(AE5:AE28)</f>
        <v>42</v>
      </c>
      <c r="AF29" s="97">
        <f t="shared" si="4"/>
        <v>41</v>
      </c>
      <c r="AG29" s="97">
        <f t="shared" si="4"/>
        <v>42</v>
      </c>
      <c r="AH29" s="97">
        <f t="shared" si="4"/>
        <v>41</v>
      </c>
      <c r="AI29" s="151"/>
      <c r="AJ29" s="97">
        <f>SUM(AJ5:AJ28)</f>
        <v>42</v>
      </c>
      <c r="AK29" s="151"/>
      <c r="AL29" s="97">
        <f>SUM(AL5:AL28)</f>
        <v>42</v>
      </c>
      <c r="AM29" s="153"/>
      <c r="AN29" s="84">
        <f>SUM(AN5:AN28)</f>
        <v>37</v>
      </c>
      <c r="AO29" s="153"/>
      <c r="AP29" s="97">
        <f t="shared" ref="AP29:AR29" si="5">SUM(AP5:AP28)</f>
        <v>37</v>
      </c>
      <c r="AQ29" s="97">
        <f t="shared" si="5"/>
        <v>37</v>
      </c>
      <c r="AR29" s="97">
        <f t="shared" si="5"/>
        <v>37</v>
      </c>
      <c r="AS29" s="153"/>
      <c r="AT29" s="154"/>
      <c r="AU29" s="154"/>
      <c r="AV29" s="154"/>
      <c r="AW29" s="154"/>
      <c r="AX29" s="154"/>
      <c r="AY29" s="154"/>
    </row>
    <row r="30" ht="15.75" customHeight="1">
      <c r="A30" s="105" t="s">
        <v>78</v>
      </c>
      <c r="B30" s="11"/>
      <c r="C30" s="11"/>
      <c r="D30" s="12"/>
      <c r="E30" s="197">
        <v>42.0</v>
      </c>
      <c r="F30" s="198"/>
      <c r="G30" s="194">
        <v>42.0</v>
      </c>
      <c r="H30" s="8"/>
      <c r="I30" s="39">
        <v>42.0</v>
      </c>
      <c r="J30" s="8"/>
      <c r="K30" s="39">
        <v>42.0</v>
      </c>
      <c r="L30" s="8"/>
      <c r="M30" s="39">
        <v>42.0</v>
      </c>
      <c r="N30" s="8"/>
      <c r="O30" s="39">
        <v>42.0</v>
      </c>
      <c r="P30" s="39">
        <v>42.0</v>
      </c>
      <c r="Q30" s="39">
        <v>42.0</v>
      </c>
      <c r="R30" s="8"/>
      <c r="S30" s="39">
        <v>42.0</v>
      </c>
      <c r="T30" s="39">
        <v>42.0</v>
      </c>
      <c r="U30" s="8"/>
      <c r="V30" s="39">
        <v>42.0</v>
      </c>
      <c r="W30" s="8"/>
      <c r="X30" s="107">
        <v>42.0</v>
      </c>
      <c r="Y30" s="57">
        <v>42.0</v>
      </c>
      <c r="Z30" s="57">
        <v>42.0</v>
      </c>
      <c r="AA30" s="57">
        <v>42.0</v>
      </c>
      <c r="AB30" s="65"/>
      <c r="AC30" s="57">
        <v>42.0</v>
      </c>
      <c r="AD30" s="151"/>
      <c r="AE30" s="75">
        <v>42.0</v>
      </c>
      <c r="AF30" s="75">
        <v>42.0</v>
      </c>
      <c r="AG30" s="75">
        <v>42.0</v>
      </c>
      <c r="AH30" s="75">
        <v>42.0</v>
      </c>
      <c r="AI30" s="151"/>
      <c r="AJ30" s="75">
        <v>42.0</v>
      </c>
      <c r="AK30" s="151"/>
      <c r="AL30" s="75">
        <v>42.0</v>
      </c>
      <c r="AM30" s="153"/>
      <c r="AN30" s="51">
        <v>42.0</v>
      </c>
      <c r="AO30" s="153"/>
      <c r="AP30" s="75">
        <v>42.0</v>
      </c>
      <c r="AQ30" s="75">
        <v>42.0</v>
      </c>
      <c r="AR30" s="75">
        <v>42.0</v>
      </c>
      <c r="AS30" s="153"/>
      <c r="AT30" s="154"/>
      <c r="AU30" s="154"/>
      <c r="AV30" s="154"/>
      <c r="AW30" s="154"/>
      <c r="AX30" s="154"/>
      <c r="AY30" s="154"/>
    </row>
    <row r="31" ht="23.25" customHeight="1">
      <c r="A31" s="105" t="s">
        <v>79</v>
      </c>
      <c r="B31" s="11"/>
      <c r="C31" s="11"/>
      <c r="D31" s="12"/>
      <c r="E31" s="156">
        <f>E29/E30</f>
        <v>1</v>
      </c>
      <c r="F31" s="204"/>
      <c r="G31" s="205">
        <f>G29/G30</f>
        <v>0.5714285714</v>
      </c>
      <c r="H31" s="8"/>
      <c r="I31" s="87">
        <f>I29/I30</f>
        <v>0.9761904762</v>
      </c>
      <c r="J31" s="8"/>
      <c r="K31" s="87">
        <f>K29/K30</f>
        <v>0.9761904762</v>
      </c>
      <c r="L31" s="8"/>
      <c r="M31" s="87">
        <f>M29/M30</f>
        <v>0.9761904762</v>
      </c>
      <c r="N31" s="8"/>
      <c r="O31" s="87">
        <f t="shared" ref="O31:Q31" si="6">O29/O30</f>
        <v>0.9761904762</v>
      </c>
      <c r="P31" s="87">
        <f t="shared" si="6"/>
        <v>0.9761904762</v>
      </c>
      <c r="Q31" s="87">
        <f t="shared" si="6"/>
        <v>0.7619047619</v>
      </c>
      <c r="R31" s="8"/>
      <c r="S31" s="87">
        <f t="shared" ref="S31:T31" si="7">S29/S30</f>
        <v>0.7142857143</v>
      </c>
      <c r="T31" s="87">
        <f t="shared" si="7"/>
        <v>1</v>
      </c>
      <c r="U31" s="8"/>
      <c r="V31" s="87">
        <f>V29/V30</f>
        <v>0.9761904762</v>
      </c>
      <c r="W31" s="8"/>
      <c r="X31" s="87">
        <f t="shared" ref="X31:AA31" si="8">X29/X30</f>
        <v>0.880952381</v>
      </c>
      <c r="Y31" s="87">
        <f t="shared" si="8"/>
        <v>1</v>
      </c>
      <c r="Z31" s="87">
        <f t="shared" si="8"/>
        <v>1</v>
      </c>
      <c r="AA31" s="87">
        <f t="shared" si="8"/>
        <v>0.619047619</v>
      </c>
      <c r="AB31" s="98"/>
      <c r="AC31" s="87">
        <f>AC29/AC30</f>
        <v>0.9761904762</v>
      </c>
      <c r="AD31" s="212"/>
      <c r="AE31" s="214">
        <f t="shared" ref="AE31:AH31" si="9">AE29/AE30</f>
        <v>1</v>
      </c>
      <c r="AF31" s="214">
        <f t="shared" si="9"/>
        <v>0.9761904762</v>
      </c>
      <c r="AG31" s="214">
        <f t="shared" si="9"/>
        <v>1</v>
      </c>
      <c r="AH31" s="214">
        <f t="shared" si="9"/>
        <v>0.9761904762</v>
      </c>
      <c r="AI31" s="212"/>
      <c r="AJ31" s="214">
        <f>AJ29/AJ30</f>
        <v>1</v>
      </c>
      <c r="AK31" s="212"/>
      <c r="AL31" s="214">
        <f>AL29/AL30</f>
        <v>1</v>
      </c>
      <c r="AM31" s="218"/>
      <c r="AN31" s="89">
        <f>AN29/AN30</f>
        <v>0.880952381</v>
      </c>
      <c r="AO31" s="218"/>
      <c r="AP31" s="214">
        <f t="shared" ref="AP31:AR31" si="10">AP29/AP30</f>
        <v>0.880952381</v>
      </c>
      <c r="AQ31" s="214">
        <f t="shared" si="10"/>
        <v>0.880952381</v>
      </c>
      <c r="AR31" s="214">
        <f t="shared" si="10"/>
        <v>0.880952381</v>
      </c>
      <c r="AS31" s="218"/>
      <c r="AT31" s="220"/>
      <c r="AU31" s="220"/>
      <c r="AV31" s="220"/>
      <c r="AW31" s="220"/>
      <c r="AX31" s="220"/>
      <c r="AY31" s="220"/>
    </row>
    <row r="32" ht="26.25" customHeight="1">
      <c r="A32" s="105" t="s">
        <v>80</v>
      </c>
      <c r="B32" s="11"/>
      <c r="C32" s="11"/>
      <c r="D32" s="12"/>
      <c r="E32" s="156">
        <f>E30-E29</f>
        <v>0</v>
      </c>
      <c r="F32" s="198"/>
      <c r="G32" s="194">
        <f>G30-G29</f>
        <v>18</v>
      </c>
      <c r="H32" s="8"/>
      <c r="I32" s="39">
        <f>I30-I29</f>
        <v>1</v>
      </c>
      <c r="J32" s="8"/>
      <c r="K32" s="39">
        <f>K30-K29</f>
        <v>1</v>
      </c>
      <c r="L32" s="8"/>
      <c r="M32" s="39">
        <f>M30-M29</f>
        <v>1</v>
      </c>
      <c r="N32" s="8"/>
      <c r="O32" s="39">
        <f t="shared" ref="O32:Q32" si="11">O30-O29</f>
        <v>1</v>
      </c>
      <c r="P32" s="39">
        <f t="shared" si="11"/>
        <v>1</v>
      </c>
      <c r="Q32" s="39">
        <f t="shared" si="11"/>
        <v>10</v>
      </c>
      <c r="R32" s="8"/>
      <c r="S32" s="39">
        <f t="shared" ref="S32:T32" si="12">S30-S29</f>
        <v>12</v>
      </c>
      <c r="T32" s="39">
        <f t="shared" si="12"/>
        <v>0</v>
      </c>
      <c r="U32" s="8"/>
      <c r="V32" s="39">
        <f>V30-V29</f>
        <v>1</v>
      </c>
      <c r="W32" s="8"/>
      <c r="X32" s="57">
        <f t="shared" ref="X32:AA32" si="13">X30-X29</f>
        <v>5</v>
      </c>
      <c r="Y32" s="39">
        <f t="shared" si="13"/>
        <v>0</v>
      </c>
      <c r="Z32" s="39">
        <f t="shared" si="13"/>
        <v>0</v>
      </c>
      <c r="AA32" s="39">
        <f t="shared" si="13"/>
        <v>16</v>
      </c>
      <c r="AB32" s="65"/>
      <c r="AC32" s="39">
        <f>AC30-AC29</f>
        <v>1</v>
      </c>
      <c r="AD32" s="151"/>
      <c r="AE32" s="97">
        <f t="shared" ref="AE32:AH32" si="14">AE30-AE29</f>
        <v>0</v>
      </c>
      <c r="AF32" s="97">
        <f t="shared" si="14"/>
        <v>1</v>
      </c>
      <c r="AG32" s="97">
        <f t="shared" si="14"/>
        <v>0</v>
      </c>
      <c r="AH32" s="97">
        <f t="shared" si="14"/>
        <v>1</v>
      </c>
      <c r="AI32" s="151"/>
      <c r="AJ32" s="97">
        <f>AJ30-AJ29</f>
        <v>0</v>
      </c>
      <c r="AK32" s="151"/>
      <c r="AL32" s="97">
        <f>AL30-AL29</f>
        <v>0</v>
      </c>
      <c r="AM32" s="153"/>
      <c r="AN32" s="84">
        <f>AN30-AN29</f>
        <v>5</v>
      </c>
      <c r="AO32" s="153"/>
      <c r="AP32" s="97">
        <f t="shared" ref="AP32:AR32" si="15">AP30-AP29</f>
        <v>5</v>
      </c>
      <c r="AQ32" s="97">
        <f t="shared" si="15"/>
        <v>5</v>
      </c>
      <c r="AR32" s="97">
        <f t="shared" si="15"/>
        <v>5</v>
      </c>
      <c r="AS32" s="153"/>
      <c r="AT32" s="154"/>
      <c r="AU32" s="154"/>
      <c r="AV32" s="154"/>
      <c r="AW32" s="154"/>
      <c r="AX32" s="154"/>
      <c r="AY32" s="154"/>
    </row>
    <row r="33" ht="53.25" customHeight="1">
      <c r="A33" s="105" t="s">
        <v>82</v>
      </c>
      <c r="B33" s="11"/>
      <c r="C33" s="11"/>
      <c r="D33" s="12"/>
      <c r="E33" s="156"/>
      <c r="F33" s="223"/>
      <c r="G33" s="224" t="s">
        <v>205</v>
      </c>
      <c r="H33" s="8"/>
      <c r="I33" s="91" t="s">
        <v>206</v>
      </c>
      <c r="J33" s="8"/>
      <c r="K33" s="91" t="s">
        <v>207</v>
      </c>
      <c r="L33" s="8"/>
      <c r="M33" s="91" t="s">
        <v>208</v>
      </c>
      <c r="N33" s="8"/>
      <c r="O33" s="91" t="s">
        <v>209</v>
      </c>
      <c r="P33" s="39" t="s">
        <v>210</v>
      </c>
      <c r="Q33" s="39" t="s">
        <v>211</v>
      </c>
      <c r="R33" s="8"/>
      <c r="S33" s="91" t="s">
        <v>212</v>
      </c>
      <c r="T33" s="91" t="s">
        <v>213</v>
      </c>
      <c r="U33" s="8"/>
      <c r="V33" s="227" t="s">
        <v>214</v>
      </c>
      <c r="W33" s="8"/>
      <c r="X33" s="229" t="s">
        <v>215</v>
      </c>
      <c r="Y33" s="57" t="s">
        <v>217</v>
      </c>
      <c r="Z33" s="57" t="s">
        <v>218</v>
      </c>
      <c r="AA33" s="57" t="s">
        <v>219</v>
      </c>
      <c r="AB33" s="65"/>
      <c r="AC33" s="231" t="s">
        <v>220</v>
      </c>
      <c r="AD33" s="151"/>
      <c r="AE33" s="115" t="s">
        <v>221</v>
      </c>
      <c r="AF33" s="115" t="s">
        <v>222</v>
      </c>
      <c r="AG33" s="115" t="s">
        <v>223</v>
      </c>
      <c r="AH33" s="115" t="s">
        <v>224</v>
      </c>
      <c r="AI33" s="151"/>
      <c r="AJ33" s="115" t="s">
        <v>225</v>
      </c>
      <c r="AK33" s="151"/>
      <c r="AL33" s="115" t="s">
        <v>226</v>
      </c>
      <c r="AM33" s="153"/>
      <c r="AN33" s="92" t="s">
        <v>227</v>
      </c>
      <c r="AO33" s="153"/>
      <c r="AP33" s="115" t="s">
        <v>228</v>
      </c>
      <c r="AQ33" s="115" t="s">
        <v>229</v>
      </c>
      <c r="AR33" s="75" t="s">
        <v>230</v>
      </c>
      <c r="AS33" s="153"/>
      <c r="AT33" s="154"/>
      <c r="AU33" s="154"/>
      <c r="AV33" s="154"/>
      <c r="AW33" s="154"/>
      <c r="AX33" s="154"/>
      <c r="AY33" s="154"/>
    </row>
    <row r="34" ht="27.0" customHeight="1">
      <c r="A34" s="116"/>
      <c r="B34" s="116"/>
      <c r="C34" s="116"/>
      <c r="D34" s="117"/>
      <c r="E34" s="99" t="s">
        <v>90</v>
      </c>
      <c r="F34" s="102">
        <f>AVERAGE(E31)</f>
        <v>1</v>
      </c>
      <c r="G34" s="99" t="s">
        <v>90</v>
      </c>
      <c r="H34" s="102">
        <f>AVERAGE(G31)</f>
        <v>0.5714285714</v>
      </c>
      <c r="I34" s="99" t="s">
        <v>90</v>
      </c>
      <c r="J34" s="102">
        <f>AVERAGE(I31)</f>
        <v>0.9761904762</v>
      </c>
      <c r="K34" s="99" t="s">
        <v>90</v>
      </c>
      <c r="L34" s="102">
        <f>AVERAGE(K31)</f>
        <v>0.9761904762</v>
      </c>
      <c r="M34" s="99" t="s">
        <v>90</v>
      </c>
      <c r="N34" s="102">
        <f>AVERAGE(M31)</f>
        <v>0.9761904762</v>
      </c>
      <c r="O34" s="95"/>
      <c r="P34" s="99" t="s">
        <v>90</v>
      </c>
      <c r="Q34" s="102">
        <f>AVERAGE(O31:Q31)</f>
        <v>0.9047619048</v>
      </c>
      <c r="R34" s="8"/>
      <c r="S34" s="99" t="s">
        <v>90</v>
      </c>
      <c r="T34" s="102">
        <f>AVERAGE(S31:T31)</f>
        <v>0.8571428571</v>
      </c>
      <c r="U34" s="8"/>
      <c r="V34" s="99" t="s">
        <v>90</v>
      </c>
      <c r="W34" s="243">
        <f>AVERAGE(V31)</f>
        <v>0.9761904762</v>
      </c>
      <c r="X34" s="246"/>
      <c r="Y34" s="247" t="s">
        <v>90</v>
      </c>
      <c r="Z34" s="102">
        <f>AVERAGE(X31:AA31)</f>
        <v>0.875</v>
      </c>
      <c r="AB34" s="65"/>
      <c r="AC34" s="99" t="s">
        <v>90</v>
      </c>
      <c r="AD34" s="102">
        <f>AVERAGE(AC31)</f>
        <v>0.9761904762</v>
      </c>
      <c r="AE34" s="249"/>
      <c r="AF34" s="250" t="s">
        <v>90</v>
      </c>
      <c r="AG34" s="12"/>
      <c r="AH34" s="102">
        <f>AVERAGE(AE31:AH31)</f>
        <v>0.9880952381</v>
      </c>
      <c r="AI34" s="151"/>
      <c r="AJ34" s="99" t="s">
        <v>90</v>
      </c>
      <c r="AK34" s="102">
        <f>AVERAGE(AJ31)</f>
        <v>1</v>
      </c>
      <c r="AL34" s="99" t="s">
        <v>90</v>
      </c>
      <c r="AM34" s="102">
        <f>AVERAGE(AL31)</f>
        <v>1</v>
      </c>
      <c r="AN34" s="99" t="s">
        <v>90</v>
      </c>
      <c r="AO34" s="102">
        <f>AVERAGE(AN31)</f>
        <v>0.880952381</v>
      </c>
      <c r="AP34" s="249"/>
      <c r="AQ34" s="99" t="s">
        <v>90</v>
      </c>
      <c r="AR34" s="102">
        <f>AVERAGE(AP31:AR31)</f>
        <v>0.880952381</v>
      </c>
      <c r="AS34" s="153"/>
      <c r="AT34" s="249"/>
      <c r="AU34" s="249"/>
      <c r="AV34" s="249"/>
      <c r="AW34" s="249"/>
      <c r="AX34" s="249"/>
      <c r="AY34" s="249"/>
    </row>
    <row r="35" ht="15.75" customHeight="1">
      <c r="D35" s="94"/>
      <c r="E35" s="104" t="s">
        <v>91</v>
      </c>
      <c r="F35" s="106">
        <v>1.0</v>
      </c>
      <c r="G35" s="104" t="s">
        <v>91</v>
      </c>
      <c r="H35" s="106">
        <v>1.0</v>
      </c>
      <c r="I35" s="104" t="s">
        <v>91</v>
      </c>
      <c r="J35" s="106">
        <f>COUNTA(I2)</f>
        <v>1</v>
      </c>
      <c r="K35" s="104" t="s">
        <v>91</v>
      </c>
      <c r="L35" s="106">
        <f>COUNTA(K2)</f>
        <v>1</v>
      </c>
      <c r="M35" s="104" t="s">
        <v>91</v>
      </c>
      <c r="N35" s="106">
        <f>COUNTA(M2)</f>
        <v>1</v>
      </c>
      <c r="O35" s="95"/>
      <c r="P35" s="104" t="s">
        <v>91</v>
      </c>
      <c r="Q35" s="106">
        <f>COUNTA(O2:Q3)</f>
        <v>3</v>
      </c>
      <c r="R35" s="8"/>
      <c r="S35" s="104" t="s">
        <v>91</v>
      </c>
      <c r="T35" s="106">
        <f>COUNTA(S2:T3)</f>
        <v>2</v>
      </c>
      <c r="U35" s="8"/>
      <c r="V35" s="104" t="s">
        <v>91</v>
      </c>
      <c r="W35" s="255">
        <f>COUNTA(V2)</f>
        <v>1</v>
      </c>
      <c r="X35" s="256"/>
      <c r="Y35" s="257" t="s">
        <v>91</v>
      </c>
      <c r="Z35" s="259">
        <v>4.0</v>
      </c>
      <c r="AB35" s="65"/>
      <c r="AC35" s="104" t="s">
        <v>91</v>
      </c>
      <c r="AD35" s="106">
        <f>COUNTA(AC2)</f>
        <v>1</v>
      </c>
      <c r="AE35" s="140"/>
      <c r="AF35" s="262" t="s">
        <v>91</v>
      </c>
      <c r="AG35" s="12"/>
      <c r="AH35" s="106">
        <f>COUNTA(AE2:AH3)</f>
        <v>4</v>
      </c>
      <c r="AI35" s="151"/>
      <c r="AJ35" s="104" t="s">
        <v>91</v>
      </c>
      <c r="AK35" s="106">
        <f>COUNTA(AJ2)</f>
        <v>1</v>
      </c>
      <c r="AL35" s="104" t="s">
        <v>91</v>
      </c>
      <c r="AM35" s="106">
        <f>COUNTA(AL2)</f>
        <v>1</v>
      </c>
      <c r="AN35" s="104" t="s">
        <v>91</v>
      </c>
      <c r="AO35" s="106">
        <f>COUNTA(AN2)</f>
        <v>1</v>
      </c>
      <c r="AP35" s="140"/>
      <c r="AQ35" s="104" t="s">
        <v>91</v>
      </c>
      <c r="AR35" s="106">
        <f>COUNTA(AP2:AR3)</f>
        <v>3</v>
      </c>
      <c r="AS35" s="153"/>
      <c r="AT35" s="140"/>
      <c r="AU35" s="140"/>
      <c r="AV35" s="140"/>
      <c r="AW35" s="140"/>
      <c r="AX35" s="140"/>
      <c r="AY35" s="140"/>
    </row>
    <row r="36" ht="15.75" customHeight="1">
      <c r="D36" s="94"/>
      <c r="E36" s="266"/>
      <c r="F36" s="154"/>
      <c r="G36" s="95"/>
      <c r="H36" s="96"/>
      <c r="I36" s="95"/>
      <c r="J36" s="95"/>
      <c r="K36" s="95"/>
      <c r="L36" s="95"/>
      <c r="M36" s="95"/>
      <c r="N36" s="95"/>
      <c r="O36" s="95"/>
      <c r="S36" s="108" t="s">
        <v>96</v>
      </c>
      <c r="T36" s="110">
        <f>SUM(S4:T4)</f>
        <v>0.00412037037</v>
      </c>
      <c r="V36" s="108" t="s">
        <v>96</v>
      </c>
      <c r="W36" s="269">
        <f>SUM(V4)</f>
        <v>0.0007523148148</v>
      </c>
      <c r="X36" s="271"/>
      <c r="Y36" s="272" t="s">
        <v>96</v>
      </c>
      <c r="Z36" s="110">
        <f>SUM(X4:AA4)</f>
        <v>0.005335648148</v>
      </c>
      <c r="AC36" s="108" t="s">
        <v>96</v>
      </c>
      <c r="AD36" s="110">
        <f>SUM(AC4)</f>
        <v>0.0003587962963</v>
      </c>
      <c r="AE36" s="274"/>
      <c r="AF36" s="275" t="s">
        <v>96</v>
      </c>
      <c r="AG36" s="12"/>
      <c r="AH36" s="110">
        <f>SUM(AE4:AH4)</f>
        <v>0.006273148148</v>
      </c>
      <c r="AI36" s="274"/>
      <c r="AJ36" s="108" t="s">
        <v>96</v>
      </c>
      <c r="AK36" s="110">
        <f>SUM(AJ4)</f>
        <v>0.001087962963</v>
      </c>
      <c r="AL36" s="108" t="s">
        <v>96</v>
      </c>
      <c r="AM36" s="110">
        <f>SUM(AL4)</f>
        <v>0.0005787037037</v>
      </c>
      <c r="AN36" s="108" t="s">
        <v>96</v>
      </c>
      <c r="AO36" s="110">
        <f>SUM(AN4)</f>
        <v>0.002349537037</v>
      </c>
      <c r="AP36" s="274"/>
      <c r="AQ36" s="108" t="s">
        <v>96</v>
      </c>
      <c r="AR36" s="110">
        <f>SUM(AP4:AR4)</f>
        <v>0.00212962963</v>
      </c>
      <c r="AS36" s="274"/>
      <c r="AT36" s="274"/>
      <c r="AU36" s="274"/>
      <c r="AV36" s="274"/>
      <c r="AW36" s="274"/>
      <c r="AX36" s="274"/>
      <c r="AY36" s="274"/>
    </row>
    <row r="37" ht="15.75" customHeight="1">
      <c r="D37" s="94"/>
      <c r="E37" s="277"/>
      <c r="F37" s="154"/>
      <c r="G37" s="95"/>
      <c r="H37" s="96"/>
      <c r="I37" s="95"/>
      <c r="J37" s="95"/>
      <c r="K37" s="95"/>
      <c r="L37" s="95"/>
      <c r="M37" s="95"/>
      <c r="N37" s="95"/>
      <c r="O37" s="95"/>
      <c r="X37" s="139"/>
    </row>
    <row r="38" ht="15.75" customHeight="1">
      <c r="D38" s="94"/>
      <c r="E38" s="277"/>
      <c r="H38" s="93"/>
      <c r="X38" s="274"/>
    </row>
    <row r="39" ht="15.75" customHeight="1">
      <c r="D39" s="94"/>
      <c r="E39" s="118"/>
      <c r="H39" s="93"/>
    </row>
    <row r="40" ht="15.75" customHeight="1">
      <c r="D40" s="94"/>
      <c r="E40" s="278"/>
      <c r="H40" s="93"/>
    </row>
    <row r="41" ht="15.75" customHeight="1">
      <c r="D41" s="94"/>
      <c r="E41" s="279"/>
      <c r="H41" s="93"/>
    </row>
    <row r="42" ht="15.75" customHeight="1">
      <c r="D42" s="94"/>
      <c r="E42" s="280"/>
      <c r="H42" s="93"/>
    </row>
    <row r="43" ht="15.75" customHeight="1">
      <c r="D43" s="94"/>
      <c r="E43" s="280"/>
      <c r="H43" s="93"/>
    </row>
    <row r="44" ht="15.75" customHeight="1">
      <c r="D44" s="94"/>
      <c r="H44" s="93"/>
    </row>
    <row r="45" ht="15.75" customHeight="1">
      <c r="D45" s="94"/>
      <c r="H45" s="93"/>
    </row>
    <row r="46" ht="15.75" customHeight="1">
      <c r="D46" s="94"/>
      <c r="H46" s="93"/>
    </row>
    <row r="47" ht="15.75" customHeight="1">
      <c r="D47" s="94"/>
      <c r="H47" s="93"/>
    </row>
    <row r="48" ht="15.75" customHeight="1">
      <c r="D48" s="94"/>
      <c r="H48" s="93"/>
    </row>
    <row r="49" ht="15.75" customHeight="1">
      <c r="D49" s="94"/>
      <c r="H49" s="93"/>
    </row>
    <row r="50" ht="15.75" customHeight="1">
      <c r="D50" s="94"/>
      <c r="H50" s="93"/>
    </row>
    <row r="51" ht="15.75" customHeight="1">
      <c r="D51" s="94"/>
      <c r="H51" s="93"/>
    </row>
    <row r="52" ht="15.75" customHeight="1">
      <c r="D52" s="94"/>
      <c r="H52" s="93"/>
    </row>
    <row r="53" ht="15.75" customHeight="1">
      <c r="D53" s="94"/>
      <c r="H53" s="93"/>
    </row>
    <row r="54" ht="15.75" customHeight="1">
      <c r="D54" s="94"/>
      <c r="H54" s="93"/>
    </row>
    <row r="55" ht="15.75" customHeight="1">
      <c r="D55" s="94"/>
      <c r="H55" s="93"/>
    </row>
    <row r="56" ht="15.75" customHeight="1">
      <c r="D56" s="94"/>
      <c r="H56" s="93"/>
    </row>
    <row r="57" ht="15.75" customHeight="1">
      <c r="D57" s="94"/>
      <c r="H57" s="93"/>
    </row>
    <row r="58" ht="15.75" customHeight="1">
      <c r="D58" s="94"/>
      <c r="H58" s="93"/>
    </row>
    <row r="59" ht="15.75" customHeight="1">
      <c r="D59" s="94"/>
      <c r="H59" s="93"/>
    </row>
    <row r="60" ht="15.75" customHeight="1">
      <c r="D60" s="94"/>
      <c r="H60" s="93"/>
    </row>
    <row r="61" ht="15.75" customHeight="1">
      <c r="D61" s="94"/>
      <c r="H61" s="93"/>
    </row>
    <row r="62" ht="15.75" customHeight="1">
      <c r="D62" s="94"/>
      <c r="H62" s="93"/>
    </row>
    <row r="63" ht="15.75" customHeight="1">
      <c r="D63" s="113"/>
      <c r="H63" s="93"/>
    </row>
    <row r="64" ht="15.75" customHeight="1">
      <c r="D64" s="113"/>
      <c r="H64" s="93"/>
    </row>
    <row r="65" ht="15.75" customHeight="1">
      <c r="D65" s="113"/>
      <c r="H65" s="93"/>
    </row>
    <row r="66" ht="15.75" customHeight="1">
      <c r="D66" s="113"/>
      <c r="H66" s="93"/>
    </row>
    <row r="67" ht="15.75" customHeight="1">
      <c r="D67" s="113"/>
      <c r="H67" s="93"/>
    </row>
    <row r="68" ht="15.75" customHeight="1">
      <c r="D68" s="113"/>
      <c r="H68" s="93"/>
    </row>
    <row r="69" ht="15.75" customHeight="1">
      <c r="D69" s="113"/>
      <c r="H69" s="93"/>
    </row>
    <row r="70" ht="15.75" customHeight="1">
      <c r="D70" s="113"/>
      <c r="H70" s="93"/>
    </row>
    <row r="71" ht="15.75" customHeight="1">
      <c r="D71" s="113"/>
      <c r="H71" s="93"/>
    </row>
    <row r="72" ht="15.75" customHeight="1">
      <c r="D72" s="113"/>
      <c r="H72" s="93"/>
    </row>
    <row r="73" ht="15.75" customHeight="1">
      <c r="D73" s="113"/>
      <c r="H73" s="93"/>
    </row>
    <row r="74" ht="15.75" customHeight="1">
      <c r="D74" s="113"/>
      <c r="H74" s="93"/>
    </row>
    <row r="75" ht="15.75" customHeight="1">
      <c r="D75" s="113"/>
      <c r="H75" s="93"/>
    </row>
    <row r="76" ht="15.75" customHeight="1">
      <c r="D76" s="113"/>
      <c r="H76" s="93"/>
    </row>
    <row r="77" ht="15.75" customHeight="1">
      <c r="D77" s="113"/>
      <c r="H77" s="93"/>
    </row>
    <row r="78" ht="15.75" customHeight="1">
      <c r="D78" s="113"/>
      <c r="H78" s="93"/>
    </row>
    <row r="79" ht="15.75" customHeight="1">
      <c r="D79" s="113"/>
      <c r="H79" s="93"/>
    </row>
    <row r="80" ht="15.75" customHeight="1">
      <c r="D80" s="113"/>
      <c r="H80" s="93"/>
    </row>
    <row r="81" ht="15.75" customHeight="1">
      <c r="D81" s="113"/>
      <c r="H81" s="93"/>
    </row>
    <row r="82" ht="15.75" customHeight="1">
      <c r="D82" s="113"/>
      <c r="H82" s="93"/>
    </row>
    <row r="83" ht="15.75" customHeight="1">
      <c r="D83" s="113"/>
      <c r="H83" s="93"/>
    </row>
    <row r="84" ht="15.75" customHeight="1">
      <c r="D84" s="113"/>
      <c r="H84" s="93"/>
    </row>
    <row r="85" ht="15.75" customHeight="1">
      <c r="D85" s="113"/>
      <c r="H85" s="93"/>
    </row>
    <row r="86" ht="15.75" customHeight="1">
      <c r="D86" s="113"/>
      <c r="H86" s="93"/>
    </row>
    <row r="87" ht="15.75" customHeight="1">
      <c r="D87" s="113"/>
      <c r="H87" s="93"/>
    </row>
    <row r="88" ht="15.75" customHeight="1">
      <c r="D88" s="113"/>
      <c r="H88" s="93"/>
    </row>
    <row r="89" ht="15.75" customHeight="1">
      <c r="D89" s="113"/>
      <c r="H89" s="93"/>
    </row>
    <row r="90" ht="15.75" customHeight="1">
      <c r="D90" s="113"/>
      <c r="H90" s="93"/>
    </row>
    <row r="91" ht="15.75" customHeight="1">
      <c r="D91" s="113"/>
      <c r="H91" s="93"/>
    </row>
    <row r="92" ht="15.75" customHeight="1">
      <c r="D92" s="113"/>
      <c r="H92" s="93"/>
    </row>
    <row r="93" ht="15.75" customHeight="1">
      <c r="D93" s="113"/>
      <c r="H93" s="93"/>
    </row>
    <row r="94" ht="15.75" customHeight="1">
      <c r="D94" s="113"/>
      <c r="H94" s="93"/>
    </row>
    <row r="95" ht="15.75" customHeight="1">
      <c r="D95" s="113"/>
      <c r="H95" s="93"/>
    </row>
    <row r="96" ht="15.75" customHeight="1">
      <c r="D96" s="113"/>
      <c r="H96" s="93"/>
    </row>
    <row r="97" ht="15.75" customHeight="1">
      <c r="D97" s="113"/>
      <c r="H97" s="93"/>
    </row>
    <row r="98" ht="15.75" customHeight="1">
      <c r="D98" s="113"/>
      <c r="H98" s="93"/>
    </row>
    <row r="99" ht="15.75" customHeight="1">
      <c r="D99" s="113"/>
      <c r="H99" s="93"/>
    </row>
    <row r="100" ht="15.75" customHeight="1">
      <c r="D100" s="113"/>
      <c r="H100" s="93"/>
    </row>
    <row r="101" ht="15.75" customHeight="1">
      <c r="D101" s="113"/>
      <c r="H101" s="93"/>
    </row>
    <row r="102" ht="15.75" customHeight="1">
      <c r="D102" s="113"/>
      <c r="H102" s="93"/>
    </row>
    <row r="103" ht="15.75" customHeight="1">
      <c r="D103" s="113"/>
      <c r="H103" s="93"/>
    </row>
    <row r="104" ht="15.75" customHeight="1">
      <c r="D104" s="113"/>
      <c r="H104" s="93"/>
    </row>
    <row r="105" ht="15.75" customHeight="1">
      <c r="D105" s="113"/>
      <c r="H105" s="93"/>
    </row>
    <row r="106" ht="15.75" customHeight="1">
      <c r="D106" s="113"/>
      <c r="H106" s="93"/>
    </row>
    <row r="107" ht="15.75" customHeight="1">
      <c r="D107" s="113"/>
      <c r="H107" s="93"/>
    </row>
    <row r="108" ht="15.75" customHeight="1">
      <c r="D108" s="113"/>
      <c r="H108" s="93"/>
    </row>
    <row r="109" ht="15.75" customHeight="1">
      <c r="D109" s="113"/>
      <c r="H109" s="93"/>
    </row>
    <row r="110" ht="15.75" customHeight="1">
      <c r="D110" s="113"/>
      <c r="H110" s="93"/>
    </row>
    <row r="111" ht="15.75" customHeight="1">
      <c r="D111" s="113"/>
      <c r="H111" s="93"/>
    </row>
    <row r="112" ht="15.75" customHeight="1">
      <c r="D112" s="113"/>
      <c r="H112" s="93"/>
    </row>
    <row r="113" ht="15.75" customHeight="1">
      <c r="D113" s="113"/>
      <c r="H113" s="93"/>
    </row>
    <row r="114" ht="15.75" customHeight="1">
      <c r="D114" s="113"/>
      <c r="H114" s="93"/>
    </row>
    <row r="115" ht="15.75" customHeight="1">
      <c r="D115" s="113"/>
      <c r="H115" s="93"/>
    </row>
    <row r="116" ht="15.75" customHeight="1">
      <c r="D116" s="113"/>
      <c r="H116" s="93"/>
    </row>
    <row r="117" ht="15.75" customHeight="1">
      <c r="D117" s="113"/>
      <c r="H117" s="93"/>
    </row>
    <row r="118" ht="15.75" customHeight="1">
      <c r="D118" s="113"/>
      <c r="H118" s="93"/>
    </row>
    <row r="119" ht="15.75" customHeight="1">
      <c r="D119" s="113"/>
      <c r="H119" s="93"/>
    </row>
    <row r="120" ht="15.75" customHeight="1">
      <c r="D120" s="113"/>
      <c r="H120" s="93"/>
    </row>
    <row r="121" ht="15.75" customHeight="1">
      <c r="D121" s="113"/>
      <c r="H121" s="93"/>
    </row>
    <row r="122" ht="15.75" customHeight="1">
      <c r="D122" s="113"/>
      <c r="H122" s="93"/>
    </row>
    <row r="123" ht="15.75" customHeight="1">
      <c r="D123" s="113"/>
      <c r="H123" s="93"/>
    </row>
    <row r="124" ht="15.75" customHeight="1">
      <c r="D124" s="113"/>
      <c r="H124" s="93"/>
    </row>
    <row r="125" ht="15.75" customHeight="1">
      <c r="D125" s="113"/>
      <c r="H125" s="93"/>
    </row>
    <row r="126" ht="15.75" customHeight="1">
      <c r="D126" s="113"/>
      <c r="H126" s="93"/>
    </row>
    <row r="127" ht="15.75" customHeight="1">
      <c r="D127" s="113"/>
      <c r="H127" s="93"/>
    </row>
    <row r="128" ht="15.75" customHeight="1">
      <c r="D128" s="113"/>
      <c r="H128" s="93"/>
    </row>
    <row r="129" ht="15.75" customHeight="1">
      <c r="D129" s="113"/>
      <c r="H129" s="93"/>
    </row>
    <row r="130" ht="15.75" customHeight="1">
      <c r="D130" s="113"/>
      <c r="H130" s="93"/>
    </row>
    <row r="131" ht="15.75" customHeight="1">
      <c r="D131" s="113"/>
      <c r="H131" s="93"/>
    </row>
    <row r="132" ht="15.75" customHeight="1">
      <c r="D132" s="113"/>
      <c r="H132" s="93"/>
    </row>
    <row r="133" ht="15.75" customHeight="1">
      <c r="D133" s="113"/>
      <c r="H133" s="93"/>
    </row>
    <row r="134" ht="15.75" customHeight="1">
      <c r="D134" s="113"/>
      <c r="H134" s="93"/>
    </row>
    <row r="135" ht="15.75" customHeight="1">
      <c r="D135" s="113"/>
      <c r="H135" s="93"/>
    </row>
    <row r="136" ht="15.75" customHeight="1">
      <c r="D136" s="113"/>
      <c r="H136" s="93"/>
    </row>
    <row r="137" ht="15.75" customHeight="1">
      <c r="D137" s="113"/>
      <c r="H137" s="93"/>
    </row>
    <row r="138" ht="15.75" customHeight="1">
      <c r="D138" s="113"/>
      <c r="H138" s="93"/>
    </row>
    <row r="139" ht="15.75" customHeight="1">
      <c r="D139" s="113"/>
      <c r="H139" s="93"/>
    </row>
    <row r="140" ht="15.75" customHeight="1">
      <c r="D140" s="113"/>
      <c r="H140" s="93"/>
    </row>
    <row r="141" ht="15.75" customHeight="1">
      <c r="D141" s="113"/>
      <c r="H141" s="93"/>
    </row>
    <row r="142" ht="15.75" customHeight="1">
      <c r="D142" s="113"/>
      <c r="H142" s="93"/>
    </row>
    <row r="143" ht="15.75" customHeight="1">
      <c r="D143" s="113"/>
      <c r="H143" s="93"/>
    </row>
    <row r="144" ht="15.75" customHeight="1">
      <c r="D144" s="113"/>
      <c r="H144" s="93"/>
    </row>
    <row r="145" ht="15.75" customHeight="1">
      <c r="D145" s="113"/>
      <c r="H145" s="93"/>
    </row>
    <row r="146" ht="15.75" customHeight="1">
      <c r="D146" s="113"/>
      <c r="H146" s="93"/>
    </row>
    <row r="147" ht="15.75" customHeight="1">
      <c r="D147" s="113"/>
      <c r="H147" s="93"/>
    </row>
    <row r="148" ht="15.75" customHeight="1">
      <c r="D148" s="113"/>
      <c r="H148" s="93"/>
    </row>
    <row r="149" ht="15.75" customHeight="1">
      <c r="D149" s="113"/>
      <c r="H149" s="93"/>
    </row>
    <row r="150" ht="15.75" customHeight="1">
      <c r="D150" s="113"/>
      <c r="H150" s="93"/>
    </row>
    <row r="151" ht="15.75" customHeight="1">
      <c r="D151" s="113"/>
      <c r="H151" s="93"/>
    </row>
    <row r="152" ht="15.75" customHeight="1">
      <c r="D152" s="113"/>
      <c r="H152" s="93"/>
    </row>
    <row r="153" ht="15.75" customHeight="1">
      <c r="D153" s="113"/>
      <c r="H153" s="93"/>
    </row>
    <row r="154" ht="15.75" customHeight="1">
      <c r="D154" s="113"/>
      <c r="H154" s="93"/>
    </row>
    <row r="155" ht="15.75" customHeight="1">
      <c r="D155" s="113"/>
      <c r="H155" s="93"/>
    </row>
    <row r="156" ht="15.75" customHeight="1">
      <c r="D156" s="113"/>
      <c r="H156" s="93"/>
    </row>
    <row r="157" ht="15.75" customHeight="1">
      <c r="D157" s="113"/>
      <c r="H157" s="93"/>
    </row>
    <row r="158" ht="15.75" customHeight="1">
      <c r="D158" s="113"/>
      <c r="H158" s="93"/>
    </row>
    <row r="159" ht="15.75" customHeight="1">
      <c r="D159" s="113"/>
      <c r="H159" s="93"/>
    </row>
    <row r="160" ht="15.75" customHeight="1">
      <c r="D160" s="113"/>
      <c r="H160" s="93"/>
    </row>
    <row r="161" ht="15.75" customHeight="1">
      <c r="D161" s="113"/>
      <c r="H161" s="93"/>
    </row>
    <row r="162" ht="15.75" customHeight="1">
      <c r="D162" s="113"/>
      <c r="H162" s="93"/>
    </row>
    <row r="163" ht="15.75" customHeight="1">
      <c r="D163" s="113"/>
      <c r="H163" s="93"/>
    </row>
    <row r="164" ht="15.75" customHeight="1">
      <c r="D164" s="113"/>
      <c r="H164" s="93"/>
    </row>
    <row r="165" ht="15.75" customHeight="1">
      <c r="D165" s="113"/>
      <c r="H165" s="93"/>
    </row>
    <row r="166" ht="15.75" customHeight="1">
      <c r="D166" s="113"/>
      <c r="H166" s="93"/>
    </row>
    <row r="167" ht="15.75" customHeight="1">
      <c r="D167" s="113"/>
      <c r="H167" s="93"/>
    </row>
    <row r="168" ht="15.75" customHeight="1">
      <c r="D168" s="113"/>
      <c r="H168" s="93"/>
    </row>
    <row r="169" ht="15.75" customHeight="1">
      <c r="D169" s="113"/>
      <c r="H169" s="93"/>
    </row>
    <row r="170" ht="15.75" customHeight="1">
      <c r="D170" s="113"/>
      <c r="H170" s="93"/>
    </row>
    <row r="171" ht="15.75" customHeight="1">
      <c r="D171" s="113"/>
      <c r="H171" s="93"/>
    </row>
    <row r="172" ht="15.75" customHeight="1">
      <c r="D172" s="113"/>
      <c r="H172" s="93"/>
    </row>
    <row r="173" ht="15.75" customHeight="1">
      <c r="D173" s="113"/>
      <c r="H173" s="93"/>
    </row>
    <row r="174" ht="15.75" customHeight="1">
      <c r="D174" s="113"/>
      <c r="H174" s="93"/>
    </row>
    <row r="175" ht="15.75" customHeight="1">
      <c r="D175" s="113"/>
      <c r="H175" s="93"/>
    </row>
    <row r="176" ht="15.75" customHeight="1">
      <c r="D176" s="113"/>
      <c r="H176" s="93"/>
    </row>
    <row r="177" ht="15.75" customHeight="1">
      <c r="D177" s="113"/>
      <c r="H177" s="93"/>
    </row>
    <row r="178" ht="15.75" customHeight="1">
      <c r="D178" s="113"/>
      <c r="H178" s="93"/>
    </row>
    <row r="179" ht="15.75" customHeight="1">
      <c r="D179" s="113"/>
      <c r="H179" s="93"/>
    </row>
    <row r="180" ht="15.75" customHeight="1">
      <c r="D180" s="113"/>
      <c r="H180" s="93"/>
    </row>
    <row r="181" ht="15.75" customHeight="1">
      <c r="D181" s="113"/>
      <c r="H181" s="93"/>
    </row>
    <row r="182" ht="15.75" customHeight="1">
      <c r="D182" s="113"/>
      <c r="H182" s="93"/>
    </row>
    <row r="183" ht="15.75" customHeight="1">
      <c r="D183" s="113"/>
      <c r="H183" s="93"/>
    </row>
    <row r="184" ht="15.75" customHeight="1">
      <c r="D184" s="113"/>
      <c r="H184" s="93"/>
    </row>
    <row r="185" ht="15.75" customHeight="1">
      <c r="D185" s="113"/>
      <c r="H185" s="93"/>
    </row>
    <row r="186" ht="15.75" customHeight="1">
      <c r="D186" s="113"/>
      <c r="H186" s="93"/>
    </row>
    <row r="187" ht="15.75" customHeight="1">
      <c r="D187" s="113"/>
      <c r="H187" s="93"/>
    </row>
    <row r="188" ht="15.75" customHeight="1">
      <c r="D188" s="113"/>
      <c r="H188" s="93"/>
    </row>
    <row r="189" ht="15.75" customHeight="1">
      <c r="D189" s="113"/>
      <c r="H189" s="93"/>
    </row>
    <row r="190" ht="15.75" customHeight="1">
      <c r="D190" s="113"/>
      <c r="H190" s="93"/>
    </row>
    <row r="191" ht="15.75" customHeight="1">
      <c r="D191" s="113"/>
      <c r="H191" s="93"/>
    </row>
    <row r="192" ht="15.75" customHeight="1">
      <c r="D192" s="113"/>
      <c r="H192" s="93"/>
    </row>
    <row r="193" ht="15.75" customHeight="1">
      <c r="D193" s="113"/>
      <c r="H193" s="93"/>
    </row>
    <row r="194" ht="15.75" customHeight="1">
      <c r="D194" s="113"/>
      <c r="H194" s="93"/>
    </row>
    <row r="195" ht="15.75" customHeight="1">
      <c r="D195" s="113"/>
      <c r="H195" s="93"/>
    </row>
    <row r="196" ht="15.75" customHeight="1">
      <c r="D196" s="113"/>
      <c r="H196" s="93"/>
    </row>
    <row r="197" ht="15.75" customHeight="1">
      <c r="D197" s="113"/>
      <c r="H197" s="93"/>
    </row>
    <row r="198" ht="15.75" customHeight="1">
      <c r="D198" s="113"/>
      <c r="H198" s="93"/>
    </row>
    <row r="199" ht="15.75" customHeight="1">
      <c r="D199" s="113"/>
      <c r="H199" s="93"/>
    </row>
    <row r="200" ht="15.75" customHeight="1">
      <c r="D200" s="113"/>
      <c r="H200" s="93"/>
    </row>
    <row r="201" ht="15.75" customHeight="1">
      <c r="D201" s="113"/>
      <c r="H201" s="93"/>
    </row>
    <row r="202" ht="15.75" customHeight="1">
      <c r="D202" s="113"/>
      <c r="H202" s="93"/>
    </row>
    <row r="203" ht="15.75" customHeight="1">
      <c r="D203" s="113"/>
      <c r="H203" s="93"/>
    </row>
    <row r="204" ht="15.75" customHeight="1">
      <c r="D204" s="113"/>
      <c r="H204" s="93"/>
    </row>
    <row r="205" ht="15.75" customHeight="1">
      <c r="D205" s="113"/>
      <c r="H205" s="93"/>
    </row>
    <row r="206" ht="15.75" customHeight="1">
      <c r="D206" s="113"/>
      <c r="H206" s="93"/>
    </row>
    <row r="207" ht="15.75" customHeight="1">
      <c r="D207" s="113"/>
      <c r="H207" s="93"/>
    </row>
    <row r="208" ht="15.75" customHeight="1">
      <c r="D208" s="113"/>
      <c r="H208" s="93"/>
    </row>
    <row r="209" ht="15.75" customHeight="1">
      <c r="D209" s="113"/>
      <c r="H209" s="93"/>
    </row>
    <row r="210" ht="15.75" customHeight="1">
      <c r="D210" s="113"/>
      <c r="H210" s="93"/>
    </row>
    <row r="211" ht="15.75" customHeight="1">
      <c r="D211" s="113"/>
      <c r="H211" s="93"/>
    </row>
    <row r="212" ht="15.75" customHeight="1">
      <c r="D212" s="113"/>
      <c r="H212" s="93"/>
    </row>
    <row r="213" ht="15.75" customHeight="1">
      <c r="D213" s="113"/>
      <c r="H213" s="93"/>
    </row>
    <row r="214" ht="15.75" customHeight="1">
      <c r="D214" s="113"/>
      <c r="H214" s="93"/>
    </row>
    <row r="215" ht="15.75" customHeight="1">
      <c r="D215" s="113"/>
      <c r="H215" s="93"/>
    </row>
    <row r="216" ht="15.75" customHeight="1">
      <c r="D216" s="113"/>
      <c r="H216" s="93"/>
    </row>
    <row r="217" ht="15.75" customHeight="1">
      <c r="D217" s="113"/>
      <c r="H217" s="93"/>
    </row>
    <row r="218" ht="15.75" customHeight="1">
      <c r="D218" s="113"/>
      <c r="H218" s="93"/>
    </row>
    <row r="219" ht="15.75" customHeight="1">
      <c r="D219" s="113"/>
      <c r="H219" s="93"/>
    </row>
    <row r="220" ht="15.75" customHeight="1">
      <c r="D220" s="113"/>
      <c r="H220" s="93"/>
    </row>
    <row r="221" ht="15.75" customHeight="1">
      <c r="D221" s="113"/>
      <c r="H221" s="93"/>
    </row>
    <row r="222" ht="15.75" customHeight="1">
      <c r="D222" s="113"/>
      <c r="H222" s="93"/>
    </row>
    <row r="223" ht="15.75" customHeight="1">
      <c r="D223" s="113"/>
      <c r="H223" s="93"/>
    </row>
    <row r="224" ht="15.75" customHeight="1">
      <c r="D224" s="113"/>
      <c r="H224" s="93"/>
    </row>
    <row r="225" ht="15.75" customHeight="1">
      <c r="D225" s="113"/>
      <c r="H225" s="93"/>
    </row>
    <row r="226" ht="15.75" customHeight="1">
      <c r="D226" s="113"/>
      <c r="H226" s="93"/>
    </row>
    <row r="227" ht="15.75" customHeight="1">
      <c r="D227" s="113"/>
      <c r="H227" s="93"/>
    </row>
    <row r="228" ht="15.75" customHeight="1">
      <c r="D228" s="113"/>
      <c r="H228" s="93"/>
    </row>
    <row r="229" ht="15.75" customHeight="1">
      <c r="D229" s="113"/>
      <c r="H229" s="93"/>
    </row>
    <row r="230" ht="15.75" customHeight="1">
      <c r="D230" s="113"/>
      <c r="H230" s="93"/>
    </row>
    <row r="231" ht="15.75" customHeight="1">
      <c r="D231" s="113"/>
      <c r="H231" s="93"/>
    </row>
    <row r="232" ht="15.75" customHeight="1">
      <c r="D232" s="113"/>
      <c r="H232" s="93"/>
    </row>
    <row r="233" ht="15.75" customHeight="1">
      <c r="D233" s="113"/>
      <c r="H233" s="93"/>
    </row>
    <row r="234" ht="15.75" customHeight="1">
      <c r="D234" s="113"/>
      <c r="H234" s="93"/>
    </row>
    <row r="235" ht="15.75" customHeight="1">
      <c r="D235" s="113"/>
      <c r="H235" s="93"/>
    </row>
    <row r="236" ht="14.25" customHeight="1">
      <c r="D236" s="113"/>
      <c r="H236" s="9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4">
    <mergeCell ref="C1:C3"/>
    <mergeCell ref="D2:D3"/>
    <mergeCell ref="E2:E3"/>
    <mergeCell ref="G2:G3"/>
    <mergeCell ref="I2:I3"/>
    <mergeCell ref="K2:K3"/>
    <mergeCell ref="M2:M3"/>
    <mergeCell ref="O2:O3"/>
    <mergeCell ref="P2:P3"/>
    <mergeCell ref="Q2:Q3"/>
    <mergeCell ref="S2:S3"/>
    <mergeCell ref="T2:T3"/>
    <mergeCell ref="Y2:Y3"/>
    <mergeCell ref="Z2:Z3"/>
    <mergeCell ref="B1:B3"/>
    <mergeCell ref="B29:C29"/>
    <mergeCell ref="A30:D30"/>
    <mergeCell ref="A31:D31"/>
    <mergeCell ref="A32:D32"/>
    <mergeCell ref="A33:D33"/>
    <mergeCell ref="AF34:AG34"/>
    <mergeCell ref="AF35:AG35"/>
    <mergeCell ref="AF36:AG36"/>
    <mergeCell ref="A1:A28"/>
    <mergeCell ref="O1:Q1"/>
    <mergeCell ref="S1:T1"/>
    <mergeCell ref="X1:AA1"/>
    <mergeCell ref="AE1:AH1"/>
    <mergeCell ref="AP1:AR1"/>
    <mergeCell ref="B4:D4"/>
    <mergeCell ref="V2:V3"/>
    <mergeCell ref="X2:X3"/>
    <mergeCell ref="AA2:AA3"/>
    <mergeCell ref="AC2:AC3"/>
    <mergeCell ref="AE2:AE3"/>
    <mergeCell ref="AF2:AF3"/>
    <mergeCell ref="AG2:AG3"/>
    <mergeCell ref="AH2:AH3"/>
    <mergeCell ref="AJ2:AJ3"/>
    <mergeCell ref="AL2:AL3"/>
    <mergeCell ref="AN2:AN3"/>
    <mergeCell ref="AP2:AP3"/>
    <mergeCell ref="AQ2:AQ3"/>
    <mergeCell ref="AR2:AR3"/>
  </mergeCells>
  <hyperlinks>
    <hyperlink r:id="rId1" ref="I2"/>
    <hyperlink r:id="rId2" ref="K2"/>
    <hyperlink r:id="rId3" ref="M2"/>
    <hyperlink r:id="rId4" ref="O2"/>
    <hyperlink r:id="rId5" ref="P2"/>
    <hyperlink r:id="rId6" ref="Q2"/>
    <hyperlink r:id="rId7" ref="S2"/>
    <hyperlink r:id="rId8" ref="T2"/>
    <hyperlink r:id="rId9" ref="V2"/>
    <hyperlink r:id="rId10" ref="X2"/>
    <hyperlink r:id="rId11" ref="Y2"/>
    <hyperlink r:id="rId12" ref="Z2"/>
    <hyperlink r:id="rId13" ref="AA2"/>
    <hyperlink r:id="rId14" ref="AC2"/>
    <hyperlink r:id="rId15" ref="AE2"/>
    <hyperlink r:id="rId16" ref="AF2"/>
    <hyperlink r:id="rId17" ref="AG2"/>
    <hyperlink r:id="rId18" ref="AH2"/>
    <hyperlink r:id="rId19" ref="AJ2"/>
    <hyperlink r:id="rId20" ref="AL2"/>
    <hyperlink r:id="rId21" ref="AN2"/>
    <hyperlink r:id="rId22" ref="AP2"/>
    <hyperlink r:id="rId23" ref="AQ2"/>
    <hyperlink r:id="rId24" ref="AR2"/>
  </hyperlinks>
  <printOptions/>
  <pageMargins bottom="0.75" footer="0.0" header="0.0" left="0.7" right="0.7" top="0.75"/>
  <pageSetup paperSize="9" orientation="landscape"/>
  <drawing r:id="rId2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12.13"/>
    <col customWidth="1" min="6" max="6" width="7.63"/>
    <col customWidth="1" min="7" max="7" width="11.38"/>
    <col customWidth="1" min="8" max="8" width="8.38"/>
    <col customWidth="1" min="9" max="9" width="10.13"/>
    <col customWidth="1" min="10" max="10" width="8.38"/>
    <col customWidth="1" min="11" max="11" width="10.25"/>
    <col customWidth="1" min="12" max="12" width="8.38"/>
    <col customWidth="1" min="13" max="13" width="10.0"/>
    <col customWidth="1" min="14" max="14" width="8.38"/>
    <col customWidth="1" min="15" max="28" width="11.0"/>
  </cols>
  <sheetData>
    <row r="1" ht="15.0" customHeight="1">
      <c r="A1" s="123" t="s">
        <v>154</v>
      </c>
      <c r="B1" s="3" t="s">
        <v>2</v>
      </c>
      <c r="C1" s="3" t="s">
        <v>3</v>
      </c>
      <c r="D1" s="5" t="s">
        <v>4</v>
      </c>
      <c r="E1" s="143">
        <v>43895.0</v>
      </c>
      <c r="F1" s="9"/>
      <c r="G1" s="7">
        <v>43896.0</v>
      </c>
      <c r="H1" s="9"/>
      <c r="I1" s="7">
        <v>43900.0</v>
      </c>
      <c r="J1" s="9"/>
      <c r="K1" s="7">
        <v>43901.0</v>
      </c>
      <c r="L1" s="8"/>
      <c r="M1" s="149">
        <v>43906.0</v>
      </c>
      <c r="N1" s="17"/>
      <c r="O1" s="16">
        <v>43908.0</v>
      </c>
      <c r="Q1" s="17"/>
      <c r="R1" s="16">
        <v>43913.0</v>
      </c>
      <c r="T1" s="17"/>
      <c r="U1" s="16">
        <v>43915.0</v>
      </c>
      <c r="V1" s="17"/>
      <c r="W1" s="18"/>
      <c r="X1" s="18"/>
      <c r="Y1" s="18"/>
      <c r="Z1" s="18"/>
      <c r="AA1" s="18"/>
      <c r="AB1" s="18"/>
    </row>
    <row r="2" ht="15.0" customHeight="1">
      <c r="A2" s="20"/>
      <c r="B2" s="20"/>
      <c r="C2" s="20"/>
      <c r="D2" s="150" t="s">
        <v>5</v>
      </c>
      <c r="E2" s="29" t="s">
        <v>157</v>
      </c>
      <c r="F2" s="8"/>
      <c r="G2" s="29" t="s">
        <v>158</v>
      </c>
      <c r="H2" s="8"/>
      <c r="I2" s="29" t="s">
        <v>28</v>
      </c>
      <c r="J2" s="8"/>
      <c r="K2" s="29" t="s">
        <v>159</v>
      </c>
      <c r="L2" s="8"/>
      <c r="M2" s="32" t="s">
        <v>160</v>
      </c>
      <c r="N2" s="34"/>
      <c r="O2" s="30" t="s">
        <v>161</v>
      </c>
      <c r="P2" s="30" t="s">
        <v>162</v>
      </c>
      <c r="Q2" s="34"/>
      <c r="R2" s="30" t="s">
        <v>163</v>
      </c>
      <c r="S2" s="30" t="s">
        <v>21</v>
      </c>
      <c r="T2" s="34"/>
      <c r="U2" s="30" t="s">
        <v>9</v>
      </c>
      <c r="V2" s="34"/>
    </row>
    <row r="3" ht="39.75" customHeight="1">
      <c r="A3" s="20"/>
      <c r="B3" s="33"/>
      <c r="C3" s="33"/>
      <c r="D3" s="33"/>
      <c r="E3" s="33"/>
      <c r="F3" s="8"/>
      <c r="G3" s="33"/>
      <c r="H3" s="8"/>
      <c r="I3" s="33"/>
      <c r="J3" s="8"/>
      <c r="K3" s="33"/>
      <c r="L3" s="8"/>
      <c r="M3" s="52"/>
      <c r="N3" s="33"/>
      <c r="O3" s="33"/>
      <c r="P3" s="33"/>
      <c r="Q3" s="33"/>
      <c r="R3" s="33"/>
      <c r="S3" s="33"/>
      <c r="T3" s="33"/>
      <c r="U3" s="33"/>
      <c r="V3" s="33"/>
    </row>
    <row r="4" ht="15.0" customHeight="1">
      <c r="A4" s="20"/>
      <c r="B4" s="36" t="s">
        <v>24</v>
      </c>
      <c r="C4" s="11"/>
      <c r="D4" s="12"/>
      <c r="E4" s="39"/>
      <c r="F4" s="8"/>
      <c r="G4" s="39"/>
      <c r="H4" s="8"/>
      <c r="I4" s="39"/>
      <c r="J4" s="8"/>
      <c r="K4" s="39"/>
      <c r="L4" s="8"/>
      <c r="M4" s="60">
        <v>4.62962962962963E-4</v>
      </c>
      <c r="N4" s="151"/>
      <c r="O4" s="41">
        <v>3.0092592592592595E-4</v>
      </c>
      <c r="P4" s="41">
        <v>0.0016087962962962963</v>
      </c>
      <c r="Q4" s="151"/>
      <c r="R4" s="41">
        <v>4.5138888888888887E-4</v>
      </c>
      <c r="S4" s="41">
        <v>1.7361111111111112E-4</v>
      </c>
      <c r="T4" s="151"/>
      <c r="U4" s="41">
        <v>0.001261574074074074</v>
      </c>
      <c r="V4" s="151"/>
      <c r="W4" s="43"/>
      <c r="X4" s="43"/>
      <c r="Y4" s="43"/>
      <c r="Z4" s="43"/>
      <c r="AA4" s="43"/>
      <c r="AB4" s="43"/>
    </row>
    <row r="5" ht="15.0" customHeight="1">
      <c r="A5" s="20"/>
      <c r="B5" s="58">
        <v>1.0</v>
      </c>
      <c r="C5" s="58">
        <v>1.0</v>
      </c>
      <c r="D5" s="152" t="s">
        <v>32</v>
      </c>
      <c r="E5" s="39">
        <v>1.0</v>
      </c>
      <c r="F5" s="8"/>
      <c r="G5" s="39">
        <v>1.0</v>
      </c>
      <c r="H5" s="8"/>
      <c r="I5" s="39">
        <v>1.0</v>
      </c>
      <c r="J5" s="8"/>
      <c r="K5" s="39">
        <v>1.0</v>
      </c>
      <c r="L5" s="8"/>
      <c r="M5" s="57">
        <v>1.0</v>
      </c>
      <c r="N5" s="151"/>
      <c r="O5" s="51">
        <v>1.0</v>
      </c>
      <c r="P5" s="51">
        <v>1.0</v>
      </c>
      <c r="Q5" s="151"/>
      <c r="R5" s="51">
        <v>1.0</v>
      </c>
      <c r="S5" s="51">
        <v>1.0</v>
      </c>
      <c r="T5" s="151"/>
      <c r="U5" s="51">
        <v>1.0</v>
      </c>
      <c r="V5" s="151"/>
    </row>
    <row r="6" ht="15.0" customHeight="1">
      <c r="A6" s="20"/>
      <c r="B6" s="58">
        <v>1.0</v>
      </c>
      <c r="C6" s="58">
        <v>2.0</v>
      </c>
      <c r="D6" s="152" t="s">
        <v>166</v>
      </c>
      <c r="E6" s="39">
        <v>1.0</v>
      </c>
      <c r="F6" s="8"/>
      <c r="G6" s="39">
        <v>1.0</v>
      </c>
      <c r="H6" s="8"/>
      <c r="I6" s="39">
        <v>1.0</v>
      </c>
      <c r="J6" s="8"/>
      <c r="K6" s="39">
        <v>1.0</v>
      </c>
      <c r="L6" s="8"/>
      <c r="M6" s="57">
        <v>1.0</v>
      </c>
      <c r="N6" s="151"/>
      <c r="O6" s="51">
        <v>1.0</v>
      </c>
      <c r="P6" s="51">
        <v>1.0</v>
      </c>
      <c r="Q6" s="151"/>
      <c r="R6" s="51">
        <v>1.0</v>
      </c>
      <c r="S6" s="51">
        <v>1.0</v>
      </c>
      <c r="T6" s="151"/>
      <c r="U6" s="51">
        <v>1.0</v>
      </c>
      <c r="V6" s="151"/>
    </row>
    <row r="7" ht="15.0" customHeight="1">
      <c r="A7" s="20"/>
      <c r="B7" s="58">
        <v>1.0</v>
      </c>
      <c r="C7" s="58">
        <v>3.0</v>
      </c>
      <c r="D7" s="152" t="s">
        <v>35</v>
      </c>
      <c r="E7" s="39">
        <v>1.0</v>
      </c>
      <c r="F7" s="8"/>
      <c r="G7" s="39">
        <v>1.0</v>
      </c>
      <c r="H7" s="8"/>
      <c r="I7" s="39">
        <v>1.0</v>
      </c>
      <c r="J7" s="8"/>
      <c r="K7" s="39">
        <v>1.0</v>
      </c>
      <c r="L7" s="8"/>
      <c r="M7" s="57">
        <v>1.0</v>
      </c>
      <c r="N7" s="151"/>
      <c r="O7" s="51">
        <v>1.0</v>
      </c>
      <c r="P7" s="51">
        <v>1.0</v>
      </c>
      <c r="Q7" s="151"/>
      <c r="R7" s="51">
        <v>1.0</v>
      </c>
      <c r="S7" s="51">
        <v>1.0</v>
      </c>
      <c r="T7" s="151"/>
      <c r="U7" s="51">
        <v>1.0</v>
      </c>
      <c r="V7" s="151"/>
    </row>
    <row r="8" ht="15.0" customHeight="1">
      <c r="A8" s="20"/>
      <c r="B8" s="58">
        <v>1.0</v>
      </c>
      <c r="C8" s="58">
        <v>4.0</v>
      </c>
      <c r="D8" s="152" t="s">
        <v>36</v>
      </c>
      <c r="E8" s="39">
        <v>1.0</v>
      </c>
      <c r="F8" s="8"/>
      <c r="G8" s="39">
        <v>1.0</v>
      </c>
      <c r="H8" s="8"/>
      <c r="I8" s="39">
        <v>1.0</v>
      </c>
      <c r="J8" s="8"/>
      <c r="K8" s="39">
        <v>1.0</v>
      </c>
      <c r="L8" s="8"/>
      <c r="M8" s="57">
        <v>1.0</v>
      </c>
      <c r="N8" s="151"/>
      <c r="O8" s="51">
        <v>1.0</v>
      </c>
      <c r="P8" s="51">
        <v>1.0</v>
      </c>
      <c r="Q8" s="151"/>
      <c r="R8" s="51">
        <v>1.0</v>
      </c>
      <c r="S8" s="51">
        <v>1.0</v>
      </c>
      <c r="T8" s="151"/>
      <c r="U8" s="51">
        <v>1.0</v>
      </c>
      <c r="V8" s="151"/>
    </row>
    <row r="9" ht="33.0" customHeight="1">
      <c r="A9" s="20"/>
      <c r="B9" s="58">
        <v>1.0</v>
      </c>
      <c r="C9" s="58">
        <v>5.0</v>
      </c>
      <c r="D9" s="152" t="s">
        <v>167</v>
      </c>
      <c r="E9" s="5">
        <v>1.0</v>
      </c>
      <c r="F9" s="8"/>
      <c r="G9" s="39">
        <v>1.0</v>
      </c>
      <c r="H9" s="8"/>
      <c r="I9" s="39">
        <v>1.0</v>
      </c>
      <c r="J9" s="8"/>
      <c r="K9" s="39">
        <v>1.0</v>
      </c>
      <c r="L9" s="8"/>
      <c r="M9" s="57">
        <v>1.0</v>
      </c>
      <c r="N9" s="151"/>
      <c r="O9" s="51">
        <v>1.0</v>
      </c>
      <c r="P9" s="51">
        <v>1.0</v>
      </c>
      <c r="Q9" s="151"/>
      <c r="R9" s="51">
        <v>1.0</v>
      </c>
      <c r="S9" s="51">
        <v>1.0</v>
      </c>
      <c r="T9" s="151"/>
      <c r="U9" s="51">
        <v>1.0</v>
      </c>
      <c r="V9" s="151"/>
    </row>
    <row r="10" ht="15.0" customHeight="1">
      <c r="A10" s="20"/>
      <c r="B10" s="58">
        <v>1.0</v>
      </c>
      <c r="C10" s="58">
        <v>6.0</v>
      </c>
      <c r="D10" s="152" t="s">
        <v>46</v>
      </c>
      <c r="E10" s="39">
        <v>1.0</v>
      </c>
      <c r="F10" s="8"/>
      <c r="G10" s="39">
        <v>1.0</v>
      </c>
      <c r="H10" s="8"/>
      <c r="I10" s="39">
        <v>1.0</v>
      </c>
      <c r="J10" s="8"/>
      <c r="K10" s="39">
        <v>1.0</v>
      </c>
      <c r="L10" s="8"/>
      <c r="M10" s="57">
        <v>1.0</v>
      </c>
      <c r="N10" s="151"/>
      <c r="O10" s="51">
        <v>1.0</v>
      </c>
      <c r="P10" s="51">
        <v>1.0</v>
      </c>
      <c r="Q10" s="151"/>
      <c r="R10" s="51">
        <v>1.0</v>
      </c>
      <c r="S10" s="51">
        <v>1.0</v>
      </c>
      <c r="T10" s="151"/>
      <c r="U10" s="51">
        <v>1.0</v>
      </c>
      <c r="V10" s="151"/>
    </row>
    <row r="11" ht="15.0" customHeight="1">
      <c r="A11" s="20"/>
      <c r="B11" s="58">
        <v>1.0</v>
      </c>
      <c r="C11" s="58">
        <v>7.0</v>
      </c>
      <c r="D11" s="152" t="s">
        <v>48</v>
      </c>
      <c r="E11" s="39">
        <v>1.0</v>
      </c>
      <c r="F11" s="8"/>
      <c r="G11" s="39">
        <v>1.0</v>
      </c>
      <c r="H11" s="8"/>
      <c r="I11" s="39">
        <v>1.0</v>
      </c>
      <c r="J11" s="8"/>
      <c r="K11" s="39">
        <v>1.0</v>
      </c>
      <c r="L11" s="8"/>
      <c r="M11" s="57">
        <v>1.0</v>
      </c>
      <c r="N11" s="151"/>
      <c r="O11" s="51">
        <v>1.0</v>
      </c>
      <c r="P11" s="51">
        <v>1.0</v>
      </c>
      <c r="Q11" s="151"/>
      <c r="R11" s="51">
        <v>1.0</v>
      </c>
      <c r="S11" s="51">
        <v>1.0</v>
      </c>
      <c r="T11" s="151"/>
      <c r="U11" s="51">
        <v>1.0</v>
      </c>
      <c r="V11" s="151"/>
    </row>
    <row r="12" ht="15.0" customHeight="1">
      <c r="A12" s="20"/>
      <c r="B12" s="58">
        <v>1.0</v>
      </c>
      <c r="C12" s="58">
        <v>8.0</v>
      </c>
      <c r="D12" s="152" t="s">
        <v>168</v>
      </c>
      <c r="E12" s="39">
        <v>1.0</v>
      </c>
      <c r="F12" s="8"/>
      <c r="G12" s="39">
        <v>1.0</v>
      </c>
      <c r="H12" s="8"/>
      <c r="I12" s="39">
        <v>1.0</v>
      </c>
      <c r="J12" s="8"/>
      <c r="K12" s="39">
        <v>1.0</v>
      </c>
      <c r="L12" s="8"/>
      <c r="M12" s="57">
        <v>1.0</v>
      </c>
      <c r="N12" s="151"/>
      <c r="O12" s="51">
        <v>1.0</v>
      </c>
      <c r="P12" s="51">
        <v>1.0</v>
      </c>
      <c r="Q12" s="151"/>
      <c r="R12" s="51">
        <v>1.0</v>
      </c>
      <c r="S12" s="51">
        <v>1.0</v>
      </c>
      <c r="T12" s="151"/>
      <c r="U12" s="51">
        <v>1.0</v>
      </c>
      <c r="V12" s="151"/>
    </row>
    <row r="13" ht="32.25" customHeight="1">
      <c r="A13" s="33"/>
      <c r="B13" s="58">
        <v>5.0</v>
      </c>
      <c r="C13" s="58">
        <v>9.0</v>
      </c>
      <c r="D13" s="152" t="s">
        <v>169</v>
      </c>
      <c r="E13" s="39">
        <v>5.0</v>
      </c>
      <c r="F13" s="8"/>
      <c r="G13" s="39">
        <v>5.0</v>
      </c>
      <c r="H13" s="8"/>
      <c r="I13" s="69">
        <v>0.0</v>
      </c>
      <c r="J13" s="8"/>
      <c r="K13" s="69">
        <v>0.0</v>
      </c>
      <c r="L13" s="8"/>
      <c r="M13" s="57">
        <v>5.0</v>
      </c>
      <c r="N13" s="151"/>
      <c r="O13" s="51">
        <v>5.0</v>
      </c>
      <c r="P13" s="51">
        <v>5.0</v>
      </c>
      <c r="Q13" s="151"/>
      <c r="R13" s="51">
        <v>5.0</v>
      </c>
      <c r="S13" s="51">
        <v>5.0</v>
      </c>
      <c r="T13" s="151"/>
      <c r="U13" s="51">
        <v>5.0</v>
      </c>
      <c r="V13" s="151"/>
    </row>
    <row r="14" ht="15.75" customHeight="1">
      <c r="B14" s="82">
        <f>SUM(B5:B13)</f>
        <v>13</v>
      </c>
      <c r="C14" s="12"/>
      <c r="D14" s="88" t="s">
        <v>74</v>
      </c>
      <c r="E14" s="39">
        <f>SUM(E5:E13)</f>
        <v>13</v>
      </c>
      <c r="F14" s="8"/>
      <c r="G14" s="39">
        <f>SUM(G5:G13)</f>
        <v>13</v>
      </c>
      <c r="H14" s="8"/>
      <c r="I14" s="39">
        <f>SUM(I5:I13)</f>
        <v>8</v>
      </c>
      <c r="J14" s="8"/>
      <c r="K14" s="39">
        <f>SUM(K5:K13)</f>
        <v>8</v>
      </c>
      <c r="L14" s="8"/>
      <c r="M14" s="39">
        <f>SUM(M5:M13)</f>
        <v>13</v>
      </c>
      <c r="N14" s="151"/>
      <c r="O14" s="84">
        <f t="shared" ref="O14:P14" si="1">SUM(O5:O13)</f>
        <v>13</v>
      </c>
      <c r="P14" s="84">
        <f t="shared" si="1"/>
        <v>13</v>
      </c>
      <c r="Q14" s="151"/>
      <c r="R14" s="84">
        <f t="shared" ref="R14:S14" si="2">SUM(R5:R13)</f>
        <v>13</v>
      </c>
      <c r="S14" s="84">
        <f t="shared" si="2"/>
        <v>13</v>
      </c>
      <c r="T14" s="151"/>
      <c r="U14" s="84">
        <f>SUM(U5:U13)</f>
        <v>13</v>
      </c>
      <c r="V14" s="151"/>
    </row>
    <row r="15" ht="15.75" customHeight="1">
      <c r="A15" s="85" t="s">
        <v>78</v>
      </c>
      <c r="B15" s="11"/>
      <c r="C15" s="11"/>
      <c r="D15" s="12"/>
      <c r="E15" s="39">
        <v>13.0</v>
      </c>
      <c r="F15" s="8"/>
      <c r="G15" s="39">
        <v>13.0</v>
      </c>
      <c r="H15" s="8"/>
      <c r="I15" s="39">
        <v>13.0</v>
      </c>
      <c r="J15" s="8"/>
      <c r="K15" s="39">
        <v>13.0</v>
      </c>
      <c r="L15" s="8"/>
      <c r="M15" s="57">
        <v>13.0</v>
      </c>
      <c r="N15" s="151"/>
      <c r="O15" s="51">
        <v>13.0</v>
      </c>
      <c r="P15" s="51">
        <v>13.0</v>
      </c>
      <c r="Q15" s="151"/>
      <c r="R15" s="51">
        <v>13.0</v>
      </c>
      <c r="S15" s="51">
        <v>13.0</v>
      </c>
      <c r="T15" s="151"/>
      <c r="U15" s="51">
        <v>13.0</v>
      </c>
      <c r="V15" s="151"/>
    </row>
    <row r="16" ht="15.75" customHeight="1">
      <c r="A16" s="85" t="s">
        <v>79</v>
      </c>
      <c r="B16" s="11"/>
      <c r="C16" s="11"/>
      <c r="D16" s="12"/>
      <c r="E16" s="87">
        <f>E14/E15</f>
        <v>1</v>
      </c>
      <c r="F16" s="8"/>
      <c r="G16" s="87">
        <f>G14/G15</f>
        <v>1</v>
      </c>
      <c r="H16" s="8"/>
      <c r="I16" s="87">
        <f>I14/I15</f>
        <v>0.6153846154</v>
      </c>
      <c r="J16" s="8"/>
      <c r="K16" s="87">
        <f>K14/K15</f>
        <v>0.6153846154</v>
      </c>
      <c r="L16" s="8"/>
      <c r="M16" s="87">
        <f>M14/M15</f>
        <v>1</v>
      </c>
      <c r="N16" s="151"/>
      <c r="O16" s="89">
        <f t="shared" ref="O16:P16" si="3">O14/O15</f>
        <v>1</v>
      </c>
      <c r="P16" s="89">
        <f t="shared" si="3"/>
        <v>1</v>
      </c>
      <c r="Q16" s="151"/>
      <c r="R16" s="89">
        <f t="shared" ref="R16:S16" si="4">R14/R15</f>
        <v>1</v>
      </c>
      <c r="S16" s="89">
        <f t="shared" si="4"/>
        <v>1</v>
      </c>
      <c r="T16" s="151"/>
      <c r="U16" s="89">
        <f>U14/U15</f>
        <v>1</v>
      </c>
      <c r="V16" s="151"/>
      <c r="W16" s="90"/>
      <c r="X16" s="90"/>
      <c r="Y16" s="90"/>
      <c r="Z16" s="90"/>
      <c r="AA16" s="90"/>
      <c r="AB16" s="90"/>
    </row>
    <row r="17" ht="15.75" customHeight="1">
      <c r="A17" s="85" t="s">
        <v>80</v>
      </c>
      <c r="B17" s="11"/>
      <c r="C17" s="11"/>
      <c r="D17" s="12"/>
      <c r="E17" s="39">
        <f>E15-E14</f>
        <v>0</v>
      </c>
      <c r="F17" s="8"/>
      <c r="G17" s="39">
        <f>G15-G14</f>
        <v>0</v>
      </c>
      <c r="H17" s="8"/>
      <c r="I17" s="39">
        <f>I15-I14</f>
        <v>5</v>
      </c>
      <c r="J17" s="8"/>
      <c r="K17" s="39">
        <f>K15-K14</f>
        <v>5</v>
      </c>
      <c r="L17" s="8"/>
      <c r="M17" s="39">
        <f>M15-M14</f>
        <v>0</v>
      </c>
      <c r="N17" s="151"/>
      <c r="O17" s="84">
        <f t="shared" ref="O17:P17" si="5">O15-O14</f>
        <v>0</v>
      </c>
      <c r="P17" s="84">
        <f t="shared" si="5"/>
        <v>0</v>
      </c>
      <c r="Q17" s="151"/>
      <c r="R17" s="84">
        <f t="shared" ref="R17:S17" si="6">R15-R14</f>
        <v>0</v>
      </c>
      <c r="S17" s="84">
        <f t="shared" si="6"/>
        <v>0</v>
      </c>
      <c r="T17" s="151"/>
      <c r="U17" s="84">
        <f>U15-U14</f>
        <v>0</v>
      </c>
      <c r="V17" s="151"/>
    </row>
    <row r="18" ht="37.5" customHeight="1">
      <c r="A18" s="85" t="s">
        <v>82</v>
      </c>
      <c r="B18" s="11"/>
      <c r="C18" s="11"/>
      <c r="D18" s="12"/>
      <c r="E18" s="39" t="s">
        <v>170</v>
      </c>
      <c r="F18" s="8"/>
      <c r="G18" s="39"/>
      <c r="H18" s="8"/>
      <c r="I18" s="39" t="s">
        <v>171</v>
      </c>
      <c r="J18" s="8"/>
      <c r="K18" s="39"/>
      <c r="L18" s="8"/>
      <c r="M18" s="57"/>
      <c r="N18" s="151"/>
      <c r="O18" s="51" t="s">
        <v>172</v>
      </c>
      <c r="P18" s="51" t="s">
        <v>173</v>
      </c>
      <c r="Q18" s="151"/>
      <c r="R18" s="51" t="s">
        <v>174</v>
      </c>
      <c r="S18" s="51" t="s">
        <v>175</v>
      </c>
      <c r="T18" s="151"/>
      <c r="U18" s="51" t="s">
        <v>176</v>
      </c>
      <c r="V18" s="151"/>
    </row>
    <row r="19" ht="27.0" customHeight="1">
      <c r="D19" s="94"/>
      <c r="E19" s="109" t="s">
        <v>105</v>
      </c>
      <c r="F19" s="111">
        <f>AVERAGE(E16)</f>
        <v>1</v>
      </c>
      <c r="G19" s="109" t="s">
        <v>105</v>
      </c>
      <c r="H19" s="111">
        <f>AVERAGE(G16)</f>
        <v>1</v>
      </c>
      <c r="I19" s="109" t="s">
        <v>105</v>
      </c>
      <c r="J19" s="111">
        <f>AVERAGE(I16)</f>
        <v>0.6153846154</v>
      </c>
      <c r="K19" s="109" t="s">
        <v>105</v>
      </c>
      <c r="L19" s="111">
        <f>AVERAGE(K16)</f>
        <v>0.6153846154</v>
      </c>
      <c r="M19" s="109" t="s">
        <v>105</v>
      </c>
      <c r="N19" s="163">
        <f>AVERAGE(M16)</f>
        <v>1</v>
      </c>
      <c r="O19" s="109" t="s">
        <v>105</v>
      </c>
      <c r="P19" s="163">
        <f>AVERAGE(O16:P16)</f>
        <v>1</v>
      </c>
      <c r="Q19" s="151"/>
      <c r="R19" s="109" t="s">
        <v>105</v>
      </c>
      <c r="S19" s="163">
        <f>AVERAGE(R16:S16)</f>
        <v>1</v>
      </c>
      <c r="T19" s="151"/>
      <c r="U19" s="109" t="s">
        <v>105</v>
      </c>
      <c r="V19" s="163">
        <f>AVERAGE(U16)</f>
        <v>1</v>
      </c>
    </row>
    <row r="20" ht="15.75" customHeight="1">
      <c r="D20" s="94"/>
      <c r="E20" s="112" t="s">
        <v>106</v>
      </c>
      <c r="F20" s="112">
        <f>COUNTA(E2)</f>
        <v>1</v>
      </c>
      <c r="G20" s="112" t="s">
        <v>106</v>
      </c>
      <c r="H20" s="112">
        <f>COUNTA(G2)</f>
        <v>1</v>
      </c>
      <c r="I20" s="112" t="s">
        <v>106</v>
      </c>
      <c r="J20" s="112">
        <f>COUNTA(I2)</f>
        <v>1</v>
      </c>
      <c r="K20" s="112" t="s">
        <v>106</v>
      </c>
      <c r="L20" s="112">
        <f>COUNTA(K2)</f>
        <v>1</v>
      </c>
      <c r="M20" s="112" t="s">
        <v>106</v>
      </c>
      <c r="N20" s="165">
        <v>1.0</v>
      </c>
      <c r="O20" s="112" t="s">
        <v>106</v>
      </c>
      <c r="P20" s="165">
        <f>COUNTA(O2:P3)</f>
        <v>2</v>
      </c>
      <c r="Q20" s="151"/>
      <c r="R20" s="112" t="s">
        <v>106</v>
      </c>
      <c r="S20" s="165">
        <f>COUNTA(R2:S3)</f>
        <v>2</v>
      </c>
      <c r="T20" s="151"/>
      <c r="U20" s="112" t="s">
        <v>106</v>
      </c>
      <c r="V20" s="165">
        <f>COUNTA(U2)</f>
        <v>1</v>
      </c>
    </row>
    <row r="21" ht="15.75" customHeight="1">
      <c r="D21" s="94"/>
      <c r="L21" s="93"/>
      <c r="M21" s="108" t="s">
        <v>96</v>
      </c>
      <c r="N21" s="110">
        <f>SUM(M4)</f>
        <v>0.000462962963</v>
      </c>
      <c r="O21" s="108" t="s">
        <v>96</v>
      </c>
      <c r="P21" s="110">
        <f>SUM(O4:P4)</f>
        <v>0.001909722222</v>
      </c>
      <c r="R21" s="108" t="s">
        <v>96</v>
      </c>
      <c r="S21" s="110">
        <f>SUM(R4:S4)</f>
        <v>0.000625</v>
      </c>
      <c r="U21" s="108" t="s">
        <v>96</v>
      </c>
      <c r="V21" s="110">
        <f>SUM(U4)</f>
        <v>0.001261574074</v>
      </c>
    </row>
    <row r="22" ht="15.75" customHeight="1">
      <c r="D22" s="94"/>
      <c r="L22" s="93"/>
    </row>
    <row r="23" ht="15.75" customHeight="1">
      <c r="D23" s="94"/>
      <c r="L23" s="93"/>
    </row>
    <row r="24" ht="15.75" customHeight="1">
      <c r="D24" s="94"/>
      <c r="L24" s="93"/>
    </row>
    <row r="25" ht="15.75" customHeight="1">
      <c r="D25" s="94"/>
      <c r="L25" s="93"/>
    </row>
    <row r="26" ht="15.75" customHeight="1">
      <c r="D26" s="94"/>
      <c r="L26" s="93"/>
    </row>
    <row r="27" ht="15.75" customHeight="1">
      <c r="D27" s="94"/>
      <c r="L27" s="93"/>
    </row>
    <row r="28" ht="15.75" customHeight="1">
      <c r="D28" s="94"/>
      <c r="L28" s="93"/>
    </row>
    <row r="29" ht="15.75" customHeight="1">
      <c r="D29" s="94"/>
      <c r="L29" s="93"/>
    </row>
    <row r="30" ht="15.75" customHeight="1">
      <c r="D30" s="94"/>
      <c r="L30" s="93"/>
    </row>
    <row r="31" ht="15.75" customHeight="1">
      <c r="D31" s="94"/>
      <c r="L31" s="93"/>
    </row>
    <row r="32" ht="15.75" customHeight="1">
      <c r="D32" s="94"/>
      <c r="L32" s="93"/>
    </row>
    <row r="33" ht="15.75" customHeight="1">
      <c r="D33" s="94"/>
      <c r="L33" s="93"/>
    </row>
    <row r="34" ht="15.75" customHeight="1">
      <c r="D34" s="94"/>
      <c r="L34" s="93"/>
    </row>
    <row r="35" ht="15.75" customHeight="1">
      <c r="D35" s="94"/>
      <c r="L35" s="93"/>
    </row>
    <row r="36" ht="15.75" customHeight="1">
      <c r="D36" s="94"/>
      <c r="L36" s="93"/>
    </row>
    <row r="37" ht="15.75" customHeight="1">
      <c r="D37" s="94"/>
      <c r="L37" s="93"/>
    </row>
    <row r="38" ht="15.75" customHeight="1">
      <c r="D38" s="94"/>
      <c r="L38" s="93"/>
    </row>
    <row r="39" ht="15.75" customHeight="1">
      <c r="D39" s="94"/>
      <c r="L39" s="93"/>
    </row>
    <row r="40" ht="15.75" customHeight="1">
      <c r="D40" s="94"/>
      <c r="L40" s="93"/>
    </row>
    <row r="41" ht="15.75" customHeight="1">
      <c r="D41" s="94"/>
      <c r="L41" s="93"/>
    </row>
    <row r="42" ht="15.75" customHeight="1">
      <c r="D42" s="94"/>
      <c r="L42" s="93"/>
    </row>
    <row r="43" ht="15.75" customHeight="1">
      <c r="D43" s="94"/>
      <c r="L43" s="93"/>
    </row>
    <row r="44" ht="15.75" customHeight="1">
      <c r="D44" s="94"/>
      <c r="L44" s="93"/>
    </row>
    <row r="45" ht="15.75" customHeight="1">
      <c r="D45" s="94"/>
      <c r="L45" s="93"/>
    </row>
    <row r="46" ht="15.75" customHeight="1">
      <c r="D46" s="94"/>
      <c r="L46" s="93"/>
    </row>
    <row r="47" ht="15.75" customHeight="1">
      <c r="D47" s="94"/>
      <c r="L47" s="93"/>
    </row>
    <row r="48" ht="15.75" customHeight="1">
      <c r="D48" s="113"/>
      <c r="L48" s="93"/>
    </row>
    <row r="49" ht="15.75" customHeight="1">
      <c r="D49" s="113"/>
      <c r="L49" s="93"/>
    </row>
    <row r="50" ht="15.75" customHeight="1">
      <c r="D50" s="113"/>
      <c r="L50" s="93"/>
    </row>
    <row r="51" ht="15.75" customHeight="1">
      <c r="D51" s="113"/>
      <c r="L51" s="93"/>
    </row>
    <row r="52" ht="15.75" customHeight="1">
      <c r="D52" s="113"/>
      <c r="L52" s="93"/>
    </row>
    <row r="53" ht="15.75" customHeight="1">
      <c r="D53" s="113"/>
      <c r="L53" s="93"/>
    </row>
    <row r="54" ht="15.75" customHeight="1">
      <c r="D54" s="113"/>
      <c r="L54" s="93"/>
    </row>
    <row r="55" ht="15.75" customHeight="1">
      <c r="D55" s="113"/>
      <c r="L55" s="93"/>
    </row>
    <row r="56" ht="15.75" customHeight="1">
      <c r="D56" s="113"/>
      <c r="L56" s="93"/>
    </row>
    <row r="57" ht="15.75" customHeight="1">
      <c r="D57" s="113"/>
      <c r="L57" s="93"/>
    </row>
    <row r="58" ht="15.75" customHeight="1">
      <c r="D58" s="113"/>
      <c r="L58" s="93"/>
    </row>
    <row r="59" ht="15.75" customHeight="1">
      <c r="D59" s="113"/>
      <c r="L59" s="93"/>
    </row>
    <row r="60" ht="15.75" customHeight="1">
      <c r="D60" s="113"/>
      <c r="L60" s="93"/>
    </row>
    <row r="61" ht="15.75" customHeight="1">
      <c r="D61" s="113"/>
      <c r="L61" s="93"/>
    </row>
    <row r="62" ht="15.75" customHeight="1">
      <c r="D62" s="113"/>
      <c r="L62" s="93"/>
    </row>
    <row r="63" ht="15.75" customHeight="1">
      <c r="D63" s="113"/>
      <c r="L63" s="93"/>
    </row>
    <row r="64" ht="15.75" customHeight="1">
      <c r="D64" s="113"/>
      <c r="L64" s="93"/>
    </row>
    <row r="65" ht="15.75" customHeight="1">
      <c r="D65" s="113"/>
      <c r="L65" s="93"/>
    </row>
    <row r="66" ht="15.75" customHeight="1">
      <c r="D66" s="113"/>
      <c r="L66" s="93"/>
    </row>
    <row r="67" ht="15.75" customHeight="1">
      <c r="D67" s="113"/>
      <c r="L67" s="93"/>
    </row>
    <row r="68" ht="15.75" customHeight="1">
      <c r="D68" s="113"/>
      <c r="L68" s="93"/>
    </row>
    <row r="69" ht="15.75" customHeight="1">
      <c r="D69" s="113"/>
      <c r="L69" s="93"/>
    </row>
    <row r="70" ht="15.75" customHeight="1">
      <c r="D70" s="113"/>
      <c r="L70" s="93"/>
    </row>
    <row r="71" ht="15.75" customHeight="1">
      <c r="D71" s="113"/>
      <c r="L71" s="93"/>
    </row>
    <row r="72" ht="15.75" customHeight="1">
      <c r="D72" s="113"/>
      <c r="L72" s="93"/>
    </row>
    <row r="73" ht="15.75" customHeight="1">
      <c r="D73" s="113"/>
      <c r="L73" s="93"/>
    </row>
    <row r="74" ht="15.75" customHeight="1">
      <c r="D74" s="113"/>
      <c r="L74" s="93"/>
    </row>
    <row r="75" ht="15.75" customHeight="1">
      <c r="D75" s="113"/>
      <c r="L75" s="93"/>
    </row>
    <row r="76" ht="15.75" customHeight="1">
      <c r="D76" s="113"/>
      <c r="L76" s="93"/>
    </row>
    <row r="77" ht="15.75" customHeight="1">
      <c r="D77" s="113"/>
      <c r="L77" s="93"/>
    </row>
    <row r="78" ht="15.75" customHeight="1">
      <c r="D78" s="113"/>
      <c r="L78" s="93"/>
    </row>
    <row r="79" ht="15.75" customHeight="1">
      <c r="D79" s="113"/>
      <c r="L79" s="93"/>
    </row>
    <row r="80" ht="15.75" customHeight="1">
      <c r="D80" s="113"/>
      <c r="L80" s="93"/>
    </row>
    <row r="81" ht="15.75" customHeight="1">
      <c r="D81" s="113"/>
      <c r="L81" s="93"/>
    </row>
    <row r="82" ht="15.75" customHeight="1">
      <c r="D82" s="113"/>
      <c r="L82" s="93"/>
    </row>
    <row r="83" ht="15.75" customHeight="1">
      <c r="D83" s="113"/>
      <c r="L83" s="93"/>
    </row>
    <row r="84" ht="15.75" customHeight="1">
      <c r="D84" s="113"/>
      <c r="L84" s="93"/>
    </row>
    <row r="85" ht="15.75" customHeight="1">
      <c r="D85" s="113"/>
      <c r="L85" s="93"/>
    </row>
    <row r="86" ht="15.75" customHeight="1">
      <c r="D86" s="113"/>
      <c r="L86" s="93"/>
    </row>
    <row r="87" ht="15.75" customHeight="1">
      <c r="D87" s="113"/>
      <c r="L87" s="93"/>
    </row>
    <row r="88" ht="15.75" customHeight="1">
      <c r="D88" s="113"/>
      <c r="L88" s="93"/>
    </row>
    <row r="89" ht="15.75" customHeight="1">
      <c r="D89" s="113"/>
      <c r="L89" s="93"/>
    </row>
    <row r="90" ht="15.75" customHeight="1">
      <c r="D90" s="113"/>
      <c r="L90" s="93"/>
    </row>
    <row r="91" ht="15.75" customHeight="1">
      <c r="D91" s="113"/>
      <c r="L91" s="93"/>
    </row>
    <row r="92" ht="15.75" customHeight="1">
      <c r="D92" s="113"/>
      <c r="L92" s="93"/>
    </row>
    <row r="93" ht="15.75" customHeight="1">
      <c r="D93" s="113"/>
      <c r="L93" s="93"/>
    </row>
    <row r="94" ht="15.75" customHeight="1">
      <c r="D94" s="113"/>
      <c r="L94" s="93"/>
    </row>
    <row r="95" ht="15.75" customHeight="1">
      <c r="D95" s="113"/>
      <c r="L95" s="93"/>
    </row>
    <row r="96" ht="15.75" customHeight="1">
      <c r="D96" s="113"/>
      <c r="L96" s="93"/>
    </row>
    <row r="97" ht="15.75" customHeight="1">
      <c r="D97" s="113"/>
      <c r="L97" s="93"/>
    </row>
    <row r="98" ht="15.75" customHeight="1">
      <c r="D98" s="113"/>
      <c r="L98" s="93"/>
    </row>
    <row r="99" ht="15.75" customHeight="1">
      <c r="D99" s="113"/>
      <c r="L99" s="93"/>
    </row>
    <row r="100" ht="15.75" customHeight="1">
      <c r="D100" s="113"/>
      <c r="L100" s="93"/>
    </row>
    <row r="101" ht="15.75" customHeight="1">
      <c r="D101" s="113"/>
      <c r="L101" s="93"/>
    </row>
    <row r="102" ht="15.75" customHeight="1">
      <c r="D102" s="113"/>
      <c r="L102" s="93"/>
    </row>
    <row r="103" ht="15.75" customHeight="1">
      <c r="D103" s="113"/>
      <c r="L103" s="93"/>
    </row>
    <row r="104" ht="15.75" customHeight="1">
      <c r="D104" s="113"/>
      <c r="L104" s="93"/>
    </row>
    <row r="105" ht="15.75" customHeight="1">
      <c r="D105" s="113"/>
      <c r="L105" s="93"/>
    </row>
    <row r="106" ht="15.75" customHeight="1">
      <c r="D106" s="113"/>
      <c r="L106" s="93"/>
    </row>
    <row r="107" ht="15.75" customHeight="1">
      <c r="D107" s="113"/>
      <c r="L107" s="93"/>
    </row>
    <row r="108" ht="15.75" customHeight="1">
      <c r="D108" s="113"/>
      <c r="L108" s="93"/>
    </row>
    <row r="109" ht="15.75" customHeight="1">
      <c r="D109" s="113"/>
      <c r="L109" s="93"/>
    </row>
    <row r="110" ht="15.75" customHeight="1">
      <c r="D110" s="113"/>
      <c r="L110" s="93"/>
    </row>
    <row r="111" ht="15.75" customHeight="1">
      <c r="D111" s="113"/>
      <c r="L111" s="93"/>
    </row>
    <row r="112" ht="15.75" customHeight="1">
      <c r="D112" s="113"/>
      <c r="L112" s="93"/>
    </row>
    <row r="113" ht="15.75" customHeight="1">
      <c r="D113" s="113"/>
      <c r="L113" s="93"/>
    </row>
    <row r="114" ht="15.75" customHeight="1">
      <c r="D114" s="113"/>
      <c r="L114" s="93"/>
    </row>
    <row r="115" ht="15.75" customHeight="1">
      <c r="D115" s="113"/>
      <c r="L115" s="93"/>
    </row>
    <row r="116" ht="15.75" customHeight="1">
      <c r="D116" s="113"/>
      <c r="L116" s="93"/>
    </row>
    <row r="117" ht="15.75" customHeight="1">
      <c r="D117" s="113"/>
      <c r="L117" s="93"/>
    </row>
    <row r="118" ht="15.75" customHeight="1">
      <c r="D118" s="113"/>
      <c r="L118" s="93"/>
    </row>
    <row r="119" ht="15.75" customHeight="1">
      <c r="D119" s="113"/>
      <c r="L119" s="93"/>
    </row>
    <row r="120" ht="15.75" customHeight="1">
      <c r="D120" s="113"/>
      <c r="L120" s="93"/>
    </row>
    <row r="121" ht="15.75" customHeight="1">
      <c r="D121" s="113"/>
      <c r="L121" s="93"/>
    </row>
    <row r="122" ht="15.75" customHeight="1">
      <c r="D122" s="113"/>
      <c r="L122" s="93"/>
    </row>
    <row r="123" ht="15.75" customHeight="1">
      <c r="D123" s="113"/>
      <c r="L123" s="93"/>
    </row>
    <row r="124" ht="15.75" customHeight="1">
      <c r="D124" s="113"/>
      <c r="L124" s="93"/>
    </row>
    <row r="125" ht="15.75" customHeight="1">
      <c r="D125" s="113"/>
      <c r="L125" s="93"/>
    </row>
    <row r="126" ht="15.75" customHeight="1">
      <c r="D126" s="113"/>
      <c r="L126" s="93"/>
    </row>
    <row r="127" ht="15.75" customHeight="1">
      <c r="D127" s="113"/>
      <c r="L127" s="93"/>
    </row>
    <row r="128" ht="15.75" customHeight="1">
      <c r="D128" s="113"/>
      <c r="L128" s="93"/>
    </row>
    <row r="129" ht="15.75" customHeight="1">
      <c r="D129" s="113"/>
      <c r="L129" s="93"/>
    </row>
    <row r="130" ht="15.75" customHeight="1">
      <c r="D130" s="113"/>
      <c r="L130" s="93"/>
    </row>
    <row r="131" ht="15.75" customHeight="1">
      <c r="D131" s="113"/>
      <c r="L131" s="93"/>
    </row>
    <row r="132" ht="15.75" customHeight="1">
      <c r="D132" s="113"/>
      <c r="L132" s="93"/>
    </row>
    <row r="133" ht="15.75" customHeight="1">
      <c r="D133" s="113"/>
      <c r="L133" s="93"/>
    </row>
    <row r="134" ht="15.75" customHeight="1">
      <c r="D134" s="113"/>
      <c r="L134" s="93"/>
    </row>
    <row r="135" ht="15.75" customHeight="1">
      <c r="D135" s="113"/>
      <c r="L135" s="93"/>
    </row>
    <row r="136" ht="15.75" customHeight="1">
      <c r="D136" s="113"/>
      <c r="L136" s="93"/>
    </row>
    <row r="137" ht="15.75" customHeight="1">
      <c r="D137" s="113"/>
      <c r="L137" s="93"/>
    </row>
    <row r="138" ht="15.75" customHeight="1">
      <c r="D138" s="113"/>
      <c r="L138" s="93"/>
    </row>
    <row r="139" ht="15.75" customHeight="1">
      <c r="D139" s="113"/>
      <c r="L139" s="93"/>
    </row>
    <row r="140" ht="15.75" customHeight="1">
      <c r="D140" s="113"/>
      <c r="L140" s="93"/>
    </row>
    <row r="141" ht="15.75" customHeight="1">
      <c r="D141" s="113"/>
      <c r="L141" s="93"/>
    </row>
    <row r="142" ht="15.75" customHeight="1">
      <c r="D142" s="113"/>
      <c r="L142" s="93"/>
    </row>
    <row r="143" ht="15.75" customHeight="1">
      <c r="D143" s="113"/>
      <c r="L143" s="93"/>
    </row>
    <row r="144" ht="15.75" customHeight="1">
      <c r="D144" s="113"/>
      <c r="L144" s="93"/>
    </row>
    <row r="145" ht="15.75" customHeight="1">
      <c r="D145" s="113"/>
      <c r="L145" s="93"/>
    </row>
    <row r="146" ht="15.75" customHeight="1">
      <c r="D146" s="113"/>
      <c r="L146" s="93"/>
    </row>
    <row r="147" ht="15.75" customHeight="1">
      <c r="D147" s="113"/>
      <c r="L147" s="93"/>
    </row>
    <row r="148" ht="15.75" customHeight="1">
      <c r="D148" s="113"/>
      <c r="L148" s="93"/>
    </row>
    <row r="149" ht="15.75" customHeight="1">
      <c r="D149" s="113"/>
      <c r="L149" s="93"/>
    </row>
    <row r="150" ht="15.75" customHeight="1">
      <c r="D150" s="113"/>
      <c r="L150" s="93"/>
    </row>
    <row r="151" ht="15.75" customHeight="1">
      <c r="D151" s="113"/>
      <c r="L151" s="93"/>
    </row>
    <row r="152" ht="15.75" customHeight="1">
      <c r="D152" s="113"/>
      <c r="L152" s="93"/>
    </row>
    <row r="153" ht="15.75" customHeight="1">
      <c r="D153" s="113"/>
      <c r="L153" s="93"/>
    </row>
    <row r="154" ht="15.75" customHeight="1">
      <c r="D154" s="113"/>
      <c r="L154" s="93"/>
    </row>
    <row r="155" ht="15.75" customHeight="1">
      <c r="D155" s="113"/>
      <c r="L155" s="93"/>
    </row>
    <row r="156" ht="15.75" customHeight="1">
      <c r="D156" s="113"/>
      <c r="L156" s="93"/>
    </row>
    <row r="157" ht="15.75" customHeight="1">
      <c r="D157" s="113"/>
      <c r="L157" s="93"/>
    </row>
    <row r="158" ht="15.75" customHeight="1">
      <c r="D158" s="113"/>
      <c r="L158" s="93"/>
    </row>
    <row r="159" ht="15.75" customHeight="1">
      <c r="D159" s="113"/>
      <c r="L159" s="93"/>
    </row>
    <row r="160" ht="15.75" customHeight="1">
      <c r="D160" s="113"/>
      <c r="L160" s="93"/>
    </row>
    <row r="161" ht="15.75" customHeight="1">
      <c r="D161" s="113"/>
      <c r="L161" s="93"/>
    </row>
    <row r="162" ht="15.75" customHeight="1">
      <c r="D162" s="113"/>
      <c r="L162" s="93"/>
    </row>
    <row r="163" ht="15.75" customHeight="1">
      <c r="D163" s="113"/>
      <c r="L163" s="93"/>
    </row>
    <row r="164" ht="15.75" customHeight="1">
      <c r="D164" s="113"/>
      <c r="L164" s="93"/>
    </row>
    <row r="165" ht="15.75" customHeight="1">
      <c r="D165" s="113"/>
      <c r="L165" s="93"/>
    </row>
    <row r="166" ht="15.75" customHeight="1">
      <c r="D166" s="113"/>
      <c r="L166" s="93"/>
    </row>
    <row r="167" ht="15.75" customHeight="1">
      <c r="D167" s="113"/>
      <c r="L167" s="93"/>
    </row>
    <row r="168" ht="15.75" customHeight="1">
      <c r="D168" s="113"/>
      <c r="L168" s="93"/>
    </row>
    <row r="169" ht="15.75" customHeight="1">
      <c r="D169" s="113"/>
      <c r="L169" s="93"/>
    </row>
    <row r="170" ht="15.75" customHeight="1">
      <c r="D170" s="113"/>
      <c r="L170" s="93"/>
    </row>
    <row r="171" ht="15.75" customHeight="1">
      <c r="D171" s="113"/>
      <c r="L171" s="93"/>
    </row>
    <row r="172" ht="15.75" customHeight="1">
      <c r="D172" s="113"/>
      <c r="L172" s="93"/>
    </row>
    <row r="173" ht="15.75" customHeight="1">
      <c r="D173" s="113"/>
      <c r="L173" s="93"/>
    </row>
    <row r="174" ht="15.75" customHeight="1">
      <c r="D174" s="113"/>
      <c r="L174" s="93"/>
    </row>
    <row r="175" ht="15.75" customHeight="1">
      <c r="D175" s="113"/>
      <c r="L175" s="93"/>
    </row>
    <row r="176" ht="15.75" customHeight="1">
      <c r="D176" s="113"/>
      <c r="L176" s="93"/>
    </row>
    <row r="177" ht="15.75" customHeight="1">
      <c r="D177" s="113"/>
      <c r="L177" s="93"/>
    </row>
    <row r="178" ht="15.75" customHeight="1">
      <c r="D178" s="113"/>
      <c r="L178" s="93"/>
    </row>
    <row r="179" ht="15.75" customHeight="1">
      <c r="D179" s="113"/>
      <c r="L179" s="93"/>
    </row>
    <row r="180" ht="15.75" customHeight="1">
      <c r="D180" s="113"/>
      <c r="L180" s="93"/>
    </row>
    <row r="181" ht="15.75" customHeight="1">
      <c r="D181" s="113"/>
      <c r="L181" s="93"/>
    </row>
    <row r="182" ht="15.75" customHeight="1">
      <c r="D182" s="113"/>
      <c r="L182" s="93"/>
    </row>
    <row r="183" ht="15.75" customHeight="1">
      <c r="D183" s="113"/>
      <c r="L183" s="93"/>
    </row>
    <row r="184" ht="15.75" customHeight="1">
      <c r="D184" s="113"/>
      <c r="L184" s="93"/>
    </row>
    <row r="185" ht="15.75" customHeight="1">
      <c r="D185" s="113"/>
      <c r="L185" s="93"/>
    </row>
    <row r="186" ht="15.75" customHeight="1">
      <c r="D186" s="113"/>
      <c r="L186" s="93"/>
    </row>
    <row r="187" ht="15.75" customHeight="1">
      <c r="D187" s="113"/>
      <c r="L187" s="93"/>
    </row>
    <row r="188" ht="15.75" customHeight="1">
      <c r="D188" s="113"/>
      <c r="L188" s="93"/>
    </row>
    <row r="189" ht="15.75" customHeight="1">
      <c r="D189" s="113"/>
      <c r="L189" s="93"/>
    </row>
    <row r="190" ht="15.75" customHeight="1">
      <c r="D190" s="113"/>
      <c r="L190" s="93"/>
    </row>
    <row r="191" ht="15.75" customHeight="1">
      <c r="D191" s="113"/>
      <c r="L191" s="93"/>
    </row>
    <row r="192" ht="15.75" customHeight="1">
      <c r="D192" s="113"/>
      <c r="L192" s="93"/>
    </row>
    <row r="193" ht="15.75" customHeight="1">
      <c r="D193" s="113"/>
      <c r="L193" s="93"/>
    </row>
    <row r="194" ht="15.75" customHeight="1">
      <c r="D194" s="113"/>
      <c r="L194" s="93"/>
    </row>
    <row r="195" ht="15.75" customHeight="1">
      <c r="D195" s="113"/>
      <c r="L195" s="93"/>
    </row>
    <row r="196" ht="15.75" customHeight="1">
      <c r="D196" s="113"/>
      <c r="L196" s="93"/>
    </row>
    <row r="197" ht="15.75" customHeight="1">
      <c r="D197" s="113"/>
      <c r="L197" s="93"/>
    </row>
    <row r="198" ht="15.75" customHeight="1">
      <c r="D198" s="113"/>
      <c r="L198" s="93"/>
    </row>
    <row r="199" ht="15.75" customHeight="1">
      <c r="D199" s="113"/>
      <c r="L199" s="93"/>
    </row>
    <row r="200" ht="15.75" customHeight="1">
      <c r="D200" s="113"/>
      <c r="L200" s="93"/>
    </row>
    <row r="201" ht="15.75" customHeight="1">
      <c r="D201" s="113"/>
      <c r="L201" s="93"/>
    </row>
    <row r="202" ht="15.75" customHeight="1">
      <c r="D202" s="113"/>
      <c r="L202" s="93"/>
    </row>
    <row r="203" ht="15.75" customHeight="1">
      <c r="D203" s="113"/>
      <c r="L203" s="93"/>
    </row>
    <row r="204" ht="15.75" customHeight="1">
      <c r="D204" s="113"/>
      <c r="L204" s="93"/>
    </row>
    <row r="205" ht="15.75" customHeight="1">
      <c r="D205" s="113"/>
      <c r="L205" s="93"/>
    </row>
    <row r="206" ht="15.75" customHeight="1">
      <c r="D206" s="113"/>
      <c r="L206" s="93"/>
    </row>
    <row r="207" ht="15.75" customHeight="1">
      <c r="D207" s="113"/>
      <c r="L207" s="93"/>
    </row>
    <row r="208" ht="15.75" customHeight="1">
      <c r="D208" s="113"/>
      <c r="L208" s="93"/>
    </row>
    <row r="209" ht="15.75" customHeight="1">
      <c r="D209" s="113"/>
      <c r="L209" s="93"/>
    </row>
    <row r="210" ht="15.75" customHeight="1">
      <c r="D210" s="113"/>
      <c r="L210" s="93"/>
    </row>
    <row r="211" ht="15.75" customHeight="1">
      <c r="D211" s="113"/>
      <c r="L211" s="93"/>
    </row>
    <row r="212" ht="15.75" customHeight="1">
      <c r="D212" s="113"/>
      <c r="L212" s="93"/>
    </row>
    <row r="213" ht="15.75" customHeight="1">
      <c r="D213" s="113"/>
      <c r="L213" s="93"/>
    </row>
    <row r="214" ht="15.75" customHeight="1">
      <c r="D214" s="113"/>
      <c r="L214" s="93"/>
    </row>
    <row r="215" ht="15.75" customHeight="1">
      <c r="D215" s="113"/>
      <c r="L215" s="93"/>
    </row>
    <row r="216" ht="15.75" customHeight="1">
      <c r="D216" s="113"/>
      <c r="L216" s="93"/>
    </row>
    <row r="217" ht="15.75" customHeight="1">
      <c r="D217" s="113"/>
      <c r="L217" s="93"/>
    </row>
    <row r="218" ht="15.75" customHeight="1">
      <c r="D218" s="113"/>
      <c r="L218" s="93"/>
    </row>
    <row r="219" ht="15.75" customHeight="1">
      <c r="D219" s="113"/>
      <c r="L219" s="93"/>
    </row>
    <row r="220" ht="15.75" customHeight="1">
      <c r="D220" s="113"/>
      <c r="L220" s="93"/>
    </row>
    <row r="221" ht="15.75" customHeight="1">
      <c r="D221" s="113"/>
      <c r="L221" s="9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G2:G3"/>
    <mergeCell ref="I2:I3"/>
    <mergeCell ref="K2:K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C1:C3"/>
    <mergeCell ref="B14:C14"/>
    <mergeCell ref="A15:D15"/>
    <mergeCell ref="A16:D16"/>
    <mergeCell ref="A17:D17"/>
    <mergeCell ref="A18:D18"/>
    <mergeCell ref="A1:A13"/>
    <mergeCell ref="B1:B3"/>
    <mergeCell ref="O1:P1"/>
    <mergeCell ref="R1:S1"/>
    <mergeCell ref="D2:D3"/>
    <mergeCell ref="E2:E3"/>
    <mergeCell ref="B4:D4"/>
  </mergeCells>
  <hyperlinks>
    <hyperlink r:id="rId1" ref="E2"/>
    <hyperlink r:id="rId2" ref="G2"/>
    <hyperlink r:id="rId3" ref="I2"/>
    <hyperlink r:id="rId4" ref="K2"/>
    <hyperlink r:id="rId5" ref="M2"/>
    <hyperlink r:id="rId6" ref="O2"/>
    <hyperlink r:id="rId7" ref="P2"/>
    <hyperlink r:id="rId8" ref="R2"/>
    <hyperlink r:id="rId9" ref="S2"/>
    <hyperlink r:id="rId10" ref="U2"/>
  </hyperlinks>
  <printOptions/>
  <pageMargins bottom="0.75" footer="0.0" header="0.0" left="0.7" right="0.7" top="0.75"/>
  <pageSetup paperSize="9" orientation="landscape"/>
  <drawing r:id="rId1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8.5"/>
    <col customWidth="1" min="3" max="3" width="8.38"/>
    <col customWidth="1" min="4" max="4" width="9.13"/>
    <col customWidth="1" min="5" max="5" width="8.0"/>
    <col customWidth="1" min="6" max="6" width="13.5"/>
    <col customWidth="1" min="7" max="7" width="8.38"/>
    <col customWidth="1" min="8" max="8" width="7.38"/>
    <col customWidth="1" min="9" max="13" width="8.38"/>
    <col customWidth="1" min="14" max="14" width="9.5"/>
    <col customWidth="1" min="15" max="19" width="8.38"/>
    <col customWidth="1" min="20" max="21" width="5.0"/>
    <col customWidth="1" min="22" max="22" width="11.13"/>
    <col customWidth="1" min="23" max="23" width="9.13"/>
    <col customWidth="1" min="24" max="24" width="9.0"/>
    <col customWidth="1" min="25" max="25" width="9.63"/>
    <col customWidth="1" min="26" max="26" width="6.5"/>
    <col customWidth="1" min="27" max="27" width="12.88"/>
    <col customWidth="1" min="28" max="28" width="9.88"/>
    <col customWidth="1" min="29" max="32" width="8.38"/>
    <col customWidth="1" min="33" max="33" width="9.5"/>
    <col customWidth="1" min="34" max="39" width="8.38"/>
    <col customWidth="1" min="40" max="41" width="9.63"/>
    <col customWidth="1" min="42" max="42" width="11.0"/>
    <col customWidth="1" min="43" max="43" width="9.63"/>
    <col customWidth="1" min="44" max="44" width="9.13"/>
    <col customWidth="1" min="45" max="46" width="9.63"/>
    <col customWidth="1" min="47" max="47" width="14.38"/>
    <col customWidth="1" min="48" max="49" width="8.38"/>
    <col customWidth="1" min="50" max="51" width="9.5"/>
    <col customWidth="1" min="52" max="54" width="8.38"/>
    <col customWidth="1" min="55" max="61" width="9.63"/>
    <col customWidth="1" min="62" max="62" width="10.88"/>
    <col customWidth="1" min="63" max="66" width="9.63"/>
    <col customWidth="1" min="67" max="67" width="12.13"/>
    <col customWidth="1" min="68" max="68" width="8.38"/>
    <col customWidth="1" min="69" max="69" width="9.5"/>
    <col customWidth="1" min="70" max="73" width="8.38"/>
    <col customWidth="1" min="74" max="85" width="9.63"/>
    <col customWidth="1" min="86" max="86" width="8.38"/>
    <col customWidth="1" min="87" max="87" width="12.5"/>
    <col customWidth="1" min="88" max="88" width="9.5"/>
    <col customWidth="1" min="89" max="92" width="8.38"/>
    <col customWidth="1" min="93" max="104" width="9.63"/>
    <col customWidth="1" min="105" max="106" width="8.38"/>
    <col customWidth="1" min="107" max="107" width="12.13"/>
    <col customWidth="1" min="108" max="111" width="8.38"/>
    <col customWidth="1" min="112" max="123" width="9.63"/>
    <col customWidth="1" min="124" max="125" width="8.38"/>
    <col customWidth="1" min="126" max="126" width="9.5"/>
    <col customWidth="1" min="127" max="127" width="13.75"/>
    <col customWidth="1" min="128" max="129" width="8.38"/>
    <col customWidth="1" min="130" max="142" width="9.63"/>
    <col customWidth="1" min="143" max="144" width="8.38"/>
    <col customWidth="1" min="145" max="145" width="9.5"/>
    <col customWidth="1" min="146" max="146" width="14.0"/>
    <col customWidth="1" min="147" max="147" width="10.0"/>
    <col customWidth="1" min="148" max="159" width="9.63"/>
  </cols>
  <sheetData>
    <row r="1" ht="15.75" customHeight="1">
      <c r="A1" s="199" t="s">
        <v>197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  <c r="O1" s="200"/>
      <c r="P1" s="200"/>
      <c r="Q1" s="200"/>
      <c r="R1" s="200"/>
      <c r="S1" s="200"/>
      <c r="T1" s="200"/>
      <c r="U1" s="201"/>
      <c r="V1" s="202" t="s">
        <v>198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2"/>
      <c r="AI1" s="200"/>
      <c r="AJ1" s="200"/>
      <c r="AK1" s="200"/>
      <c r="AL1" s="200"/>
      <c r="AM1" s="200"/>
      <c r="AN1" s="200"/>
      <c r="AO1" s="201"/>
      <c r="AP1" s="202" t="s">
        <v>199</v>
      </c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2"/>
      <c r="BI1" s="201"/>
      <c r="BJ1" s="202" t="s">
        <v>200</v>
      </c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2"/>
      <c r="CC1" s="201"/>
      <c r="CD1" s="202" t="s">
        <v>201</v>
      </c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2"/>
      <c r="CW1" s="201"/>
      <c r="CX1" s="202" t="s">
        <v>202</v>
      </c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2"/>
      <c r="DQ1" s="201"/>
      <c r="DR1" s="202" t="s">
        <v>203</v>
      </c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2"/>
      <c r="EJ1" s="201"/>
      <c r="EK1" s="202" t="s">
        <v>204</v>
      </c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2"/>
      <c r="EX1" s="200"/>
      <c r="EY1" s="200"/>
      <c r="EZ1" s="200"/>
      <c r="FA1" s="200"/>
      <c r="FB1" s="200"/>
      <c r="FC1" s="200"/>
    </row>
    <row r="2" ht="15.75" customHeight="1">
      <c r="A2" s="206" t="s">
        <v>189</v>
      </c>
      <c r="B2" s="207"/>
      <c r="C2" s="207"/>
      <c r="D2" s="208"/>
      <c r="E2" s="209"/>
      <c r="F2" s="210" t="s">
        <v>184</v>
      </c>
      <c r="G2" s="210" t="s">
        <v>79</v>
      </c>
      <c r="H2" s="211" t="s">
        <v>183</v>
      </c>
      <c r="I2" s="213" t="s">
        <v>96</v>
      </c>
      <c r="J2" s="215"/>
      <c r="K2" s="209"/>
      <c r="L2" s="216" t="s">
        <v>185</v>
      </c>
      <c r="M2" s="217" t="s">
        <v>79</v>
      </c>
      <c r="N2" s="210" t="s">
        <v>183</v>
      </c>
      <c r="O2" s="213" t="s">
        <v>96</v>
      </c>
      <c r="P2" s="95"/>
      <c r="Q2" s="95"/>
      <c r="R2" s="200"/>
      <c r="S2" s="200"/>
      <c r="T2" s="200"/>
      <c r="U2" s="201"/>
      <c r="V2" s="219" t="s">
        <v>189</v>
      </c>
      <c r="W2" s="207"/>
      <c r="X2" s="207"/>
      <c r="Y2" s="208"/>
      <c r="Z2" s="209"/>
      <c r="AA2" s="210" t="s">
        <v>184</v>
      </c>
      <c r="AB2" s="210" t="s">
        <v>79</v>
      </c>
      <c r="AC2" s="211" t="s">
        <v>183</v>
      </c>
      <c r="AD2" s="213" t="s">
        <v>96</v>
      </c>
      <c r="AE2" s="209"/>
      <c r="AF2" s="221" t="s">
        <v>185</v>
      </c>
      <c r="AG2" s="210" t="s">
        <v>79</v>
      </c>
      <c r="AH2" s="211" t="s">
        <v>183</v>
      </c>
      <c r="AI2" s="213" t="s">
        <v>96</v>
      </c>
      <c r="AJ2" s="200"/>
      <c r="AK2" s="200"/>
      <c r="AL2" s="200"/>
      <c r="AM2" s="200"/>
      <c r="AN2" s="200"/>
      <c r="AO2" s="201"/>
      <c r="AP2" s="219" t="s">
        <v>189</v>
      </c>
      <c r="AQ2" s="207"/>
      <c r="AR2" s="207"/>
      <c r="AS2" s="208"/>
      <c r="AT2" s="209"/>
      <c r="AU2" s="210" t="s">
        <v>184</v>
      </c>
      <c r="AV2" s="210" t="s">
        <v>79</v>
      </c>
      <c r="AW2" s="211" t="s">
        <v>183</v>
      </c>
      <c r="AX2" s="213" t="s">
        <v>96</v>
      </c>
      <c r="AY2" s="209"/>
      <c r="AZ2" s="221" t="s">
        <v>185</v>
      </c>
      <c r="BA2" s="210" t="s">
        <v>79</v>
      </c>
      <c r="BB2" s="211" t="s">
        <v>183</v>
      </c>
      <c r="BC2" s="213" t="s">
        <v>96</v>
      </c>
      <c r="BD2" s="200"/>
      <c r="BE2" s="200"/>
      <c r="BF2" s="200"/>
      <c r="BG2" s="200"/>
      <c r="BH2" s="200"/>
      <c r="BI2" s="201"/>
      <c r="BJ2" s="219" t="s">
        <v>189</v>
      </c>
      <c r="BK2" s="207"/>
      <c r="BL2" s="207"/>
      <c r="BM2" s="208"/>
      <c r="BN2" s="209"/>
      <c r="BO2" s="210" t="s">
        <v>184</v>
      </c>
      <c r="BP2" s="210" t="s">
        <v>79</v>
      </c>
      <c r="BQ2" s="211" t="s">
        <v>183</v>
      </c>
      <c r="BR2" s="213" t="s">
        <v>96</v>
      </c>
      <c r="BS2" s="209"/>
      <c r="BT2" s="221" t="s">
        <v>185</v>
      </c>
      <c r="BU2" s="210" t="s">
        <v>79</v>
      </c>
      <c r="BV2" s="211" t="s">
        <v>183</v>
      </c>
      <c r="BW2" s="213" t="s">
        <v>96</v>
      </c>
      <c r="BX2" s="200"/>
      <c r="BY2" s="200"/>
      <c r="BZ2" s="200"/>
      <c r="CA2" s="200"/>
      <c r="CB2" s="200"/>
      <c r="CC2" s="201"/>
      <c r="CD2" s="219" t="s">
        <v>189</v>
      </c>
      <c r="CE2" s="207"/>
      <c r="CF2" s="207"/>
      <c r="CG2" s="208"/>
      <c r="CH2" s="209"/>
      <c r="CI2" s="210" t="s">
        <v>184</v>
      </c>
      <c r="CJ2" s="210" t="s">
        <v>79</v>
      </c>
      <c r="CK2" s="211" t="s">
        <v>183</v>
      </c>
      <c r="CL2" s="213" t="s">
        <v>96</v>
      </c>
      <c r="CM2" s="209"/>
      <c r="CN2" s="221" t="s">
        <v>185</v>
      </c>
      <c r="CO2" s="210" t="s">
        <v>79</v>
      </c>
      <c r="CP2" s="211" t="s">
        <v>183</v>
      </c>
      <c r="CQ2" s="213" t="s">
        <v>96</v>
      </c>
      <c r="CR2" s="200"/>
      <c r="CS2" s="200"/>
      <c r="CT2" s="200"/>
      <c r="CU2" s="200"/>
      <c r="CV2" s="200"/>
      <c r="CW2" s="201"/>
      <c r="CX2" s="219" t="s">
        <v>189</v>
      </c>
      <c r="CY2" s="207"/>
      <c r="CZ2" s="207"/>
      <c r="DA2" s="208"/>
      <c r="DB2" s="209"/>
      <c r="DC2" s="222" t="s">
        <v>184</v>
      </c>
      <c r="DD2" s="35"/>
      <c r="DE2" s="211" t="s">
        <v>183</v>
      </c>
      <c r="DF2" s="213" t="s">
        <v>96</v>
      </c>
      <c r="DG2" s="209"/>
      <c r="DH2" s="221" t="s">
        <v>185</v>
      </c>
      <c r="DI2" s="210" t="s">
        <v>79</v>
      </c>
      <c r="DJ2" s="211" t="s">
        <v>183</v>
      </c>
      <c r="DK2" s="213" t="s">
        <v>96</v>
      </c>
      <c r="DL2" s="200"/>
      <c r="DM2" s="200"/>
      <c r="DN2" s="200"/>
      <c r="DO2" s="200"/>
      <c r="DP2" s="200"/>
      <c r="DQ2" s="201"/>
      <c r="DR2" s="219" t="s">
        <v>189</v>
      </c>
      <c r="DS2" s="207"/>
      <c r="DT2" s="207"/>
      <c r="DU2" s="208"/>
      <c r="DV2" s="209"/>
      <c r="DW2" s="210" t="s">
        <v>184</v>
      </c>
      <c r="DX2" s="210" t="s">
        <v>79</v>
      </c>
      <c r="DY2" s="211" t="s">
        <v>183</v>
      </c>
      <c r="DZ2" s="213" t="s">
        <v>96</v>
      </c>
      <c r="EA2" s="209"/>
      <c r="EB2" s="221" t="s">
        <v>185</v>
      </c>
      <c r="EC2" s="210" t="s">
        <v>79</v>
      </c>
      <c r="ED2" s="211" t="s">
        <v>183</v>
      </c>
      <c r="EE2" s="213" t="s">
        <v>96</v>
      </c>
      <c r="EF2" s="200"/>
      <c r="EG2" s="200"/>
      <c r="EH2" s="200"/>
      <c r="EI2" s="200"/>
      <c r="EJ2" s="201"/>
      <c r="EK2" s="219" t="s">
        <v>189</v>
      </c>
      <c r="EL2" s="207"/>
      <c r="EM2" s="207"/>
      <c r="EN2" s="208"/>
      <c r="EO2" s="209"/>
      <c r="EP2" s="210" t="s">
        <v>184</v>
      </c>
      <c r="EQ2" s="210" t="s">
        <v>79</v>
      </c>
      <c r="ER2" s="211" t="s">
        <v>183</v>
      </c>
      <c r="ES2" s="213" t="s">
        <v>96</v>
      </c>
      <c r="ET2" s="209"/>
      <c r="EU2" s="221" t="s">
        <v>185</v>
      </c>
      <c r="EV2" s="210" t="s">
        <v>79</v>
      </c>
      <c r="EW2" s="211" t="s">
        <v>183</v>
      </c>
      <c r="EX2" s="213" t="s">
        <v>96</v>
      </c>
      <c r="EY2" s="200"/>
      <c r="EZ2" s="200"/>
      <c r="FA2" s="200"/>
      <c r="FB2" s="200"/>
      <c r="FC2" s="200"/>
    </row>
    <row r="3" ht="15.75" customHeight="1">
      <c r="A3" s="225" t="s">
        <v>181</v>
      </c>
      <c r="B3" s="226" t="s">
        <v>79</v>
      </c>
      <c r="C3" s="210" t="s">
        <v>183</v>
      </c>
      <c r="D3" s="228" t="s">
        <v>96</v>
      </c>
      <c r="E3" s="209"/>
      <c r="F3" s="230" t="s">
        <v>216</v>
      </c>
      <c r="G3" s="232">
        <v>0.87</v>
      </c>
      <c r="H3" s="233"/>
      <c r="I3" s="234"/>
      <c r="J3" s="235"/>
      <c r="K3" s="209"/>
      <c r="L3" s="216" t="s">
        <v>231</v>
      </c>
      <c r="M3" s="236">
        <v>0.86</v>
      </c>
      <c r="N3" s="237"/>
      <c r="O3" s="238"/>
      <c r="P3" s="239"/>
      <c r="Q3" s="95"/>
      <c r="R3" s="200"/>
      <c r="S3" s="240"/>
      <c r="T3" s="241"/>
      <c r="U3" s="201"/>
      <c r="V3" s="226" t="s">
        <v>181</v>
      </c>
      <c r="W3" s="217" t="s">
        <v>79</v>
      </c>
      <c r="X3" s="210" t="s">
        <v>183</v>
      </c>
      <c r="Y3" s="228" t="s">
        <v>96</v>
      </c>
      <c r="Z3" s="209"/>
      <c r="AA3" s="230" t="s">
        <v>216</v>
      </c>
      <c r="AB3" s="232">
        <v>0.87</v>
      </c>
      <c r="AC3" s="233"/>
      <c r="AD3" s="234"/>
      <c r="AE3" s="209"/>
      <c r="AF3" s="216" t="s">
        <v>231</v>
      </c>
      <c r="AG3" s="236">
        <v>0.86</v>
      </c>
      <c r="AH3" s="237"/>
      <c r="AI3" s="238"/>
      <c r="AJ3" s="200"/>
      <c r="AK3" s="200"/>
      <c r="AL3" s="240"/>
      <c r="AM3" s="241"/>
      <c r="AN3" s="200"/>
      <c r="AO3" s="242"/>
      <c r="AP3" s="217" t="s">
        <v>181</v>
      </c>
      <c r="AQ3" s="217" t="s">
        <v>79</v>
      </c>
      <c r="AR3" s="244" t="s">
        <v>183</v>
      </c>
      <c r="AS3" s="228" t="s">
        <v>96</v>
      </c>
      <c r="AT3" s="209"/>
      <c r="AU3" s="245" t="s">
        <v>216</v>
      </c>
      <c r="AV3" s="232">
        <v>0.87</v>
      </c>
      <c r="AW3" s="233"/>
      <c r="AX3" s="234"/>
      <c r="AY3" s="209"/>
      <c r="AZ3" s="216" t="s">
        <v>231</v>
      </c>
      <c r="BA3" s="236">
        <v>0.86</v>
      </c>
      <c r="BB3" s="237"/>
      <c r="BC3" s="238"/>
      <c r="BD3" s="200"/>
      <c r="BE3" s="240"/>
      <c r="BF3" s="241"/>
      <c r="BG3" s="200"/>
      <c r="BH3" s="241"/>
      <c r="BI3" s="201"/>
      <c r="BJ3" s="217" t="s">
        <v>181</v>
      </c>
      <c r="BK3" s="226" t="s">
        <v>79</v>
      </c>
      <c r="BL3" s="210" t="s">
        <v>183</v>
      </c>
      <c r="BM3" s="228" t="s">
        <v>96</v>
      </c>
      <c r="BN3" s="248"/>
      <c r="BO3" s="230" t="s">
        <v>216</v>
      </c>
      <c r="BP3" s="232">
        <v>0.87</v>
      </c>
      <c r="BQ3" s="233"/>
      <c r="BR3" s="234"/>
      <c r="BS3" s="209"/>
      <c r="BT3" s="216" t="s">
        <v>231</v>
      </c>
      <c r="BU3" s="236">
        <v>0.86</v>
      </c>
      <c r="BV3" s="237"/>
      <c r="BW3" s="238"/>
      <c r="BX3" s="240"/>
      <c r="BY3" s="241"/>
      <c r="BZ3" s="200"/>
      <c r="CA3" s="241"/>
      <c r="CB3" s="200"/>
      <c r="CC3" s="201"/>
      <c r="CD3" s="226" t="s">
        <v>181</v>
      </c>
      <c r="CE3" s="217" t="s">
        <v>79</v>
      </c>
      <c r="CF3" s="210" t="s">
        <v>183</v>
      </c>
      <c r="CG3" s="228" t="s">
        <v>96</v>
      </c>
      <c r="CH3" s="209"/>
      <c r="CI3" s="230" t="s">
        <v>216</v>
      </c>
      <c r="CJ3" s="232">
        <v>0.87</v>
      </c>
      <c r="CK3" s="233"/>
      <c r="CL3" s="234"/>
      <c r="CM3" s="209"/>
      <c r="CN3" s="216" t="s">
        <v>231</v>
      </c>
      <c r="CO3" s="236">
        <v>0.86</v>
      </c>
      <c r="CP3" s="237"/>
      <c r="CQ3" s="238"/>
      <c r="CR3" s="241"/>
      <c r="CS3" s="200"/>
      <c r="CT3" s="241"/>
      <c r="CU3" s="200"/>
      <c r="CV3" s="200"/>
      <c r="CW3" s="242"/>
      <c r="CX3" s="217" t="s">
        <v>181</v>
      </c>
      <c r="CY3" s="217" t="s">
        <v>79</v>
      </c>
      <c r="CZ3" s="251" t="s">
        <v>183</v>
      </c>
      <c r="DA3" s="228" t="s">
        <v>96</v>
      </c>
      <c r="DB3" s="209"/>
      <c r="DC3" s="230" t="s">
        <v>216</v>
      </c>
      <c r="DD3" s="232">
        <v>0.87</v>
      </c>
      <c r="DE3" s="233"/>
      <c r="DF3" s="234"/>
      <c r="DG3" s="209"/>
      <c r="DH3" s="216" t="s">
        <v>231</v>
      </c>
      <c r="DI3" s="236">
        <v>0.86</v>
      </c>
      <c r="DJ3" s="252"/>
      <c r="DK3" s="238"/>
      <c r="DL3" s="200"/>
      <c r="DM3" s="241"/>
      <c r="DN3" s="200"/>
      <c r="DO3" s="200"/>
      <c r="DP3" s="241"/>
      <c r="DQ3" s="201"/>
      <c r="DR3" s="217" t="s">
        <v>181</v>
      </c>
      <c r="DS3" s="253" t="s">
        <v>79</v>
      </c>
      <c r="DT3" s="210" t="s">
        <v>183</v>
      </c>
      <c r="DU3" s="228" t="s">
        <v>96</v>
      </c>
      <c r="DV3" s="209"/>
      <c r="DW3" s="230" t="s">
        <v>216</v>
      </c>
      <c r="DX3" s="232">
        <v>0.87</v>
      </c>
      <c r="DY3" s="233"/>
      <c r="DZ3" s="234"/>
      <c r="EA3" s="209"/>
      <c r="EB3" s="254" t="s">
        <v>231</v>
      </c>
      <c r="EC3" s="236">
        <v>0.86</v>
      </c>
      <c r="ED3" s="237"/>
      <c r="EE3" s="238"/>
      <c r="EF3" s="200"/>
      <c r="EG3" s="200"/>
      <c r="EH3" s="241"/>
      <c r="EI3" s="200"/>
      <c r="EJ3" s="201"/>
      <c r="EK3" s="253" t="s">
        <v>181</v>
      </c>
      <c r="EL3" s="217" t="s">
        <v>79</v>
      </c>
      <c r="EM3" s="210" t="s">
        <v>183</v>
      </c>
      <c r="EN3" s="228" t="s">
        <v>96</v>
      </c>
      <c r="EO3" s="209"/>
      <c r="EP3" s="230" t="s">
        <v>216</v>
      </c>
      <c r="EQ3" s="232">
        <v>0.87</v>
      </c>
      <c r="ER3" s="233"/>
      <c r="ES3" s="234"/>
      <c r="ET3" s="209"/>
      <c r="EU3" s="216" t="s">
        <v>231</v>
      </c>
      <c r="EV3" s="236">
        <v>0.86</v>
      </c>
      <c r="EW3" s="237"/>
      <c r="EX3" s="238"/>
      <c r="EY3" s="240"/>
      <c r="EZ3" s="200"/>
      <c r="FA3" s="200"/>
      <c r="FB3" s="200"/>
      <c r="FC3" s="200"/>
    </row>
    <row r="4" ht="15.75" customHeight="1">
      <c r="A4" s="174">
        <v>43892.0</v>
      </c>
      <c r="B4" s="258"/>
      <c r="C4" s="260"/>
      <c r="D4" s="261"/>
      <c r="E4" s="209"/>
      <c r="F4" s="263" t="s">
        <v>232</v>
      </c>
      <c r="G4" s="264" t="s">
        <v>233</v>
      </c>
      <c r="H4" s="265" t="s">
        <v>233</v>
      </c>
      <c r="I4" s="234"/>
      <c r="J4" s="267"/>
      <c r="K4" s="209"/>
      <c r="L4" s="216" t="s">
        <v>234</v>
      </c>
      <c r="M4" s="236">
        <v>0.85</v>
      </c>
      <c r="N4" s="237"/>
      <c r="O4" s="238"/>
      <c r="P4" s="239"/>
      <c r="Q4" s="95"/>
      <c r="R4" s="200"/>
      <c r="S4" s="240"/>
      <c r="T4" s="241"/>
      <c r="U4" s="201"/>
      <c r="V4" s="196">
        <v>43892.0</v>
      </c>
      <c r="W4" s="268"/>
      <c r="X4" s="270"/>
      <c r="Y4" s="261"/>
      <c r="Z4" s="209"/>
      <c r="AA4" s="263" t="s">
        <v>232</v>
      </c>
      <c r="AB4" s="264" t="s">
        <v>233</v>
      </c>
      <c r="AC4" s="265" t="s">
        <v>233</v>
      </c>
      <c r="AD4" s="234"/>
      <c r="AE4" s="209"/>
      <c r="AF4" s="216" t="s">
        <v>234</v>
      </c>
      <c r="AG4" s="236">
        <v>0.85</v>
      </c>
      <c r="AH4" s="237"/>
      <c r="AI4" s="238"/>
      <c r="AJ4" s="200"/>
      <c r="AK4" s="200"/>
      <c r="AL4" s="240"/>
      <c r="AM4" s="241"/>
      <c r="AN4" s="200"/>
      <c r="AO4" s="201"/>
      <c r="AP4" s="196">
        <v>43892.0</v>
      </c>
      <c r="AQ4" s="268">
        <f>'ТКП отправлено'!F38</f>
        <v>0.7641509434</v>
      </c>
      <c r="AR4" s="270">
        <f>'ТКП отправлено'!F39</f>
        <v>2</v>
      </c>
      <c r="AS4" s="261"/>
      <c r="AT4" s="209"/>
      <c r="AU4" s="273" t="s">
        <v>232</v>
      </c>
      <c r="AV4" s="264" t="s">
        <v>233</v>
      </c>
      <c r="AW4" s="233"/>
      <c r="AX4" s="234"/>
      <c r="AY4" s="209"/>
      <c r="AZ4" s="216" t="s">
        <v>234</v>
      </c>
      <c r="BA4" s="236">
        <v>0.85</v>
      </c>
      <c r="BB4" s="237"/>
      <c r="BC4" s="238"/>
      <c r="BD4" s="200"/>
      <c r="BE4" s="240"/>
      <c r="BF4" s="241"/>
      <c r="BG4" s="200"/>
      <c r="BH4" s="200"/>
      <c r="BI4" s="201"/>
      <c r="BJ4" s="196">
        <v>43892.0</v>
      </c>
      <c r="BK4" s="268"/>
      <c r="BL4" s="270"/>
      <c r="BM4" s="261"/>
      <c r="BN4" s="276"/>
      <c r="BO4" s="263" t="s">
        <v>232</v>
      </c>
      <c r="BP4" s="264" t="s">
        <v>233</v>
      </c>
      <c r="BQ4" s="233"/>
      <c r="BR4" s="234"/>
      <c r="BS4" s="209"/>
      <c r="BT4" s="216" t="s">
        <v>234</v>
      </c>
      <c r="BU4" s="236">
        <v>0.85</v>
      </c>
      <c r="BV4" s="237"/>
      <c r="BW4" s="238"/>
      <c r="BX4" s="240"/>
      <c r="BY4" s="241"/>
      <c r="BZ4" s="200"/>
      <c r="CA4" s="200"/>
      <c r="CB4" s="200"/>
      <c r="CC4" s="201"/>
      <c r="CD4" s="196">
        <v>43892.0</v>
      </c>
      <c r="CE4" s="268"/>
      <c r="CF4" s="270"/>
      <c r="CG4" s="261"/>
      <c r="CH4" s="209"/>
      <c r="CI4" s="263" t="s">
        <v>232</v>
      </c>
      <c r="CJ4" s="264" t="s">
        <v>233</v>
      </c>
      <c r="CK4" s="265" t="s">
        <v>233</v>
      </c>
      <c r="CL4" s="234"/>
      <c r="CM4" s="209"/>
      <c r="CN4" s="216" t="s">
        <v>234</v>
      </c>
      <c r="CO4" s="236">
        <v>0.85</v>
      </c>
      <c r="CP4" s="237"/>
      <c r="CQ4" s="238"/>
      <c r="CR4" s="241"/>
      <c r="CS4" s="200"/>
      <c r="CT4" s="200"/>
      <c r="CU4" s="200"/>
      <c r="CV4" s="200"/>
      <c r="CW4" s="242"/>
      <c r="CX4" s="196">
        <v>43892.0</v>
      </c>
      <c r="CY4" s="268"/>
      <c r="CZ4" s="268"/>
      <c r="DA4" s="261"/>
      <c r="DB4" s="209"/>
      <c r="DC4" s="263" t="s">
        <v>232</v>
      </c>
      <c r="DD4" s="264" t="s">
        <v>233</v>
      </c>
      <c r="DE4" s="265" t="s">
        <v>233</v>
      </c>
      <c r="DF4" s="234"/>
      <c r="DG4" s="209"/>
      <c r="DH4" s="216" t="s">
        <v>234</v>
      </c>
      <c r="DI4" s="236">
        <v>0.85</v>
      </c>
      <c r="DJ4" s="252"/>
      <c r="DK4" s="238"/>
      <c r="DL4" s="200"/>
      <c r="DM4" s="200"/>
      <c r="DN4" s="200"/>
      <c r="DO4" s="200"/>
      <c r="DP4" s="241"/>
      <c r="DQ4" s="201"/>
      <c r="DR4" s="196">
        <v>43892.0</v>
      </c>
      <c r="DS4" s="268">
        <f>'Уточняющее касание '!F34</f>
        <v>1</v>
      </c>
      <c r="DT4" s="270">
        <f>'Уточняющее касание '!F35</f>
        <v>1</v>
      </c>
      <c r="DU4" s="261"/>
      <c r="DV4" s="209"/>
      <c r="DW4" s="263" t="s">
        <v>232</v>
      </c>
      <c r="DX4" s="264" t="s">
        <v>233</v>
      </c>
      <c r="DY4" s="233"/>
      <c r="DZ4" s="234"/>
      <c r="EA4" s="209"/>
      <c r="EB4" s="254" t="s">
        <v>234</v>
      </c>
      <c r="EC4" s="236">
        <v>0.85</v>
      </c>
      <c r="ED4" s="237"/>
      <c r="EE4" s="238"/>
      <c r="EF4" s="200"/>
      <c r="EG4" s="200"/>
      <c r="EH4" s="241"/>
      <c r="EI4" s="200"/>
      <c r="EJ4" s="201"/>
      <c r="EK4" s="196">
        <v>43892.0</v>
      </c>
      <c r="EL4" s="268"/>
      <c r="EM4" s="270"/>
      <c r="EN4" s="261"/>
      <c r="EO4" s="209"/>
      <c r="EP4" s="263" t="s">
        <v>232</v>
      </c>
      <c r="EQ4" s="264" t="s">
        <v>233</v>
      </c>
      <c r="ER4" s="233"/>
      <c r="ES4" s="234"/>
      <c r="ET4" s="209"/>
      <c r="EU4" s="216" t="s">
        <v>234</v>
      </c>
      <c r="EV4" s="236">
        <v>0.85</v>
      </c>
      <c r="EW4" s="237"/>
      <c r="EX4" s="238"/>
      <c r="EY4" s="240"/>
      <c r="EZ4" s="200"/>
      <c r="FA4" s="200"/>
      <c r="FB4" s="200"/>
      <c r="FC4" s="200"/>
    </row>
    <row r="5" ht="15.75" customHeight="1">
      <c r="A5" s="186">
        <v>43893.0</v>
      </c>
      <c r="B5" s="268"/>
      <c r="C5" s="270"/>
      <c r="D5" s="261"/>
      <c r="E5" s="209"/>
      <c r="F5" s="263" t="s">
        <v>235</v>
      </c>
      <c r="G5" s="232">
        <v>0.84</v>
      </c>
      <c r="H5" s="233"/>
      <c r="I5" s="234"/>
      <c r="J5" s="215"/>
      <c r="K5" s="209"/>
      <c r="L5" s="237" t="s">
        <v>236</v>
      </c>
      <c r="M5" s="281">
        <v>0.89</v>
      </c>
      <c r="N5" s="237"/>
      <c r="O5" s="238"/>
      <c r="P5" s="239"/>
      <c r="Q5" s="95"/>
      <c r="R5" s="200"/>
      <c r="S5" s="240"/>
      <c r="T5" s="241"/>
      <c r="U5" s="201"/>
      <c r="V5" s="196">
        <v>43893.0</v>
      </c>
      <c r="W5" s="268">
        <f>'Звонок ЛПР'!F41</f>
        <v>0.9818181818</v>
      </c>
      <c r="X5" s="270">
        <f>'Звонок ЛПР'!F42</f>
        <v>1</v>
      </c>
      <c r="Y5" s="261"/>
      <c r="Z5" s="209"/>
      <c r="AA5" s="263" t="s">
        <v>235</v>
      </c>
      <c r="AB5" s="232">
        <v>0.84</v>
      </c>
      <c r="AC5" s="233"/>
      <c r="AD5" s="234"/>
      <c r="AE5" s="209"/>
      <c r="AF5" s="237" t="s">
        <v>236</v>
      </c>
      <c r="AG5" s="281">
        <v>0.89</v>
      </c>
      <c r="AH5" s="237"/>
      <c r="AI5" s="238"/>
      <c r="AJ5" s="200"/>
      <c r="AK5" s="200"/>
      <c r="AL5" s="240"/>
      <c r="AM5" s="241"/>
      <c r="AN5" s="200"/>
      <c r="AO5" s="201"/>
      <c r="AP5" s="196">
        <v>43893.0</v>
      </c>
      <c r="AQ5" s="268">
        <f>'ТКП отправлено'!I38</f>
        <v>0.8018867925</v>
      </c>
      <c r="AR5" s="270">
        <f>'ТКП отправлено'!I39</f>
        <v>2</v>
      </c>
      <c r="AS5" s="261"/>
      <c r="AT5" s="209"/>
      <c r="AU5" s="263" t="s">
        <v>235</v>
      </c>
      <c r="AV5" s="232">
        <v>0.84</v>
      </c>
      <c r="AW5" s="233"/>
      <c r="AX5" s="234"/>
      <c r="AY5" s="209"/>
      <c r="AZ5" s="237" t="s">
        <v>236</v>
      </c>
      <c r="BA5" s="281">
        <v>0.89</v>
      </c>
      <c r="BB5" s="237"/>
      <c r="BC5" s="238"/>
      <c r="BD5" s="200"/>
      <c r="BE5" s="240"/>
      <c r="BF5" s="241"/>
      <c r="BG5" s="200"/>
      <c r="BH5" s="200"/>
      <c r="BI5" s="201"/>
      <c r="BJ5" s="196">
        <v>43893.0</v>
      </c>
      <c r="BK5" s="268"/>
      <c r="BL5" s="270"/>
      <c r="BM5" s="261"/>
      <c r="BN5" s="209"/>
      <c r="BO5" s="263" t="s">
        <v>235</v>
      </c>
      <c r="BP5" s="232">
        <v>0.84</v>
      </c>
      <c r="BQ5" s="233"/>
      <c r="BR5" s="234"/>
      <c r="BS5" s="209"/>
      <c r="BT5" s="237" t="s">
        <v>236</v>
      </c>
      <c r="BU5" s="281">
        <v>0.89</v>
      </c>
      <c r="BV5" s="237"/>
      <c r="BW5" s="238"/>
      <c r="BX5" s="240"/>
      <c r="BY5" s="241"/>
      <c r="BZ5" s="200"/>
      <c r="CA5" s="200"/>
      <c r="CB5" s="200"/>
      <c r="CC5" s="201"/>
      <c r="CD5" s="196">
        <v>43893.0</v>
      </c>
      <c r="CE5" s="268"/>
      <c r="CF5" s="270"/>
      <c r="CG5" s="261"/>
      <c r="CH5" s="209"/>
      <c r="CI5" s="263" t="s">
        <v>235</v>
      </c>
      <c r="CJ5" s="232">
        <v>0.84</v>
      </c>
      <c r="CK5" s="233"/>
      <c r="CL5" s="234"/>
      <c r="CM5" s="209"/>
      <c r="CN5" s="237" t="s">
        <v>236</v>
      </c>
      <c r="CO5" s="281">
        <v>0.89</v>
      </c>
      <c r="CP5" s="237"/>
      <c r="CQ5" s="238"/>
      <c r="CR5" s="241"/>
      <c r="CS5" s="200"/>
      <c r="CT5" s="200"/>
      <c r="CU5" s="200"/>
      <c r="CV5" s="200"/>
      <c r="CW5" s="242"/>
      <c r="CX5" s="196">
        <v>43893.0</v>
      </c>
      <c r="CY5" s="268"/>
      <c r="CZ5" s="270"/>
      <c r="DA5" s="261"/>
      <c r="DB5" s="209"/>
      <c r="DC5" s="263" t="s">
        <v>235</v>
      </c>
      <c r="DD5" s="232">
        <v>0.84</v>
      </c>
      <c r="DE5" s="233"/>
      <c r="DF5" s="234"/>
      <c r="DG5" s="209"/>
      <c r="DH5" s="237" t="s">
        <v>236</v>
      </c>
      <c r="DI5" s="281">
        <v>0.89</v>
      </c>
      <c r="DJ5" s="252"/>
      <c r="DK5" s="238"/>
      <c r="DL5" s="200"/>
      <c r="DM5" s="200"/>
      <c r="DN5" s="200"/>
      <c r="DO5" s="200"/>
      <c r="DP5" s="241"/>
      <c r="DQ5" s="201"/>
      <c r="DR5" s="196">
        <v>43893.0</v>
      </c>
      <c r="DS5" s="268">
        <f>'Уточняющее касание '!H34</f>
        <v>0.5714285714</v>
      </c>
      <c r="DT5" s="270">
        <f>'Уточняющее касание '!H35</f>
        <v>1</v>
      </c>
      <c r="DU5" s="261"/>
      <c r="DV5" s="209"/>
      <c r="DW5" s="263" t="s">
        <v>235</v>
      </c>
      <c r="DX5" s="232">
        <v>0.84</v>
      </c>
      <c r="DY5" s="233"/>
      <c r="DZ5" s="234"/>
      <c r="EA5" s="209"/>
      <c r="EB5" s="252" t="s">
        <v>236</v>
      </c>
      <c r="EC5" s="281">
        <v>0.89</v>
      </c>
      <c r="ED5" s="237"/>
      <c r="EE5" s="238"/>
      <c r="EF5" s="200"/>
      <c r="EG5" s="200"/>
      <c r="EH5" s="241"/>
      <c r="EI5" s="200"/>
      <c r="EJ5" s="201"/>
      <c r="EK5" s="196">
        <v>43893.0</v>
      </c>
      <c r="EL5" s="268"/>
      <c r="EM5" s="270"/>
      <c r="EN5" s="261"/>
      <c r="EO5" s="209"/>
      <c r="EP5" s="263" t="s">
        <v>235</v>
      </c>
      <c r="EQ5" s="232">
        <v>0.84</v>
      </c>
      <c r="ER5" s="233"/>
      <c r="ES5" s="234"/>
      <c r="ET5" s="209"/>
      <c r="EU5" s="237" t="s">
        <v>236</v>
      </c>
      <c r="EV5" s="281">
        <v>0.89</v>
      </c>
      <c r="EW5" s="237"/>
      <c r="EX5" s="238"/>
      <c r="EY5" s="240"/>
      <c r="EZ5" s="200"/>
      <c r="FA5" s="200"/>
      <c r="FB5" s="200"/>
      <c r="FC5" s="200"/>
    </row>
    <row r="6" ht="15.75" customHeight="1">
      <c r="A6" s="186">
        <v>43894.0</v>
      </c>
      <c r="B6" s="268"/>
      <c r="C6" s="270"/>
      <c r="D6" s="261"/>
      <c r="E6" s="209"/>
      <c r="F6" s="263" t="s">
        <v>237</v>
      </c>
      <c r="G6" s="232">
        <v>0.84</v>
      </c>
      <c r="H6" s="233"/>
      <c r="I6" s="234"/>
      <c r="J6" s="215"/>
      <c r="K6" s="209"/>
      <c r="L6" s="237" t="s">
        <v>238</v>
      </c>
      <c r="M6" s="282">
        <f>AVERAGE(G11:G14)</f>
        <v>0.924525</v>
      </c>
      <c r="N6" s="283">
        <f>SUM(H11:H14)</f>
        <v>34</v>
      </c>
      <c r="O6" s="238"/>
      <c r="P6" s="239"/>
      <c r="Q6" s="95"/>
      <c r="R6" s="200"/>
      <c r="S6" s="240"/>
      <c r="T6" s="200"/>
      <c r="U6" s="201"/>
      <c r="V6" s="196">
        <v>43894.0</v>
      </c>
      <c r="W6" s="268"/>
      <c r="X6" s="270"/>
      <c r="Y6" s="261"/>
      <c r="Z6" s="209"/>
      <c r="AA6" s="263" t="s">
        <v>237</v>
      </c>
      <c r="AB6" s="232">
        <v>0.84</v>
      </c>
      <c r="AC6" s="233"/>
      <c r="AD6" s="234"/>
      <c r="AE6" s="209"/>
      <c r="AF6" s="237" t="s">
        <v>238</v>
      </c>
      <c r="AG6" s="284">
        <f>AVERAGE(AB11:AB14)</f>
        <v>0.87385</v>
      </c>
      <c r="AH6" s="283">
        <f>SUM(AC11:AC14)</f>
        <v>7</v>
      </c>
      <c r="AI6" s="238"/>
      <c r="AJ6" s="200"/>
      <c r="AK6" s="200"/>
      <c r="AL6" s="240"/>
      <c r="AM6" s="200"/>
      <c r="AN6" s="200"/>
      <c r="AO6" s="201"/>
      <c r="AP6" s="196">
        <v>43894.0</v>
      </c>
      <c r="AQ6" s="268"/>
      <c r="AR6" s="268"/>
      <c r="AS6" s="261"/>
      <c r="AT6" s="209"/>
      <c r="AU6" s="263" t="s">
        <v>237</v>
      </c>
      <c r="AV6" s="232">
        <v>0.84</v>
      </c>
      <c r="AW6" s="233"/>
      <c r="AX6" s="234"/>
      <c r="AY6" s="209"/>
      <c r="AZ6" s="237" t="s">
        <v>238</v>
      </c>
      <c r="BA6" s="284">
        <f>AVERAGE(AV11:AV14)</f>
        <v>0.8774</v>
      </c>
      <c r="BB6" s="283">
        <f>SUM(AW11:AW14)</f>
        <v>4</v>
      </c>
      <c r="BC6" s="238"/>
      <c r="BD6" s="200"/>
      <c r="BE6" s="240"/>
      <c r="BF6" s="200"/>
      <c r="BG6" s="200"/>
      <c r="BH6" s="200"/>
      <c r="BI6" s="201"/>
      <c r="BJ6" s="196">
        <v>43894.0</v>
      </c>
      <c r="BK6" s="268"/>
      <c r="BL6" s="270"/>
      <c r="BM6" s="261"/>
      <c r="BN6" s="209"/>
      <c r="BO6" s="263" t="s">
        <v>237</v>
      </c>
      <c r="BP6" s="232">
        <v>0.84</v>
      </c>
      <c r="BQ6" s="233"/>
      <c r="BR6" s="234"/>
      <c r="BS6" s="209"/>
      <c r="BT6" s="237" t="s">
        <v>238</v>
      </c>
      <c r="BU6" s="217" t="s">
        <v>233</v>
      </c>
      <c r="BV6" s="217" t="s">
        <v>233</v>
      </c>
      <c r="BW6" s="238"/>
      <c r="BX6" s="240"/>
      <c r="BY6" s="200"/>
      <c r="BZ6" s="200"/>
      <c r="CA6" s="200"/>
      <c r="CB6" s="200"/>
      <c r="CC6" s="201"/>
      <c r="CD6" s="196">
        <v>43894.0</v>
      </c>
      <c r="CE6" s="268"/>
      <c r="CF6" s="270"/>
      <c r="CG6" s="261"/>
      <c r="CH6" s="209"/>
      <c r="CI6" s="263" t="s">
        <v>237</v>
      </c>
      <c r="CJ6" s="232">
        <v>0.84</v>
      </c>
      <c r="CK6" s="233"/>
      <c r="CL6" s="234"/>
      <c r="CM6" s="209"/>
      <c r="CN6" s="237" t="s">
        <v>238</v>
      </c>
      <c r="CO6" s="217" t="s">
        <v>233</v>
      </c>
      <c r="CP6" s="217" t="s">
        <v>233</v>
      </c>
      <c r="CQ6" s="238"/>
      <c r="CR6" s="200"/>
      <c r="CS6" s="200"/>
      <c r="CT6" s="200"/>
      <c r="CU6" s="200"/>
      <c r="CV6" s="200"/>
      <c r="CW6" s="242"/>
      <c r="CX6" s="196">
        <v>43894.0</v>
      </c>
      <c r="CY6" s="270"/>
      <c r="CZ6" s="270"/>
      <c r="DA6" s="261"/>
      <c r="DB6" s="209"/>
      <c r="DC6" s="263" t="s">
        <v>237</v>
      </c>
      <c r="DD6" s="232">
        <v>0.84</v>
      </c>
      <c r="DE6" s="233"/>
      <c r="DF6" s="234"/>
      <c r="DG6" s="209"/>
      <c r="DH6" s="237" t="s">
        <v>238</v>
      </c>
      <c r="DI6" s="284">
        <f>AVERAGE(DD11:DD14)</f>
        <v>1</v>
      </c>
      <c r="DJ6" s="285">
        <f>SUM(DE11:DE14)</f>
        <v>5</v>
      </c>
      <c r="DK6" s="238"/>
      <c r="DL6" s="200"/>
      <c r="DM6" s="200"/>
      <c r="DN6" s="200"/>
      <c r="DO6" s="200"/>
      <c r="DP6" s="241"/>
      <c r="DQ6" s="201"/>
      <c r="DR6" s="196">
        <v>43894.0</v>
      </c>
      <c r="DS6" s="270"/>
      <c r="DT6" s="270"/>
      <c r="DU6" s="261"/>
      <c r="DV6" s="209"/>
      <c r="DW6" s="263" t="s">
        <v>237</v>
      </c>
      <c r="DX6" s="232">
        <v>0.84</v>
      </c>
      <c r="DY6" s="233"/>
      <c r="DZ6" s="234"/>
      <c r="EA6" s="209"/>
      <c r="EB6" s="252" t="s">
        <v>238</v>
      </c>
      <c r="EC6" s="284">
        <f>AVERAGE(DX11:DX14)</f>
        <v>0.8472</v>
      </c>
      <c r="ED6" s="283">
        <f>SUM(DY11:DY14)</f>
        <v>6</v>
      </c>
      <c r="EE6" s="238"/>
      <c r="EF6" s="200"/>
      <c r="EG6" s="200"/>
      <c r="EH6" s="241"/>
      <c r="EI6" s="200"/>
      <c r="EJ6" s="201"/>
      <c r="EK6" s="196">
        <v>43894.0</v>
      </c>
      <c r="EL6" s="270"/>
      <c r="EM6" s="270"/>
      <c r="EN6" s="261"/>
      <c r="EO6" s="209"/>
      <c r="EP6" s="263" t="s">
        <v>237</v>
      </c>
      <c r="EQ6" s="232">
        <v>0.84</v>
      </c>
      <c r="ER6" s="233"/>
      <c r="ES6" s="234"/>
      <c r="ET6" s="209"/>
      <c r="EU6" s="237" t="s">
        <v>238</v>
      </c>
      <c r="EV6" s="284">
        <f>AVERAGE(EQ11:EQ14)</f>
        <v>0.97595</v>
      </c>
      <c r="EW6" s="283">
        <f>SUM(ER11:ER14)</f>
        <v>11</v>
      </c>
      <c r="EX6" s="238"/>
      <c r="EY6" s="240"/>
      <c r="EZ6" s="200"/>
      <c r="FA6" s="200"/>
      <c r="FB6" s="200"/>
      <c r="FC6" s="200"/>
    </row>
    <row r="7" ht="15.75" customHeight="1">
      <c r="A7" s="186">
        <v>43895.0</v>
      </c>
      <c r="B7" s="268"/>
      <c r="C7" s="270"/>
      <c r="D7" s="261"/>
      <c r="E7" s="209"/>
      <c r="F7" s="270" t="s">
        <v>239</v>
      </c>
      <c r="G7" s="286">
        <v>0.88</v>
      </c>
      <c r="H7" s="270"/>
      <c r="I7" s="261"/>
      <c r="J7" s="215"/>
      <c r="K7" s="215"/>
      <c r="L7" s="287" t="s">
        <v>189</v>
      </c>
      <c r="M7" s="288">
        <f>AVERAGE(G15:G19)</f>
        <v>0.86640625</v>
      </c>
      <c r="N7" s="289">
        <f t="shared" ref="N7:O7" si="1">SUM(H15:H19)</f>
        <v>14</v>
      </c>
      <c r="O7" s="238">
        <f t="shared" si="1"/>
        <v>0.008888888889</v>
      </c>
      <c r="P7" s="239"/>
      <c r="Q7" s="95"/>
      <c r="R7" s="200"/>
      <c r="S7" s="240"/>
      <c r="T7" s="200"/>
      <c r="U7" s="201"/>
      <c r="V7" s="196">
        <v>43895.0</v>
      </c>
      <c r="W7" s="290"/>
      <c r="X7" s="291"/>
      <c r="Y7" s="261"/>
      <c r="Z7" s="209"/>
      <c r="AA7" s="270" t="s">
        <v>239</v>
      </c>
      <c r="AB7" s="286">
        <v>0.88</v>
      </c>
      <c r="AC7" s="270"/>
      <c r="AD7" s="261"/>
      <c r="AE7" s="215"/>
      <c r="AF7" s="287" t="s">
        <v>189</v>
      </c>
      <c r="AG7" s="288">
        <f>AVERAGE(AB15:AB19)</f>
        <v>0.8477272727</v>
      </c>
      <c r="AH7" s="289">
        <f t="shared" ref="AH7:AI7" si="2">SUM(AC15:AC19)</f>
        <v>5</v>
      </c>
      <c r="AI7" s="238">
        <f t="shared" si="2"/>
        <v>0.00349537037</v>
      </c>
      <c r="AJ7" s="200"/>
      <c r="AK7" s="200"/>
      <c r="AL7" s="240"/>
      <c r="AM7" s="200"/>
      <c r="AN7" s="200"/>
      <c r="AO7" s="242"/>
      <c r="AP7" s="196">
        <v>43895.0</v>
      </c>
      <c r="AQ7" s="292"/>
      <c r="AR7" s="268"/>
      <c r="AS7" s="261"/>
      <c r="AT7" s="209"/>
      <c r="AU7" s="270" t="s">
        <v>239</v>
      </c>
      <c r="AV7" s="286">
        <v>0.88</v>
      </c>
      <c r="AW7" s="270"/>
      <c r="AX7" s="261"/>
      <c r="AY7" s="215"/>
      <c r="AZ7" s="287" t="s">
        <v>189</v>
      </c>
      <c r="BA7" s="288">
        <f>AVERAGE(AV15:AV19)</f>
        <v>0.8480083857</v>
      </c>
      <c r="BB7" s="289">
        <f t="shared" ref="BB7:BC7" si="3">SUM(AW15:AW19)</f>
        <v>13</v>
      </c>
      <c r="BC7" s="238">
        <f t="shared" si="3"/>
        <v>0.006168981481</v>
      </c>
      <c r="BD7" s="200"/>
      <c r="BE7" s="240"/>
      <c r="BF7" s="200"/>
      <c r="BG7" s="200"/>
      <c r="BH7" s="241"/>
      <c r="BI7" s="201"/>
      <c r="BJ7" s="196">
        <v>43895.0</v>
      </c>
      <c r="BK7" s="268"/>
      <c r="BL7" s="270"/>
      <c r="BM7" s="261"/>
      <c r="BN7" s="209"/>
      <c r="BO7" s="270" t="s">
        <v>239</v>
      </c>
      <c r="BP7" s="286">
        <v>0.88</v>
      </c>
      <c r="BQ7" s="270"/>
      <c r="BR7" s="261"/>
      <c r="BS7" s="215"/>
      <c r="BT7" s="287" t="s">
        <v>189</v>
      </c>
      <c r="BU7" s="289"/>
      <c r="BV7" s="289"/>
      <c r="BW7" s="238"/>
      <c r="BX7" s="240"/>
      <c r="BY7" s="200"/>
      <c r="BZ7" s="200"/>
      <c r="CA7" s="241"/>
      <c r="CB7" s="200"/>
      <c r="CC7" s="201"/>
      <c r="CD7" s="196">
        <v>43895.0</v>
      </c>
      <c r="CE7" s="270"/>
      <c r="CF7" s="270"/>
      <c r="CG7" s="261"/>
      <c r="CH7" s="209"/>
      <c r="CI7" s="270" t="s">
        <v>239</v>
      </c>
      <c r="CJ7" s="286">
        <v>0.88</v>
      </c>
      <c r="CK7" s="270"/>
      <c r="CL7" s="261"/>
      <c r="CM7" s="215"/>
      <c r="CN7" s="287" t="s">
        <v>189</v>
      </c>
      <c r="CO7" s="289"/>
      <c r="CP7" s="289"/>
      <c r="CQ7" s="238"/>
      <c r="CR7" s="200"/>
      <c r="CS7" s="200"/>
      <c r="CT7" s="241"/>
      <c r="CU7" s="200"/>
      <c r="CV7" s="200"/>
      <c r="CW7" s="242"/>
      <c r="CX7" s="196">
        <v>43895.0</v>
      </c>
      <c r="CY7" s="292"/>
      <c r="CZ7" s="270"/>
      <c r="DA7" s="261"/>
      <c r="DB7" s="209"/>
      <c r="DC7" s="270" t="s">
        <v>239</v>
      </c>
      <c r="DD7" s="286">
        <v>0.88</v>
      </c>
      <c r="DE7" s="270"/>
      <c r="DF7" s="261"/>
      <c r="DG7" s="215"/>
      <c r="DH7" s="287" t="s">
        <v>189</v>
      </c>
      <c r="DI7" s="288">
        <f>AVERAGE(DD15:DD19)</f>
        <v>1</v>
      </c>
      <c r="DJ7" s="293">
        <f t="shared" ref="DJ7:DK7" si="4">SUM(DE15:DE19)</f>
        <v>1</v>
      </c>
      <c r="DK7" s="238">
        <f t="shared" si="4"/>
        <v>0.001574074074</v>
      </c>
      <c r="DL7" s="200"/>
      <c r="DM7" s="241"/>
      <c r="DN7" s="200"/>
      <c r="DO7" s="200"/>
      <c r="DP7" s="241"/>
      <c r="DQ7" s="201"/>
      <c r="DR7" s="196">
        <v>43895.0</v>
      </c>
      <c r="DS7" s="268">
        <f>'Уточняющее касание '!J34</f>
        <v>0.9761904762</v>
      </c>
      <c r="DT7" s="270">
        <f>'Уточняющее касание '!J35</f>
        <v>1</v>
      </c>
      <c r="DU7" s="261"/>
      <c r="DV7" s="209"/>
      <c r="DW7" s="270" t="s">
        <v>239</v>
      </c>
      <c r="DX7" s="286">
        <v>0.88</v>
      </c>
      <c r="DY7" s="270"/>
      <c r="DZ7" s="261"/>
      <c r="EA7" s="215"/>
      <c r="EB7" s="294" t="s">
        <v>189</v>
      </c>
      <c r="EC7" s="288">
        <f>AVERAGE(DX15:DX19)</f>
        <v>0.9224950397</v>
      </c>
      <c r="ED7" s="289">
        <f t="shared" ref="ED7:EE7" si="5">SUM(DY15:DY19)</f>
        <v>26</v>
      </c>
      <c r="EE7" s="238">
        <f t="shared" si="5"/>
        <v>0.02298611111</v>
      </c>
      <c r="EF7" s="200"/>
      <c r="EG7" s="200"/>
      <c r="EH7" s="241"/>
      <c r="EI7" s="200"/>
      <c r="EJ7" s="201"/>
      <c r="EK7" s="196">
        <v>43895.0</v>
      </c>
      <c r="EL7" s="268">
        <f>'Было не удобно говорить, недозв'!F19</f>
        <v>1</v>
      </c>
      <c r="EM7" s="270">
        <f>'Было не удобно говорить, недозв'!F20</f>
        <v>1</v>
      </c>
      <c r="EN7" s="261"/>
      <c r="EO7" s="209"/>
      <c r="EP7" s="270" t="s">
        <v>239</v>
      </c>
      <c r="EQ7" s="286">
        <v>0.88</v>
      </c>
      <c r="ER7" s="270"/>
      <c r="ES7" s="261"/>
      <c r="ET7" s="215"/>
      <c r="EU7" s="287" t="s">
        <v>189</v>
      </c>
      <c r="EV7" s="288">
        <f>AVERAGE(EQ15:EQ19)</f>
        <v>0.9038461538</v>
      </c>
      <c r="EW7" s="289">
        <f t="shared" ref="EW7:EX7" si="6">SUM(ER15:ER19)</f>
        <v>10</v>
      </c>
      <c r="EX7" s="238">
        <f t="shared" si="6"/>
        <v>0.004259259259</v>
      </c>
      <c r="EY7" s="240"/>
      <c r="EZ7" s="200"/>
      <c r="FA7" s="200"/>
      <c r="FB7" s="200"/>
      <c r="FC7" s="200"/>
    </row>
    <row r="8" ht="15.75" customHeight="1">
      <c r="A8" s="186">
        <v>43896.0</v>
      </c>
      <c r="B8" s="268"/>
      <c r="C8" s="270"/>
      <c r="D8" s="261"/>
      <c r="E8" s="209"/>
      <c r="F8" s="270" t="s">
        <v>240</v>
      </c>
      <c r="G8" s="295">
        <v>0.9742</v>
      </c>
      <c r="H8" s="270"/>
      <c r="I8" s="261"/>
      <c r="J8" s="215"/>
      <c r="K8" s="215"/>
      <c r="L8" s="215"/>
      <c r="M8" s="215"/>
      <c r="N8" s="215"/>
      <c r="O8" s="200"/>
      <c r="P8" s="239"/>
      <c r="Q8" s="95"/>
      <c r="R8" s="200"/>
      <c r="S8" s="240"/>
      <c r="T8" s="241"/>
      <c r="U8" s="201"/>
      <c r="V8" s="196">
        <v>43896.0</v>
      </c>
      <c r="W8" s="268">
        <f>'Звонок ЛПР'!H40</f>
        <v>1</v>
      </c>
      <c r="X8" s="270">
        <f>'Звонок ЛПР'!H41</f>
        <v>1</v>
      </c>
      <c r="Y8" s="261"/>
      <c r="Z8" s="209"/>
      <c r="AA8" s="270" t="s">
        <v>240</v>
      </c>
      <c r="AB8" s="295">
        <v>0.9742</v>
      </c>
      <c r="AC8" s="270"/>
      <c r="AD8" s="261"/>
      <c r="AE8" s="215"/>
      <c r="AF8" s="215"/>
      <c r="AG8" s="215"/>
      <c r="AH8" s="215"/>
      <c r="AI8" s="200"/>
      <c r="AJ8" s="200"/>
      <c r="AK8" s="200"/>
      <c r="AL8" s="240"/>
      <c r="AM8" s="241"/>
      <c r="AN8" s="200"/>
      <c r="AO8" s="201"/>
      <c r="AP8" s="196">
        <v>43896.0</v>
      </c>
      <c r="AQ8" s="268">
        <f>'ТКП отправлено'!L37</f>
        <v>0.9056603774</v>
      </c>
      <c r="AR8" s="296">
        <f>'ТКП отправлено'!L38</f>
        <v>1</v>
      </c>
      <c r="AS8" s="261"/>
      <c r="AT8" s="209"/>
      <c r="AU8" s="270" t="s">
        <v>240</v>
      </c>
      <c r="AV8" s="295">
        <v>0.9742</v>
      </c>
      <c r="AW8" s="270"/>
      <c r="AX8" s="261"/>
      <c r="AY8" s="215"/>
      <c r="AZ8" s="215"/>
      <c r="BA8" s="215"/>
      <c r="BB8" s="215"/>
      <c r="BC8" s="200"/>
      <c r="BD8" s="200"/>
      <c r="BE8" s="240"/>
      <c r="BF8" s="241"/>
      <c r="BG8" s="200"/>
      <c r="BH8" s="200"/>
      <c r="BI8" s="201"/>
      <c r="BJ8" s="196">
        <v>43896.0</v>
      </c>
      <c r="BK8" s="268"/>
      <c r="BL8" s="270"/>
      <c r="BM8" s="261"/>
      <c r="BN8" s="209"/>
      <c r="BO8" s="270" t="s">
        <v>240</v>
      </c>
      <c r="BP8" s="295">
        <v>0.9742</v>
      </c>
      <c r="BQ8" s="270"/>
      <c r="BR8" s="261"/>
      <c r="BS8" s="215"/>
      <c r="BT8" s="215"/>
      <c r="BU8" s="215"/>
      <c r="BV8" s="215"/>
      <c r="BW8" s="200"/>
      <c r="BX8" s="240"/>
      <c r="BY8" s="241"/>
      <c r="BZ8" s="200"/>
      <c r="CA8" s="200"/>
      <c r="CB8" s="200"/>
      <c r="CC8" s="201"/>
      <c r="CD8" s="196">
        <v>43896.0</v>
      </c>
      <c r="CE8" s="270"/>
      <c r="CF8" s="270"/>
      <c r="CG8" s="261"/>
      <c r="CH8" s="209"/>
      <c r="CI8" s="270" t="s">
        <v>240</v>
      </c>
      <c r="CJ8" s="295">
        <v>0.9742</v>
      </c>
      <c r="CK8" s="270"/>
      <c r="CL8" s="261"/>
      <c r="CM8" s="215"/>
      <c r="CN8" s="215"/>
      <c r="CO8" s="215"/>
      <c r="CP8" s="215"/>
      <c r="CQ8" s="240"/>
      <c r="CR8" s="241"/>
      <c r="CS8" s="200"/>
      <c r="CT8" s="200"/>
      <c r="CU8" s="200"/>
      <c r="CV8" s="200"/>
      <c r="CW8" s="242"/>
      <c r="CX8" s="196">
        <v>43896.0</v>
      </c>
      <c r="CY8" s="270"/>
      <c r="CZ8" s="270"/>
      <c r="DA8" s="261"/>
      <c r="DB8" s="209"/>
      <c r="DC8" s="270" t="s">
        <v>240</v>
      </c>
      <c r="DD8" s="295">
        <v>0.9742</v>
      </c>
      <c r="DE8" s="270"/>
      <c r="DF8" s="261"/>
      <c r="DG8" s="215"/>
      <c r="DH8" s="215"/>
      <c r="DI8" s="215"/>
      <c r="DJ8" s="297"/>
      <c r="DK8" s="241"/>
      <c r="DL8" s="200"/>
      <c r="DM8" s="200"/>
      <c r="DN8" s="200"/>
      <c r="DO8" s="200"/>
      <c r="DP8" s="241"/>
      <c r="DQ8" s="201"/>
      <c r="DR8" s="196">
        <v>43896.0</v>
      </c>
      <c r="DS8" s="268">
        <f>'Уточняющее касание '!L34</f>
        <v>0.9761904762</v>
      </c>
      <c r="DT8" s="270">
        <f>'Уточняющее касание '!L35</f>
        <v>1</v>
      </c>
      <c r="DU8" s="261"/>
      <c r="DV8" s="209"/>
      <c r="DW8" s="270" t="s">
        <v>240</v>
      </c>
      <c r="DX8" s="295">
        <v>0.9742</v>
      </c>
      <c r="DY8" s="270"/>
      <c r="DZ8" s="261"/>
      <c r="EA8" s="215"/>
      <c r="EB8" s="297"/>
      <c r="EC8" s="267"/>
      <c r="ED8" s="215"/>
      <c r="EE8" s="239"/>
      <c r="EF8" s="95"/>
      <c r="EG8" s="200"/>
      <c r="EH8" s="241"/>
      <c r="EI8" s="200"/>
      <c r="EJ8" s="201"/>
      <c r="EK8" s="196">
        <v>43896.0</v>
      </c>
      <c r="EL8" s="268">
        <f>'Было не удобно говорить, недозв'!H19</f>
        <v>1</v>
      </c>
      <c r="EM8" s="270">
        <f>'Было не удобно говорить, недозв'!H20</f>
        <v>1</v>
      </c>
      <c r="EN8" s="261"/>
      <c r="EO8" s="209"/>
      <c r="EP8" s="270" t="s">
        <v>240</v>
      </c>
      <c r="EQ8" s="295">
        <v>0.9742</v>
      </c>
      <c r="ER8" s="270"/>
      <c r="ES8" s="261"/>
      <c r="ET8" s="215"/>
      <c r="EU8" s="215"/>
      <c r="EV8" s="215"/>
      <c r="EW8" s="215"/>
      <c r="EX8" s="200"/>
      <c r="EY8" s="240"/>
      <c r="EZ8" s="200"/>
      <c r="FA8" s="200"/>
      <c r="FB8" s="200"/>
      <c r="FC8" s="200"/>
    </row>
    <row r="9" ht="15.75" customHeight="1">
      <c r="A9" s="192">
        <v>43899.0</v>
      </c>
      <c r="B9" s="298"/>
      <c r="C9" s="237"/>
      <c r="D9" s="238"/>
      <c r="E9" s="209"/>
      <c r="F9" s="270" t="s">
        <v>241</v>
      </c>
      <c r="G9" s="295">
        <v>0.8926</v>
      </c>
      <c r="H9" s="270"/>
      <c r="I9" s="261"/>
      <c r="J9" s="215"/>
      <c r="K9" s="215"/>
      <c r="L9" s="215"/>
      <c r="M9" s="215"/>
      <c r="N9" s="215"/>
      <c r="O9" s="200"/>
      <c r="P9" s="239"/>
      <c r="Q9" s="95"/>
      <c r="R9" s="200"/>
      <c r="S9" s="240"/>
      <c r="T9" s="200"/>
      <c r="U9" s="201"/>
      <c r="V9" s="299">
        <v>43899.0</v>
      </c>
      <c r="W9" s="288"/>
      <c r="X9" s="289"/>
      <c r="Y9" s="238"/>
      <c r="Z9" s="209"/>
      <c r="AA9" s="270" t="s">
        <v>241</v>
      </c>
      <c r="AB9" s="295">
        <v>0.8926</v>
      </c>
      <c r="AC9" s="270"/>
      <c r="AD9" s="261"/>
      <c r="AE9" s="215"/>
      <c r="AF9" s="215"/>
      <c r="AG9" s="215"/>
      <c r="AH9" s="215"/>
      <c r="AI9" s="200"/>
      <c r="AJ9" s="200"/>
      <c r="AK9" s="200"/>
      <c r="AL9" s="240"/>
      <c r="AM9" s="200"/>
      <c r="AN9" s="200"/>
      <c r="AO9" s="201"/>
      <c r="AP9" s="299">
        <v>43899.0</v>
      </c>
      <c r="AQ9" s="288"/>
      <c r="AR9" s="289"/>
      <c r="AS9" s="238"/>
      <c r="AT9" s="209"/>
      <c r="AU9" s="270" t="s">
        <v>241</v>
      </c>
      <c r="AV9" s="295">
        <v>0.8926</v>
      </c>
      <c r="AW9" s="270"/>
      <c r="AX9" s="261"/>
      <c r="AY9" s="215"/>
      <c r="AZ9" s="215"/>
      <c r="BA9" s="215"/>
      <c r="BB9" s="215"/>
      <c r="BC9" s="200"/>
      <c r="BD9" s="200"/>
      <c r="BE9" s="240"/>
      <c r="BF9" s="200"/>
      <c r="BG9" s="200"/>
      <c r="BH9" s="200"/>
      <c r="BI9" s="201"/>
      <c r="BJ9" s="299">
        <v>43899.0</v>
      </c>
      <c r="BK9" s="288"/>
      <c r="BL9" s="289"/>
      <c r="BM9" s="238"/>
      <c r="BN9" s="209"/>
      <c r="BO9" s="270" t="s">
        <v>241</v>
      </c>
      <c r="BP9" s="295">
        <v>0.8926</v>
      </c>
      <c r="BQ9" s="270"/>
      <c r="BR9" s="261"/>
      <c r="BS9" s="215"/>
      <c r="BT9" s="215"/>
      <c r="BU9" s="215"/>
      <c r="BV9" s="215"/>
      <c r="BW9" s="200"/>
      <c r="BX9" s="240"/>
      <c r="BY9" s="200"/>
      <c r="BZ9" s="200"/>
      <c r="CA9" s="200"/>
      <c r="CB9" s="200"/>
      <c r="CC9" s="201"/>
      <c r="CD9" s="299">
        <v>43899.0</v>
      </c>
      <c r="CE9" s="288"/>
      <c r="CF9" s="289"/>
      <c r="CG9" s="238"/>
      <c r="CH9" s="209"/>
      <c r="CI9" s="270" t="s">
        <v>241</v>
      </c>
      <c r="CJ9" s="295">
        <v>0.8926</v>
      </c>
      <c r="CK9" s="270"/>
      <c r="CL9" s="261"/>
      <c r="CM9" s="215"/>
      <c r="CN9" s="215"/>
      <c r="CO9" s="215"/>
      <c r="CP9" s="215"/>
      <c r="CQ9" s="240"/>
      <c r="CR9" s="200"/>
      <c r="CS9" s="200"/>
      <c r="CT9" s="200"/>
      <c r="CU9" s="200"/>
      <c r="CV9" s="200"/>
      <c r="CW9" s="201"/>
      <c r="CX9" s="299">
        <v>43899.0</v>
      </c>
      <c r="CY9" s="288"/>
      <c r="CZ9" s="289"/>
      <c r="DA9" s="238"/>
      <c r="DB9" s="209"/>
      <c r="DC9" s="270" t="s">
        <v>241</v>
      </c>
      <c r="DD9" s="295">
        <v>0.8926</v>
      </c>
      <c r="DE9" s="270"/>
      <c r="DF9" s="261"/>
      <c r="DG9" s="215"/>
      <c r="DH9" s="215"/>
      <c r="DI9" s="215"/>
      <c r="DJ9" s="297"/>
      <c r="DK9" s="200"/>
      <c r="DL9" s="200"/>
      <c r="DM9" s="200"/>
      <c r="DN9" s="200"/>
      <c r="DO9" s="200"/>
      <c r="DP9" s="200"/>
      <c r="DQ9" s="201"/>
      <c r="DR9" s="299">
        <v>43899.0</v>
      </c>
      <c r="DS9" s="288"/>
      <c r="DT9" s="289"/>
      <c r="DU9" s="238"/>
      <c r="DV9" s="209"/>
      <c r="DW9" s="270" t="s">
        <v>241</v>
      </c>
      <c r="DX9" s="295">
        <v>0.8926</v>
      </c>
      <c r="DY9" s="270"/>
      <c r="DZ9" s="261"/>
      <c r="EA9" s="215"/>
      <c r="EB9" s="297"/>
      <c r="EC9" s="215"/>
      <c r="ED9" s="215"/>
      <c r="EE9" s="239"/>
      <c r="EF9" s="95"/>
      <c r="EG9" s="200"/>
      <c r="EH9" s="200"/>
      <c r="EI9" s="200"/>
      <c r="EJ9" s="201"/>
      <c r="EK9" s="299">
        <v>43899.0</v>
      </c>
      <c r="EL9" s="288"/>
      <c r="EM9" s="289"/>
      <c r="EN9" s="238"/>
      <c r="EO9" s="209"/>
      <c r="EP9" s="270" t="s">
        <v>241</v>
      </c>
      <c r="EQ9" s="295">
        <v>0.8926</v>
      </c>
      <c r="ER9" s="270"/>
      <c r="ES9" s="261"/>
      <c r="ET9" s="215"/>
      <c r="EU9" s="215"/>
      <c r="EV9" s="215"/>
      <c r="EW9" s="215"/>
      <c r="EX9" s="200"/>
      <c r="EY9" s="200"/>
      <c r="EZ9" s="200"/>
      <c r="FA9" s="200"/>
      <c r="FB9" s="200"/>
      <c r="FC9" s="200"/>
    </row>
    <row r="10" ht="15.75" customHeight="1">
      <c r="A10" s="192">
        <v>43900.0</v>
      </c>
      <c r="B10" s="298">
        <f>'Звонок для выявление ЛПР'!F31</f>
        <v>0.78125</v>
      </c>
      <c r="C10" s="237">
        <f>'Звонок для выявление ЛПР'!F32</f>
        <v>1</v>
      </c>
      <c r="D10" s="238"/>
      <c r="E10" s="209"/>
      <c r="F10" s="270" t="s">
        <v>242</v>
      </c>
      <c r="G10" s="295">
        <v>0.8974</v>
      </c>
      <c r="H10" s="270"/>
      <c r="I10" s="261"/>
      <c r="J10" s="215"/>
      <c r="K10" s="215"/>
      <c r="L10" s="215"/>
      <c r="M10" s="215"/>
      <c r="N10" s="215"/>
      <c r="O10" s="200"/>
      <c r="P10" s="239"/>
      <c r="Q10" s="95"/>
      <c r="R10" s="200"/>
      <c r="S10" s="240"/>
      <c r="T10" s="200"/>
      <c r="U10" s="201"/>
      <c r="V10" s="192">
        <v>43900.0</v>
      </c>
      <c r="W10" s="298"/>
      <c r="X10" s="237"/>
      <c r="Y10" s="238"/>
      <c r="Z10" s="209"/>
      <c r="AA10" s="270" t="s">
        <v>242</v>
      </c>
      <c r="AB10" s="295">
        <v>0.8974</v>
      </c>
      <c r="AC10" s="270"/>
      <c r="AD10" s="261"/>
      <c r="AE10" s="215"/>
      <c r="AF10" s="215"/>
      <c r="AG10" s="215"/>
      <c r="AH10" s="215"/>
      <c r="AI10" s="200"/>
      <c r="AJ10" s="200"/>
      <c r="AK10" s="200"/>
      <c r="AL10" s="240"/>
      <c r="AM10" s="200"/>
      <c r="AN10" s="200"/>
      <c r="AO10" s="201"/>
      <c r="AP10" s="192">
        <v>43900.0</v>
      </c>
      <c r="AQ10" s="298">
        <f>'ТКП отправлено'!N37</f>
        <v>0.8113207547</v>
      </c>
      <c r="AR10" s="237">
        <f>'ТКП отправлено'!N38</f>
        <v>1</v>
      </c>
      <c r="AS10" s="238"/>
      <c r="AT10" s="209"/>
      <c r="AU10" s="270" t="s">
        <v>242</v>
      </c>
      <c r="AV10" s="295">
        <v>0.8974</v>
      </c>
      <c r="AW10" s="270"/>
      <c r="AX10" s="261"/>
      <c r="AY10" s="215"/>
      <c r="AZ10" s="215"/>
      <c r="BA10" s="215"/>
      <c r="BB10" s="215"/>
      <c r="BC10" s="200"/>
      <c r="BD10" s="200"/>
      <c r="BE10" s="240"/>
      <c r="BF10" s="200"/>
      <c r="BG10" s="200"/>
      <c r="BH10" s="200"/>
      <c r="BI10" s="201"/>
      <c r="BJ10" s="192">
        <v>43900.0</v>
      </c>
      <c r="BK10" s="237"/>
      <c r="BL10" s="237"/>
      <c r="BM10" s="238"/>
      <c r="BN10" s="209"/>
      <c r="BO10" s="270" t="s">
        <v>242</v>
      </c>
      <c r="BP10" s="295">
        <v>0.8974</v>
      </c>
      <c r="BQ10" s="270"/>
      <c r="BR10" s="261"/>
      <c r="BS10" s="215"/>
      <c r="BT10" s="215"/>
      <c r="BU10" s="215"/>
      <c r="BV10" s="215"/>
      <c r="BW10" s="200"/>
      <c r="BX10" s="240"/>
      <c r="BY10" s="200"/>
      <c r="BZ10" s="200"/>
      <c r="CA10" s="200"/>
      <c r="CB10" s="200"/>
      <c r="CC10" s="201"/>
      <c r="CD10" s="192">
        <v>43900.0</v>
      </c>
      <c r="CE10" s="237"/>
      <c r="CF10" s="237"/>
      <c r="CG10" s="238"/>
      <c r="CH10" s="209"/>
      <c r="CI10" s="270" t="s">
        <v>242</v>
      </c>
      <c r="CJ10" s="295">
        <v>0.8974</v>
      </c>
      <c r="CK10" s="270"/>
      <c r="CL10" s="261"/>
      <c r="CM10" s="215"/>
      <c r="CN10" s="215"/>
      <c r="CO10" s="215"/>
      <c r="CP10" s="215"/>
      <c r="CQ10" s="240"/>
      <c r="CR10" s="200"/>
      <c r="CS10" s="200"/>
      <c r="CT10" s="200"/>
      <c r="CU10" s="200"/>
      <c r="CV10" s="200"/>
      <c r="CW10" s="201"/>
      <c r="CX10" s="192">
        <v>43900.0</v>
      </c>
      <c r="CY10" s="237"/>
      <c r="CZ10" s="237"/>
      <c r="DA10" s="238"/>
      <c r="DB10" s="209"/>
      <c r="DC10" s="270" t="s">
        <v>242</v>
      </c>
      <c r="DD10" s="295">
        <v>0.8974</v>
      </c>
      <c r="DE10" s="270"/>
      <c r="DF10" s="261"/>
      <c r="DG10" s="215"/>
      <c r="DH10" s="215"/>
      <c r="DI10" s="215"/>
      <c r="DJ10" s="297"/>
      <c r="DK10" s="200"/>
      <c r="DL10" s="200"/>
      <c r="DM10" s="200"/>
      <c r="DN10" s="200"/>
      <c r="DO10" s="200"/>
      <c r="DP10" s="200"/>
      <c r="DQ10" s="201"/>
      <c r="DR10" s="192">
        <v>43900.0</v>
      </c>
      <c r="DS10" s="298">
        <f>'Уточняющее касание '!N34</f>
        <v>0.9761904762</v>
      </c>
      <c r="DT10" s="237">
        <f>'Уточняющее касание '!N35</f>
        <v>1</v>
      </c>
      <c r="DU10" s="238"/>
      <c r="DV10" s="209"/>
      <c r="DW10" s="270" t="s">
        <v>242</v>
      </c>
      <c r="DX10" s="295">
        <v>0.8974</v>
      </c>
      <c r="DY10" s="270"/>
      <c r="DZ10" s="261"/>
      <c r="EA10" s="215"/>
      <c r="EB10" s="297"/>
      <c r="EC10" s="215"/>
      <c r="ED10" s="215"/>
      <c r="EE10" s="239"/>
      <c r="EF10" s="95"/>
      <c r="EG10" s="200"/>
      <c r="EH10" s="200"/>
      <c r="EI10" s="200"/>
      <c r="EJ10" s="201"/>
      <c r="EK10" s="192">
        <v>43900.0</v>
      </c>
      <c r="EL10" s="298">
        <f>'Было не удобно говорить, недозв'!J19</f>
        <v>0.6153846154</v>
      </c>
      <c r="EM10" s="237">
        <f>'Было не удобно говорить, недозв'!J20</f>
        <v>1</v>
      </c>
      <c r="EN10" s="238"/>
      <c r="EO10" s="209"/>
      <c r="EP10" s="270" t="s">
        <v>242</v>
      </c>
      <c r="EQ10" s="295">
        <v>0.8974</v>
      </c>
      <c r="ER10" s="270"/>
      <c r="ES10" s="261"/>
      <c r="ET10" s="215"/>
      <c r="EU10" s="215"/>
      <c r="EV10" s="215"/>
      <c r="EW10" s="215"/>
      <c r="EX10" s="200"/>
      <c r="EY10" s="200"/>
      <c r="EZ10" s="200"/>
      <c r="FA10" s="200"/>
      <c r="FB10" s="200"/>
      <c r="FC10" s="200"/>
    </row>
    <row r="11" ht="15.75" customHeight="1">
      <c r="A11" s="192">
        <v>43901.0</v>
      </c>
      <c r="B11" s="300"/>
      <c r="C11" s="237"/>
      <c r="D11" s="238"/>
      <c r="E11" s="209"/>
      <c r="F11" s="233" t="s">
        <v>243</v>
      </c>
      <c r="G11" s="301">
        <v>0.9663</v>
      </c>
      <c r="H11" s="302">
        <v>10.0</v>
      </c>
      <c r="I11" s="234"/>
      <c r="J11" s="215"/>
      <c r="K11" s="215"/>
      <c r="L11" s="215"/>
      <c r="M11" s="215"/>
      <c r="N11" s="215"/>
      <c r="O11" s="200"/>
      <c r="P11" s="239"/>
      <c r="Q11" s="95"/>
      <c r="R11" s="200"/>
      <c r="S11" s="240"/>
      <c r="T11" s="200"/>
      <c r="U11" s="201"/>
      <c r="V11" s="192">
        <v>43901.0</v>
      </c>
      <c r="W11" s="300">
        <f>'Звонок ЛПР'!J40</f>
        <v>0.7272727273</v>
      </c>
      <c r="X11" s="237">
        <f>'Звонок ЛПР'!J41</f>
        <v>1</v>
      </c>
      <c r="Y11" s="238"/>
      <c r="Z11" s="209"/>
      <c r="AA11" s="233" t="s">
        <v>243</v>
      </c>
      <c r="AB11" s="301">
        <v>0.8889</v>
      </c>
      <c r="AC11" s="302">
        <v>1.0</v>
      </c>
      <c r="AD11" s="234"/>
      <c r="AE11" s="215"/>
      <c r="AF11" s="215"/>
      <c r="AG11" s="215"/>
      <c r="AH11" s="215"/>
      <c r="AI11" s="200"/>
      <c r="AJ11" s="200"/>
      <c r="AK11" s="200"/>
      <c r="AL11" s="240"/>
      <c r="AM11" s="200"/>
      <c r="AN11" s="200"/>
      <c r="AO11" s="201"/>
      <c r="AP11" s="192">
        <v>43901.0</v>
      </c>
      <c r="AQ11" s="300"/>
      <c r="AR11" s="237"/>
      <c r="AS11" s="238"/>
      <c r="AT11" s="209"/>
      <c r="AU11" s="233" t="s">
        <v>243</v>
      </c>
      <c r="AV11" s="265" t="s">
        <v>233</v>
      </c>
      <c r="AW11" s="265" t="s">
        <v>233</v>
      </c>
      <c r="AX11" s="234"/>
      <c r="AY11" s="215"/>
      <c r="AZ11" s="215"/>
      <c r="BA11" s="215"/>
      <c r="BB11" s="215"/>
      <c r="BC11" s="200"/>
      <c r="BD11" s="200"/>
      <c r="BE11" s="240"/>
      <c r="BF11" s="200"/>
      <c r="BG11" s="200"/>
      <c r="BH11" s="200"/>
      <c r="BI11" s="201"/>
      <c r="BJ11" s="192">
        <v>43901.0</v>
      </c>
      <c r="BK11" s="300"/>
      <c r="BL11" s="237"/>
      <c r="BM11" s="238"/>
      <c r="BN11" s="209"/>
      <c r="BO11" s="233" t="s">
        <v>243</v>
      </c>
      <c r="BP11" s="265" t="s">
        <v>233</v>
      </c>
      <c r="BQ11" s="265" t="s">
        <v>233</v>
      </c>
      <c r="BR11" s="234"/>
      <c r="BS11" s="215"/>
      <c r="BT11" s="215"/>
      <c r="BU11" s="215"/>
      <c r="BV11" s="215"/>
      <c r="BW11" s="200"/>
      <c r="BX11" s="240"/>
      <c r="BY11" s="200"/>
      <c r="BZ11" s="200"/>
      <c r="CA11" s="200"/>
      <c r="CB11" s="200"/>
      <c r="CC11" s="201"/>
      <c r="CD11" s="192">
        <v>43901.0</v>
      </c>
      <c r="CE11" s="300"/>
      <c r="CF11" s="237"/>
      <c r="CG11" s="238"/>
      <c r="CH11" s="209"/>
      <c r="CI11" s="233" t="s">
        <v>243</v>
      </c>
      <c r="CJ11" s="265" t="s">
        <v>233</v>
      </c>
      <c r="CK11" s="265" t="s">
        <v>233</v>
      </c>
      <c r="CL11" s="234"/>
      <c r="CM11" s="215"/>
      <c r="CN11" s="215"/>
      <c r="CO11" s="215"/>
      <c r="CP11" s="215"/>
      <c r="CQ11" s="240"/>
      <c r="CR11" s="200"/>
      <c r="CS11" s="200"/>
      <c r="CT11" s="200"/>
      <c r="CU11" s="200"/>
      <c r="CV11" s="200"/>
      <c r="CW11" s="201"/>
      <c r="CX11" s="192">
        <v>43901.0</v>
      </c>
      <c r="CY11" s="300"/>
      <c r="CZ11" s="237"/>
      <c r="DA11" s="238"/>
      <c r="DB11" s="209"/>
      <c r="DC11" s="233" t="s">
        <v>243</v>
      </c>
      <c r="DD11" s="265" t="s">
        <v>233</v>
      </c>
      <c r="DE11" s="265" t="s">
        <v>233</v>
      </c>
      <c r="DF11" s="234"/>
      <c r="DG11" s="215"/>
      <c r="DH11" s="215"/>
      <c r="DI11" s="215"/>
      <c r="DJ11" s="297"/>
      <c r="DK11" s="200"/>
      <c r="DL11" s="200"/>
      <c r="DM11" s="200"/>
      <c r="DN11" s="200"/>
      <c r="DO11" s="200"/>
      <c r="DP11" s="200"/>
      <c r="DQ11" s="201"/>
      <c r="DR11" s="192">
        <v>43901.0</v>
      </c>
      <c r="DS11" s="300">
        <f>'Уточняющее касание '!Q34</f>
        <v>0.9047619048</v>
      </c>
      <c r="DT11" s="237">
        <f>'Уточняющее касание '!Q35</f>
        <v>3</v>
      </c>
      <c r="DU11" s="238"/>
      <c r="DV11" s="209"/>
      <c r="DW11" s="233" t="s">
        <v>243</v>
      </c>
      <c r="DX11" s="265" t="s">
        <v>233</v>
      </c>
      <c r="DY11" s="265" t="s">
        <v>233</v>
      </c>
      <c r="DZ11" s="234"/>
      <c r="EA11" s="215"/>
      <c r="EB11" s="297"/>
      <c r="EC11" s="215"/>
      <c r="ED11" s="215"/>
      <c r="EE11" s="239"/>
      <c r="EF11" s="95"/>
      <c r="EG11" s="200"/>
      <c r="EH11" s="200"/>
      <c r="EI11" s="200"/>
      <c r="EJ11" s="201"/>
      <c r="EK11" s="192">
        <v>43901.0</v>
      </c>
      <c r="EL11" s="300">
        <f>'Было не удобно говорить, недозв'!L19</f>
        <v>0.6153846154</v>
      </c>
      <c r="EM11" s="237">
        <f>'Было не удобно говорить, недозв'!L20</f>
        <v>1</v>
      </c>
      <c r="EN11" s="238"/>
      <c r="EO11" s="209"/>
      <c r="EP11" s="233" t="s">
        <v>243</v>
      </c>
      <c r="EQ11" s="265" t="s">
        <v>233</v>
      </c>
      <c r="ER11" s="265" t="s">
        <v>233</v>
      </c>
      <c r="ES11" s="234"/>
      <c r="ET11" s="215"/>
      <c r="EU11" s="215"/>
      <c r="EV11" s="215"/>
      <c r="EW11" s="215"/>
      <c r="EX11" s="200"/>
      <c r="EY11" s="200"/>
      <c r="EZ11" s="200"/>
      <c r="FA11" s="200"/>
      <c r="FB11" s="200"/>
      <c r="FC11" s="200"/>
    </row>
    <row r="12" ht="15.75" customHeight="1">
      <c r="A12" s="192">
        <v>43902.0</v>
      </c>
      <c r="B12" s="237"/>
      <c r="C12" s="237"/>
      <c r="D12" s="238"/>
      <c r="E12" s="209"/>
      <c r="F12" s="233" t="s">
        <v>244</v>
      </c>
      <c r="G12" s="301">
        <v>0.8932</v>
      </c>
      <c r="H12" s="302">
        <v>12.0</v>
      </c>
      <c r="I12" s="234"/>
      <c r="J12" s="215"/>
      <c r="K12" s="215"/>
      <c r="L12" s="215"/>
      <c r="M12" s="215"/>
      <c r="N12" s="215"/>
      <c r="O12" s="200"/>
      <c r="P12" s="239"/>
      <c r="Q12" s="95"/>
      <c r="R12" s="200"/>
      <c r="S12" s="240"/>
      <c r="T12" s="200"/>
      <c r="U12" s="201"/>
      <c r="V12" s="192">
        <v>43902.0</v>
      </c>
      <c r="W12" s="237"/>
      <c r="X12" s="237"/>
      <c r="Y12" s="238"/>
      <c r="Z12" s="209"/>
      <c r="AA12" s="233" t="s">
        <v>244</v>
      </c>
      <c r="AB12" s="301">
        <v>0.8704</v>
      </c>
      <c r="AC12" s="302">
        <v>1.0</v>
      </c>
      <c r="AD12" s="234"/>
      <c r="AE12" s="215"/>
      <c r="AF12" s="215"/>
      <c r="AG12" s="215"/>
      <c r="AH12" s="215"/>
      <c r="AI12" s="200"/>
      <c r="AJ12" s="200"/>
      <c r="AK12" s="200"/>
      <c r="AL12" s="240"/>
      <c r="AM12" s="200"/>
      <c r="AN12" s="200"/>
      <c r="AO12" s="201"/>
      <c r="AP12" s="192">
        <v>43902.0</v>
      </c>
      <c r="AQ12" s="237"/>
      <c r="AR12" s="237"/>
      <c r="AS12" s="238"/>
      <c r="AT12" s="209"/>
      <c r="AU12" s="233" t="s">
        <v>244</v>
      </c>
      <c r="AV12" s="265" t="s">
        <v>233</v>
      </c>
      <c r="AW12" s="265" t="s">
        <v>233</v>
      </c>
      <c r="AX12" s="234"/>
      <c r="AY12" s="215"/>
      <c r="AZ12" s="215"/>
      <c r="BA12" s="215"/>
      <c r="BB12" s="215"/>
      <c r="BC12" s="200"/>
      <c r="BD12" s="200"/>
      <c r="BE12" s="240"/>
      <c r="BF12" s="200"/>
      <c r="BG12" s="200"/>
      <c r="BH12" s="200"/>
      <c r="BI12" s="201"/>
      <c r="BJ12" s="192">
        <v>43902.0</v>
      </c>
      <c r="BK12" s="237"/>
      <c r="BL12" s="237"/>
      <c r="BM12" s="238"/>
      <c r="BN12" s="209"/>
      <c r="BO12" s="233" t="s">
        <v>244</v>
      </c>
      <c r="BP12" s="265" t="s">
        <v>233</v>
      </c>
      <c r="BQ12" s="265" t="s">
        <v>233</v>
      </c>
      <c r="BR12" s="234"/>
      <c r="BS12" s="215"/>
      <c r="BT12" s="215"/>
      <c r="BU12" s="215"/>
      <c r="BV12" s="215"/>
      <c r="BW12" s="200"/>
      <c r="BX12" s="240"/>
      <c r="BY12" s="200"/>
      <c r="BZ12" s="200"/>
      <c r="CA12" s="200"/>
      <c r="CB12" s="200"/>
      <c r="CC12" s="201"/>
      <c r="CD12" s="192">
        <v>43902.0</v>
      </c>
      <c r="CE12" s="237"/>
      <c r="CF12" s="237"/>
      <c r="CG12" s="238"/>
      <c r="CH12" s="209"/>
      <c r="CI12" s="233" t="s">
        <v>244</v>
      </c>
      <c r="CJ12" s="265" t="s">
        <v>233</v>
      </c>
      <c r="CK12" s="265" t="s">
        <v>233</v>
      </c>
      <c r="CL12" s="234"/>
      <c r="CM12" s="215"/>
      <c r="CN12" s="215"/>
      <c r="CO12" s="215"/>
      <c r="CP12" s="215"/>
      <c r="CQ12" s="240"/>
      <c r="CR12" s="200"/>
      <c r="CS12" s="200"/>
      <c r="CT12" s="200"/>
      <c r="CU12" s="200"/>
      <c r="CV12" s="200"/>
      <c r="CW12" s="201"/>
      <c r="CX12" s="192">
        <v>43902.0</v>
      </c>
      <c r="CY12" s="237"/>
      <c r="CZ12" s="237"/>
      <c r="DA12" s="238"/>
      <c r="DB12" s="209"/>
      <c r="DC12" s="233" t="s">
        <v>244</v>
      </c>
      <c r="DD12" s="301">
        <v>1.0</v>
      </c>
      <c r="DE12" s="302">
        <v>2.0</v>
      </c>
      <c r="DF12" s="234"/>
      <c r="DG12" s="215"/>
      <c r="DH12" s="215"/>
      <c r="DI12" s="215"/>
      <c r="DJ12" s="297"/>
      <c r="DK12" s="200"/>
      <c r="DL12" s="200"/>
      <c r="DM12" s="200"/>
      <c r="DN12" s="200"/>
      <c r="DO12" s="200"/>
      <c r="DP12" s="200"/>
      <c r="DQ12" s="201"/>
      <c r="DR12" s="192">
        <v>43902.0</v>
      </c>
      <c r="DS12" s="298">
        <f>'Уточняющее касание '!T34</f>
        <v>0.8571428571</v>
      </c>
      <c r="DT12" s="237">
        <f>'Уточняющее касание '!T35</f>
        <v>2</v>
      </c>
      <c r="DU12" s="238">
        <f>'Уточняющее касание '!T36</f>
        <v>0.00412037037</v>
      </c>
      <c r="DV12" s="209"/>
      <c r="DW12" s="233" t="s">
        <v>244</v>
      </c>
      <c r="DX12" s="301">
        <v>0.6964</v>
      </c>
      <c r="DY12" s="302">
        <v>3.0</v>
      </c>
      <c r="DZ12" s="234"/>
      <c r="EA12" s="215"/>
      <c r="EB12" s="297"/>
      <c r="EC12" s="215"/>
      <c r="ED12" s="215"/>
      <c r="EE12" s="239"/>
      <c r="EF12" s="95"/>
      <c r="EG12" s="200"/>
      <c r="EH12" s="200"/>
      <c r="EI12" s="200"/>
      <c r="EJ12" s="201"/>
      <c r="EK12" s="192">
        <v>43902.0</v>
      </c>
      <c r="EL12" s="237"/>
      <c r="EM12" s="237"/>
      <c r="EN12" s="238"/>
      <c r="EO12" s="209"/>
      <c r="EP12" s="233" t="s">
        <v>244</v>
      </c>
      <c r="EQ12" s="301">
        <v>1.0</v>
      </c>
      <c r="ER12" s="302">
        <v>4.0</v>
      </c>
      <c r="ES12" s="234"/>
      <c r="ET12" s="215"/>
      <c r="EU12" s="215"/>
      <c r="EV12" s="215"/>
      <c r="EW12" s="215"/>
      <c r="EX12" s="200"/>
      <c r="EY12" s="200"/>
      <c r="EZ12" s="200"/>
      <c r="FA12" s="200"/>
      <c r="FB12" s="200"/>
      <c r="FC12" s="200"/>
    </row>
    <row r="13" ht="15.75" customHeight="1">
      <c r="A13" s="192">
        <v>43903.0</v>
      </c>
      <c r="B13" s="298">
        <f>'Звонок для выявление ЛПР'!H31</f>
        <v>0.78125</v>
      </c>
      <c r="C13" s="237">
        <f>'Звонок для выявление ЛПР'!H32</f>
        <v>1</v>
      </c>
      <c r="D13" s="238">
        <f>'Звонок для выявление ЛПР'!H33</f>
        <v>0.0009490740741</v>
      </c>
      <c r="E13" s="209"/>
      <c r="F13" s="233" t="s">
        <v>245</v>
      </c>
      <c r="G13" s="301">
        <v>0.9219</v>
      </c>
      <c r="H13" s="302">
        <v>7.0</v>
      </c>
      <c r="I13" s="234"/>
      <c r="J13" s="215"/>
      <c r="K13" s="215"/>
      <c r="L13" s="215"/>
      <c r="M13" s="215"/>
      <c r="N13" s="215"/>
      <c r="O13" s="200"/>
      <c r="P13" s="200"/>
      <c r="Q13" s="200"/>
      <c r="R13" s="200"/>
      <c r="S13" s="240"/>
      <c r="T13" s="200"/>
      <c r="U13" s="201"/>
      <c r="V13" s="192">
        <v>43903.0</v>
      </c>
      <c r="W13" s="237"/>
      <c r="X13" s="237"/>
      <c r="Y13" s="238"/>
      <c r="Z13" s="209"/>
      <c r="AA13" s="233" t="s">
        <v>245</v>
      </c>
      <c r="AB13" s="301">
        <v>0.963</v>
      </c>
      <c r="AC13" s="302">
        <v>2.0</v>
      </c>
      <c r="AD13" s="234"/>
      <c r="AE13" s="215"/>
      <c r="AF13" s="215"/>
      <c r="AG13" s="215"/>
      <c r="AH13" s="215"/>
      <c r="AI13" s="200"/>
      <c r="AJ13" s="200"/>
      <c r="AK13" s="200"/>
      <c r="AL13" s="240"/>
      <c r="AM13" s="200"/>
      <c r="AN13" s="200"/>
      <c r="AO13" s="201"/>
      <c r="AP13" s="192">
        <v>43903.0</v>
      </c>
      <c r="AQ13" s="298">
        <f>'ТКП отправлено'!P37</f>
        <v>1</v>
      </c>
      <c r="AR13" s="237">
        <f>'ТКП отправлено'!P38</f>
        <v>1</v>
      </c>
      <c r="AS13" s="238">
        <f>'ТКП отправлено'!P39</f>
        <v>0.0004166666667</v>
      </c>
      <c r="AT13" s="209"/>
      <c r="AU13" s="233" t="s">
        <v>245</v>
      </c>
      <c r="AV13" s="265" t="s">
        <v>233</v>
      </c>
      <c r="AW13" s="265" t="s">
        <v>233</v>
      </c>
      <c r="AX13" s="234"/>
      <c r="AY13" s="215"/>
      <c r="AZ13" s="215"/>
      <c r="BA13" s="215"/>
      <c r="BB13" s="215"/>
      <c r="BC13" s="200"/>
      <c r="BD13" s="200"/>
      <c r="BE13" s="240"/>
      <c r="BF13" s="200"/>
      <c r="BG13" s="200"/>
      <c r="BH13" s="200"/>
      <c r="BI13" s="201"/>
      <c r="BJ13" s="192">
        <v>43903.0</v>
      </c>
      <c r="BK13" s="237"/>
      <c r="BL13" s="237"/>
      <c r="BM13" s="238"/>
      <c r="BN13" s="209"/>
      <c r="BO13" s="233" t="s">
        <v>245</v>
      </c>
      <c r="BP13" s="265" t="s">
        <v>233</v>
      </c>
      <c r="BQ13" s="265" t="s">
        <v>233</v>
      </c>
      <c r="BR13" s="234"/>
      <c r="BS13" s="215"/>
      <c r="BT13" s="215"/>
      <c r="BU13" s="215"/>
      <c r="BV13" s="215"/>
      <c r="BW13" s="200"/>
      <c r="BX13" s="240"/>
      <c r="BY13" s="200"/>
      <c r="BZ13" s="200"/>
      <c r="CA13" s="200"/>
      <c r="CB13" s="200"/>
      <c r="CC13" s="201"/>
      <c r="CD13" s="192">
        <v>43903.0</v>
      </c>
      <c r="CE13" s="237"/>
      <c r="CF13" s="237"/>
      <c r="CG13" s="238"/>
      <c r="CH13" s="209"/>
      <c r="CI13" s="233" t="s">
        <v>245</v>
      </c>
      <c r="CJ13" s="265" t="s">
        <v>233</v>
      </c>
      <c r="CK13" s="265" t="s">
        <v>233</v>
      </c>
      <c r="CL13" s="234"/>
      <c r="CM13" s="215"/>
      <c r="CN13" s="215"/>
      <c r="CO13" s="215"/>
      <c r="CP13" s="215"/>
      <c r="CQ13" s="240"/>
      <c r="CR13" s="200"/>
      <c r="CS13" s="200"/>
      <c r="CT13" s="200"/>
      <c r="CU13" s="200"/>
      <c r="CV13" s="200"/>
      <c r="CW13" s="201"/>
      <c r="CX13" s="192">
        <v>43903.0</v>
      </c>
      <c r="CY13" s="298"/>
      <c r="CZ13" s="237"/>
      <c r="DA13" s="238"/>
      <c r="DB13" s="209"/>
      <c r="DC13" s="233" t="s">
        <v>245</v>
      </c>
      <c r="DD13" s="301">
        <v>1.0</v>
      </c>
      <c r="DE13" s="302">
        <v>2.0</v>
      </c>
      <c r="DF13" s="234"/>
      <c r="DG13" s="215"/>
      <c r="DH13" s="215"/>
      <c r="DI13" s="215"/>
      <c r="DJ13" s="297"/>
      <c r="DK13" s="200"/>
      <c r="DL13" s="200"/>
      <c r="DM13" s="200"/>
      <c r="DN13" s="200"/>
      <c r="DO13" s="200"/>
      <c r="DP13" s="200"/>
      <c r="DQ13" s="201"/>
      <c r="DR13" s="192">
        <v>43903.0</v>
      </c>
      <c r="DS13" s="298">
        <f>'Уточняющее касание '!W34</f>
        <v>0.9761904762</v>
      </c>
      <c r="DT13" s="237">
        <f>'Уточняющее касание '!W35</f>
        <v>1</v>
      </c>
      <c r="DU13" s="238">
        <f>'Уточняющее касание '!W36</f>
        <v>0.0007523148148</v>
      </c>
      <c r="DV13" s="209"/>
      <c r="DW13" s="233" t="s">
        <v>245</v>
      </c>
      <c r="DX13" s="301">
        <v>0.869</v>
      </c>
      <c r="DY13" s="302">
        <v>2.0</v>
      </c>
      <c r="DZ13" s="234"/>
      <c r="EA13" s="215"/>
      <c r="EB13" s="297"/>
      <c r="EC13" s="215"/>
      <c r="ED13" s="215"/>
      <c r="EE13" s="200"/>
      <c r="EF13" s="200"/>
      <c r="EG13" s="200"/>
      <c r="EH13" s="200"/>
      <c r="EI13" s="200"/>
      <c r="EJ13" s="201"/>
      <c r="EK13" s="192">
        <v>43903.0</v>
      </c>
      <c r="EL13" s="298"/>
      <c r="EM13" s="237"/>
      <c r="EN13" s="238"/>
      <c r="EO13" s="209"/>
      <c r="EP13" s="233" t="s">
        <v>245</v>
      </c>
      <c r="EQ13" s="265" t="s">
        <v>233</v>
      </c>
      <c r="ER13" s="265" t="s">
        <v>233</v>
      </c>
      <c r="ES13" s="234"/>
      <c r="ET13" s="215"/>
      <c r="EU13" s="215"/>
      <c r="EV13" s="215"/>
      <c r="EW13" s="215"/>
      <c r="EX13" s="200"/>
      <c r="EY13" s="200"/>
      <c r="EZ13" s="200"/>
      <c r="FA13" s="200"/>
      <c r="FB13" s="200"/>
      <c r="FC13" s="200"/>
    </row>
    <row r="14" ht="15.75" customHeight="1">
      <c r="A14" s="196">
        <v>43906.0</v>
      </c>
      <c r="B14" s="268">
        <f>'Звонок для выявление ЛПР'!K31</f>
        <v>0.96875</v>
      </c>
      <c r="C14" s="270">
        <f>'Звонок для выявление ЛПР'!K32</f>
        <v>3</v>
      </c>
      <c r="D14" s="261">
        <f>'Звонок для выявление ЛПР'!K33</f>
        <v>0.002986111111</v>
      </c>
      <c r="E14" s="209"/>
      <c r="F14" s="233" t="s">
        <v>246</v>
      </c>
      <c r="G14" s="301">
        <v>0.9167</v>
      </c>
      <c r="H14" s="302">
        <v>5.0</v>
      </c>
      <c r="I14" s="234"/>
      <c r="J14" s="215"/>
      <c r="K14" s="215"/>
      <c r="L14" s="215"/>
      <c r="M14" s="215"/>
      <c r="N14" s="215"/>
      <c r="O14" s="200"/>
      <c r="P14" s="200"/>
      <c r="Q14" s="200"/>
      <c r="R14" s="200"/>
      <c r="S14" s="240"/>
      <c r="T14" s="200"/>
      <c r="U14" s="201"/>
      <c r="V14" s="196">
        <v>43906.0</v>
      </c>
      <c r="W14" s="270"/>
      <c r="X14" s="270"/>
      <c r="Y14" s="261"/>
      <c r="Z14" s="209"/>
      <c r="AA14" s="233" t="s">
        <v>246</v>
      </c>
      <c r="AB14" s="301">
        <v>0.7731</v>
      </c>
      <c r="AC14" s="302">
        <v>3.0</v>
      </c>
      <c r="AD14" s="234"/>
      <c r="AE14" s="215"/>
      <c r="AF14" s="215"/>
      <c r="AG14" s="215"/>
      <c r="AH14" s="215"/>
      <c r="AI14" s="200"/>
      <c r="AJ14" s="200"/>
      <c r="AK14" s="200"/>
      <c r="AL14" s="240"/>
      <c r="AM14" s="200"/>
      <c r="AN14" s="200"/>
      <c r="AO14" s="201"/>
      <c r="AP14" s="196">
        <v>43906.0</v>
      </c>
      <c r="AQ14" s="268">
        <f>'ТКП отправлено'!R37</f>
        <v>0.7547169811</v>
      </c>
      <c r="AR14" s="270">
        <f>'ТКП отправлено'!R38</f>
        <v>1</v>
      </c>
      <c r="AS14" s="261">
        <f>'ТКП отправлено'!R39</f>
        <v>0.00130787037</v>
      </c>
      <c r="AT14" s="209"/>
      <c r="AU14" s="233" t="s">
        <v>246</v>
      </c>
      <c r="AV14" s="301">
        <v>0.8774</v>
      </c>
      <c r="AW14" s="302">
        <v>4.0</v>
      </c>
      <c r="AX14" s="234"/>
      <c r="AY14" s="215"/>
      <c r="AZ14" s="215"/>
      <c r="BA14" s="215"/>
      <c r="BB14" s="215"/>
      <c r="BC14" s="200"/>
      <c r="BD14" s="200"/>
      <c r="BE14" s="240"/>
      <c r="BF14" s="200"/>
      <c r="BG14" s="200"/>
      <c r="BH14" s="200"/>
      <c r="BI14" s="201"/>
      <c r="BJ14" s="196">
        <v>43906.0</v>
      </c>
      <c r="BK14" s="270"/>
      <c r="BL14" s="270"/>
      <c r="BM14" s="261"/>
      <c r="BN14" s="209"/>
      <c r="BO14" s="233" t="s">
        <v>246</v>
      </c>
      <c r="BP14" s="265" t="s">
        <v>233</v>
      </c>
      <c r="BQ14" s="265" t="s">
        <v>233</v>
      </c>
      <c r="BR14" s="234"/>
      <c r="BS14" s="215"/>
      <c r="BT14" s="215"/>
      <c r="BU14" s="215"/>
      <c r="BV14" s="215"/>
      <c r="BW14" s="200"/>
      <c r="BX14" s="240"/>
      <c r="BY14" s="200"/>
      <c r="BZ14" s="200"/>
      <c r="CA14" s="200"/>
      <c r="CB14" s="200"/>
      <c r="CC14" s="201"/>
      <c r="CD14" s="196">
        <v>43906.0</v>
      </c>
      <c r="CE14" s="270"/>
      <c r="CF14" s="270"/>
      <c r="CG14" s="261"/>
      <c r="CH14" s="209"/>
      <c r="CI14" s="233" t="s">
        <v>246</v>
      </c>
      <c r="CJ14" s="265" t="s">
        <v>233</v>
      </c>
      <c r="CK14" s="265" t="s">
        <v>233</v>
      </c>
      <c r="CL14" s="234"/>
      <c r="CM14" s="215"/>
      <c r="CN14" s="215"/>
      <c r="CO14" s="215"/>
      <c r="CP14" s="215"/>
      <c r="CQ14" s="240"/>
      <c r="CR14" s="200"/>
      <c r="CS14" s="200"/>
      <c r="CT14" s="200"/>
      <c r="CU14" s="200"/>
      <c r="CV14" s="200"/>
      <c r="CW14" s="201"/>
      <c r="CX14" s="196">
        <v>43906.0</v>
      </c>
      <c r="CY14" s="270"/>
      <c r="CZ14" s="270"/>
      <c r="DA14" s="261"/>
      <c r="DB14" s="209"/>
      <c r="DC14" s="233" t="s">
        <v>246</v>
      </c>
      <c r="DD14" s="301">
        <v>1.0</v>
      </c>
      <c r="DE14" s="302">
        <v>1.0</v>
      </c>
      <c r="DF14" s="234"/>
      <c r="DG14" s="215"/>
      <c r="DH14" s="215"/>
      <c r="DI14" s="215"/>
      <c r="DJ14" s="297"/>
      <c r="DK14" s="200"/>
      <c r="DL14" s="200"/>
      <c r="DM14" s="200"/>
      <c r="DN14" s="200"/>
      <c r="DO14" s="200"/>
      <c r="DP14" s="200"/>
      <c r="DQ14" s="201"/>
      <c r="DR14" s="196">
        <v>43906.0</v>
      </c>
      <c r="DS14" s="268">
        <f>'Уточняющее касание '!Z34</f>
        <v>0.875</v>
      </c>
      <c r="DT14" s="270">
        <f>'Уточняющее касание '!Z35</f>
        <v>4</v>
      </c>
      <c r="DU14" s="261">
        <f>'Уточняющее касание '!Z36</f>
        <v>0.005335648148</v>
      </c>
      <c r="DV14" s="209"/>
      <c r="DW14" s="233" t="s">
        <v>246</v>
      </c>
      <c r="DX14" s="301">
        <v>0.9762</v>
      </c>
      <c r="DY14" s="302">
        <v>1.0</v>
      </c>
      <c r="DZ14" s="234"/>
      <c r="EA14" s="215"/>
      <c r="EB14" s="297"/>
      <c r="EC14" s="215"/>
      <c r="ED14" s="215"/>
      <c r="EE14" s="200"/>
      <c r="EF14" s="200"/>
      <c r="EG14" s="200"/>
      <c r="EH14" s="200"/>
      <c r="EI14" s="200"/>
      <c r="EJ14" s="201"/>
      <c r="EK14" s="196">
        <v>43906.0</v>
      </c>
      <c r="EL14" s="268">
        <f>'Было не удобно говорить, недозв'!N19</f>
        <v>1</v>
      </c>
      <c r="EM14" s="270">
        <f>'Было не удобно говорить, недозв'!N20</f>
        <v>1</v>
      </c>
      <c r="EN14" s="261">
        <f>'Было не удобно говорить, недозв'!N21</f>
        <v>0.000462962963</v>
      </c>
      <c r="EO14" s="209"/>
      <c r="EP14" s="233" t="s">
        <v>246</v>
      </c>
      <c r="EQ14" s="301">
        <v>0.9519</v>
      </c>
      <c r="ER14" s="302">
        <v>7.0</v>
      </c>
      <c r="ES14" s="234"/>
      <c r="ET14" s="215"/>
      <c r="EU14" s="215"/>
      <c r="EV14" s="215"/>
      <c r="EW14" s="215"/>
      <c r="EX14" s="200"/>
      <c r="EY14" s="200"/>
      <c r="EZ14" s="200"/>
      <c r="FA14" s="200"/>
      <c r="FB14" s="200"/>
      <c r="FC14" s="200"/>
    </row>
    <row r="15" ht="15.75" customHeight="1">
      <c r="A15" s="196">
        <v>43907.0</v>
      </c>
      <c r="B15" s="268">
        <f>'Звонок для выявление ЛПР'!N31</f>
        <v>0.9375</v>
      </c>
      <c r="C15" s="270">
        <f>'Звонок для выявление ЛПР'!N32</f>
        <v>1</v>
      </c>
      <c r="D15" s="261">
        <f>'Звонок для выявление ЛПР'!N33</f>
        <v>0.0004398148148</v>
      </c>
      <c r="E15" s="215"/>
      <c r="F15" s="303" t="s">
        <v>188</v>
      </c>
      <c r="G15" s="304" t="s">
        <v>233</v>
      </c>
      <c r="H15" s="304" t="s">
        <v>233</v>
      </c>
      <c r="I15" s="261"/>
      <c r="J15" s="215"/>
      <c r="K15" s="215"/>
      <c r="L15" s="215"/>
      <c r="M15" s="215"/>
      <c r="N15" s="215"/>
      <c r="O15" s="200"/>
      <c r="P15" s="200"/>
      <c r="Q15" s="200"/>
      <c r="R15" s="200"/>
      <c r="S15" s="240"/>
      <c r="T15" s="200"/>
      <c r="U15" s="201"/>
      <c r="V15" s="196">
        <v>43907.0</v>
      </c>
      <c r="W15" s="270"/>
      <c r="X15" s="270"/>
      <c r="Y15" s="261"/>
      <c r="Z15" s="215"/>
      <c r="AA15" s="303" t="s">
        <v>188</v>
      </c>
      <c r="AB15" s="258">
        <f>AVERAGE(W4:W8)</f>
        <v>0.9909090909</v>
      </c>
      <c r="AC15" s="260">
        <f>SUM(X4:X8)</f>
        <v>2</v>
      </c>
      <c r="AD15" s="261"/>
      <c r="AE15" s="215"/>
      <c r="AF15" s="215"/>
      <c r="AG15" s="215"/>
      <c r="AH15" s="215"/>
      <c r="AI15" s="200"/>
      <c r="AJ15" s="200"/>
      <c r="AK15" s="200"/>
      <c r="AL15" s="240"/>
      <c r="AM15" s="200"/>
      <c r="AN15" s="200"/>
      <c r="AO15" s="201"/>
      <c r="AP15" s="196">
        <v>43907.0</v>
      </c>
      <c r="AQ15" s="270"/>
      <c r="AR15" s="270"/>
      <c r="AS15" s="261"/>
      <c r="AT15" s="215"/>
      <c r="AU15" s="303" t="s">
        <v>188</v>
      </c>
      <c r="AV15" s="258">
        <f>AVERAGE(AQ4:AQ8)</f>
        <v>0.8238993711</v>
      </c>
      <c r="AW15" s="260">
        <f>SUM(AR4:AR8)</f>
        <v>5</v>
      </c>
      <c r="AX15" s="261"/>
      <c r="AY15" s="215"/>
      <c r="AZ15" s="215"/>
      <c r="BA15" s="215"/>
      <c r="BB15" s="215"/>
      <c r="BC15" s="200"/>
      <c r="BD15" s="200"/>
      <c r="BE15" s="240"/>
      <c r="BF15" s="200"/>
      <c r="BG15" s="200"/>
      <c r="BH15" s="200"/>
      <c r="BI15" s="201"/>
      <c r="BJ15" s="196">
        <v>43907.0</v>
      </c>
      <c r="BK15" s="270"/>
      <c r="BL15" s="270"/>
      <c r="BM15" s="261"/>
      <c r="BN15" s="215"/>
      <c r="BO15" s="303" t="s">
        <v>188</v>
      </c>
      <c r="BP15" s="260"/>
      <c r="BQ15" s="260"/>
      <c r="BR15" s="261"/>
      <c r="BS15" s="215"/>
      <c r="BT15" s="215"/>
      <c r="BU15" s="215"/>
      <c r="BV15" s="215"/>
      <c r="BW15" s="200"/>
      <c r="BX15" s="240"/>
      <c r="BY15" s="200"/>
      <c r="BZ15" s="200"/>
      <c r="CA15" s="200"/>
      <c r="CB15" s="200"/>
      <c r="CC15" s="201"/>
      <c r="CD15" s="196">
        <v>43907.0</v>
      </c>
      <c r="CE15" s="270"/>
      <c r="CF15" s="270"/>
      <c r="CG15" s="261"/>
      <c r="CH15" s="215"/>
      <c r="CI15" s="303" t="s">
        <v>188</v>
      </c>
      <c r="CJ15" s="260"/>
      <c r="CK15" s="260"/>
      <c r="CL15" s="261"/>
      <c r="CM15" s="215"/>
      <c r="CN15" s="215"/>
      <c r="CO15" s="215"/>
      <c r="CP15" s="215"/>
      <c r="CQ15" s="240"/>
      <c r="CR15" s="200"/>
      <c r="CS15" s="200"/>
      <c r="CT15" s="200"/>
      <c r="CU15" s="200"/>
      <c r="CV15" s="200"/>
      <c r="CW15" s="201"/>
      <c r="CX15" s="196">
        <v>43907.0</v>
      </c>
      <c r="CY15" s="270"/>
      <c r="CZ15" s="270"/>
      <c r="DA15" s="261"/>
      <c r="DB15" s="215"/>
      <c r="DC15" s="303" t="s">
        <v>188</v>
      </c>
      <c r="DD15" s="258"/>
      <c r="DE15" s="260"/>
      <c r="DF15" s="261"/>
      <c r="DG15" s="215"/>
      <c r="DH15" s="215"/>
      <c r="DI15" s="215"/>
      <c r="DJ15" s="297"/>
      <c r="DK15" s="200"/>
      <c r="DL15" s="200"/>
      <c r="DM15" s="200"/>
      <c r="DN15" s="200"/>
      <c r="DO15" s="200"/>
      <c r="DP15" s="200"/>
      <c r="DQ15" s="201"/>
      <c r="DR15" s="196">
        <v>43907.0</v>
      </c>
      <c r="DS15" s="268">
        <f>'Уточняющее касание '!AD34</f>
        <v>0.9761904762</v>
      </c>
      <c r="DT15" s="270">
        <f>'Уточняющее касание '!AD35</f>
        <v>1</v>
      </c>
      <c r="DU15" s="261">
        <f>'Уточняющее касание '!AD36</f>
        <v>0.0003587962963</v>
      </c>
      <c r="DV15" s="215"/>
      <c r="DW15" s="303" t="s">
        <v>188</v>
      </c>
      <c r="DX15" s="258">
        <f>AVERAGE(DS4:DS8)</f>
        <v>0.880952381</v>
      </c>
      <c r="DY15" s="260">
        <f>SUM(DT4:DT8)</f>
        <v>4</v>
      </c>
      <c r="DZ15" s="261"/>
      <c r="EA15" s="215"/>
      <c r="EB15" s="297"/>
      <c r="EC15" s="215"/>
      <c r="ED15" s="215"/>
      <c r="EE15" s="200"/>
      <c r="EF15" s="200"/>
      <c r="EG15" s="200"/>
      <c r="EH15" s="200"/>
      <c r="EI15" s="200"/>
      <c r="EJ15" s="201"/>
      <c r="EK15" s="196">
        <v>43907.0</v>
      </c>
      <c r="EL15" s="270"/>
      <c r="EM15" s="270"/>
      <c r="EN15" s="261"/>
      <c r="EO15" s="215"/>
      <c r="EP15" s="303" t="s">
        <v>188</v>
      </c>
      <c r="EQ15" s="258">
        <f>AVERAGE(EL4:EL8)</f>
        <v>1</v>
      </c>
      <c r="ER15" s="260">
        <f>SUM(EM4:EM8)</f>
        <v>2</v>
      </c>
      <c r="ES15" s="261"/>
      <c r="ET15" s="215"/>
      <c r="EU15" s="215"/>
      <c r="EV15" s="215"/>
      <c r="EW15" s="215"/>
      <c r="EX15" s="200"/>
      <c r="EY15" s="200"/>
      <c r="EZ15" s="200"/>
      <c r="FA15" s="200"/>
      <c r="FB15" s="200"/>
      <c r="FC15" s="200"/>
    </row>
    <row r="16" ht="15.75" customHeight="1">
      <c r="A16" s="196">
        <v>43908.0</v>
      </c>
      <c r="B16" s="268">
        <f>'Звонок для выявление ЛПР'!P31</f>
        <v>0.9375</v>
      </c>
      <c r="C16" s="270">
        <f>'Звонок для выявление ЛПР'!P32</f>
        <v>1</v>
      </c>
      <c r="D16" s="261">
        <f>'Звонок для выявление ЛПР'!P33</f>
        <v>0.0003819444444</v>
      </c>
      <c r="E16" s="215"/>
      <c r="F16" s="305" t="s">
        <v>190</v>
      </c>
      <c r="G16" s="268">
        <f>AVERAGE(B9:B13)</f>
        <v>0.78125</v>
      </c>
      <c r="H16" s="270">
        <f t="shared" ref="H16:I16" si="7">SUM(C9:C13)</f>
        <v>2</v>
      </c>
      <c r="I16" s="261">
        <f t="shared" si="7"/>
        <v>0.0009490740741</v>
      </c>
      <c r="J16" s="215"/>
      <c r="K16" s="215"/>
      <c r="L16" s="215"/>
      <c r="M16" s="215"/>
      <c r="N16" s="215"/>
      <c r="O16" s="200"/>
      <c r="P16" s="200"/>
      <c r="Q16" s="200"/>
      <c r="R16" s="200"/>
      <c r="S16" s="240"/>
      <c r="T16" s="200"/>
      <c r="U16" s="201"/>
      <c r="V16" s="196">
        <v>43908.0</v>
      </c>
      <c r="W16" s="270"/>
      <c r="X16" s="270"/>
      <c r="Y16" s="261"/>
      <c r="Z16" s="215"/>
      <c r="AA16" s="305" t="s">
        <v>190</v>
      </c>
      <c r="AB16" s="268">
        <f>AVERAGE(W9:W13)</f>
        <v>0.7272727273</v>
      </c>
      <c r="AC16" s="270">
        <f>SUM(X9:X13)</f>
        <v>1</v>
      </c>
      <c r="AD16" s="261"/>
      <c r="AE16" s="215"/>
      <c r="AF16" s="215"/>
      <c r="AG16" s="215"/>
      <c r="AH16" s="215"/>
      <c r="AI16" s="200"/>
      <c r="AJ16" s="200"/>
      <c r="AK16" s="200"/>
      <c r="AL16" s="240"/>
      <c r="AM16" s="200"/>
      <c r="AN16" s="200"/>
      <c r="AO16" s="201"/>
      <c r="AP16" s="196">
        <v>43908.0</v>
      </c>
      <c r="AQ16" s="268">
        <f>'ТКП отправлено'!U37</f>
        <v>0.893081761</v>
      </c>
      <c r="AR16" s="270">
        <f>'ТКП отправлено'!U38</f>
        <v>3</v>
      </c>
      <c r="AS16" s="261">
        <f>'ТКП отправлено'!U39</f>
        <v>0.002824074074</v>
      </c>
      <c r="AT16" s="215"/>
      <c r="AU16" s="305" t="s">
        <v>190</v>
      </c>
      <c r="AV16" s="268">
        <f>AVERAGE(AQ9:AQ13)</f>
        <v>0.9056603774</v>
      </c>
      <c r="AW16" s="270">
        <f t="shared" ref="AW16:AX16" si="8">SUM(AR9:AR13)</f>
        <v>2</v>
      </c>
      <c r="AX16" s="261">
        <f t="shared" si="8"/>
        <v>0.0004166666667</v>
      </c>
      <c r="AY16" s="215"/>
      <c r="AZ16" s="215"/>
      <c r="BA16" s="215"/>
      <c r="BB16" s="215"/>
      <c r="BC16" s="200"/>
      <c r="BD16" s="200"/>
      <c r="BE16" s="240"/>
      <c r="BF16" s="200"/>
      <c r="BG16" s="200"/>
      <c r="BH16" s="200"/>
      <c r="BI16" s="201"/>
      <c r="BJ16" s="196">
        <v>43908.0</v>
      </c>
      <c r="BK16" s="270"/>
      <c r="BL16" s="270"/>
      <c r="BM16" s="261"/>
      <c r="BN16" s="215"/>
      <c r="BO16" s="305" t="s">
        <v>190</v>
      </c>
      <c r="BP16" s="270"/>
      <c r="BQ16" s="270"/>
      <c r="BR16" s="261"/>
      <c r="BS16" s="215"/>
      <c r="BT16" s="215"/>
      <c r="BU16" s="215"/>
      <c r="BV16" s="215"/>
      <c r="BW16" s="200"/>
      <c r="BX16" s="240"/>
      <c r="BY16" s="200"/>
      <c r="BZ16" s="200"/>
      <c r="CA16" s="200"/>
      <c r="CB16" s="200"/>
      <c r="CC16" s="201"/>
      <c r="CD16" s="196">
        <v>43908.0</v>
      </c>
      <c r="CE16" s="270"/>
      <c r="CF16" s="270"/>
      <c r="CG16" s="261"/>
      <c r="CH16" s="215"/>
      <c r="CI16" s="305" t="s">
        <v>190</v>
      </c>
      <c r="CJ16" s="270"/>
      <c r="CK16" s="270"/>
      <c r="CL16" s="261"/>
      <c r="CM16" s="215"/>
      <c r="CN16" s="215"/>
      <c r="CO16" s="215"/>
      <c r="CP16" s="215"/>
      <c r="CQ16" s="240"/>
      <c r="CR16" s="200"/>
      <c r="CS16" s="200"/>
      <c r="CT16" s="200"/>
      <c r="CU16" s="200"/>
      <c r="CV16" s="200"/>
      <c r="CW16" s="201"/>
      <c r="CX16" s="196">
        <v>43908.0</v>
      </c>
      <c r="CY16" s="268"/>
      <c r="CZ16" s="270"/>
      <c r="DA16" s="261"/>
      <c r="DB16" s="215"/>
      <c r="DC16" s="305" t="s">
        <v>190</v>
      </c>
      <c r="DD16" s="268"/>
      <c r="DE16" s="270"/>
      <c r="DF16" s="261"/>
      <c r="DG16" s="215"/>
      <c r="DH16" s="215"/>
      <c r="DI16" s="215"/>
      <c r="DJ16" s="297"/>
      <c r="DK16" s="200"/>
      <c r="DL16" s="200"/>
      <c r="DM16" s="200"/>
      <c r="DN16" s="200"/>
      <c r="DO16" s="200"/>
      <c r="DP16" s="200"/>
      <c r="DQ16" s="201"/>
      <c r="DR16" s="196">
        <v>43908.0</v>
      </c>
      <c r="DS16" s="268">
        <f>'Уточняющее касание '!AH34</f>
        <v>0.9880952381</v>
      </c>
      <c r="DT16" s="270">
        <f>'Уточняющее касание '!AH35</f>
        <v>4</v>
      </c>
      <c r="DU16" s="261">
        <f>'Уточняющее касание '!AH36</f>
        <v>0.006273148148</v>
      </c>
      <c r="DV16" s="215"/>
      <c r="DW16" s="305" t="s">
        <v>190</v>
      </c>
      <c r="DX16" s="268">
        <f>AVERAGE(DS9:DS13)</f>
        <v>0.9285714286</v>
      </c>
      <c r="DY16" s="270">
        <f t="shared" ref="DY16:DZ16" si="9">SUM(DT9:DT13)</f>
        <v>7</v>
      </c>
      <c r="DZ16" s="261">
        <f t="shared" si="9"/>
        <v>0.004872685185</v>
      </c>
      <c r="EA16" s="215"/>
      <c r="EB16" s="297"/>
      <c r="EC16" s="215"/>
      <c r="ED16" s="215"/>
      <c r="EE16" s="200"/>
      <c r="EF16" s="200"/>
      <c r="EG16" s="200"/>
      <c r="EH16" s="200"/>
      <c r="EI16" s="200"/>
      <c r="EJ16" s="201"/>
      <c r="EK16" s="196">
        <v>43908.0</v>
      </c>
      <c r="EL16" s="268">
        <f>'Было не удобно говорить, недозв'!P19</f>
        <v>1</v>
      </c>
      <c r="EM16" s="270">
        <f>'Было не удобно говорить, недозв'!P20</f>
        <v>2</v>
      </c>
      <c r="EN16" s="261">
        <f>'Было не удобно говорить, недозв'!P21</f>
        <v>0.001909722222</v>
      </c>
      <c r="EO16" s="215"/>
      <c r="EP16" s="305" t="s">
        <v>190</v>
      </c>
      <c r="EQ16" s="268">
        <f>AVERAGE(EL9:EL13)</f>
        <v>0.6153846154</v>
      </c>
      <c r="ER16" s="270">
        <f>SUM(EM9:EM13)</f>
        <v>2</v>
      </c>
      <c r="ES16" s="261"/>
      <c r="ET16" s="215"/>
      <c r="EU16" s="215"/>
      <c r="EV16" s="215"/>
      <c r="EW16" s="215"/>
      <c r="EX16" s="200"/>
      <c r="EY16" s="200"/>
      <c r="EZ16" s="200"/>
      <c r="FA16" s="200"/>
      <c r="FB16" s="200"/>
      <c r="FC16" s="200"/>
    </row>
    <row r="17" ht="15.75" customHeight="1">
      <c r="A17" s="196">
        <v>43909.0</v>
      </c>
      <c r="B17" s="268">
        <f>'Звонок для выявление ЛПР'!S31</f>
        <v>0.9140625</v>
      </c>
      <c r="C17" s="270">
        <f>'Звонок для выявление ЛПР'!S32</f>
        <v>4</v>
      </c>
      <c r="D17" s="261">
        <f>'Звонок для выявление ЛПР'!S33</f>
        <v>0.002673611111</v>
      </c>
      <c r="E17" s="215"/>
      <c r="F17" s="305" t="s">
        <v>191</v>
      </c>
      <c r="G17" s="268">
        <f>AVERAGE(B14:B18)</f>
        <v>0.9515625</v>
      </c>
      <c r="H17" s="270">
        <f t="shared" ref="H17:I17" si="10">SUM(C14:C18)</f>
        <v>12</v>
      </c>
      <c r="I17" s="261">
        <f t="shared" si="10"/>
        <v>0.007939814815</v>
      </c>
      <c r="J17" s="215"/>
      <c r="K17" s="215"/>
      <c r="L17" s="215"/>
      <c r="M17" s="215"/>
      <c r="N17" s="215"/>
      <c r="O17" s="200"/>
      <c r="P17" s="200"/>
      <c r="Q17" s="200"/>
      <c r="R17" s="200"/>
      <c r="S17" s="240"/>
      <c r="T17" s="200"/>
      <c r="U17" s="201"/>
      <c r="V17" s="196">
        <v>43909.0</v>
      </c>
      <c r="W17" s="268">
        <f>'Звонок ЛПР'!L40</f>
        <v>0.8727272727</v>
      </c>
      <c r="X17" s="270">
        <f>'Звонок ЛПР'!L41</f>
        <v>1</v>
      </c>
      <c r="Y17" s="261">
        <f>'Звонок ЛПР'!L42</f>
        <v>0.002604166667</v>
      </c>
      <c r="Z17" s="215"/>
      <c r="AA17" s="305" t="s">
        <v>191</v>
      </c>
      <c r="AB17" s="268">
        <f>AVERAGE(W14:W18)</f>
        <v>0.8727272727</v>
      </c>
      <c r="AC17" s="270">
        <f t="shared" ref="AC17:AD17" si="11">SUM(X14:X18)</f>
        <v>1</v>
      </c>
      <c r="AD17" s="261">
        <f t="shared" si="11"/>
        <v>0.002604166667</v>
      </c>
      <c r="AE17" s="215"/>
      <c r="AF17" s="215"/>
      <c r="AG17" s="215"/>
      <c r="AH17" s="215"/>
      <c r="AI17" s="200"/>
      <c r="AJ17" s="200"/>
      <c r="AK17" s="200"/>
      <c r="AL17" s="240"/>
      <c r="AM17" s="200"/>
      <c r="AN17" s="200"/>
      <c r="AO17" s="201"/>
      <c r="AP17" s="196">
        <v>43909.0</v>
      </c>
      <c r="AQ17" s="268">
        <f>'ТКП отправлено'!X37</f>
        <v>0.9056603774</v>
      </c>
      <c r="AR17" s="270">
        <f>'ТКП отправлено'!X38</f>
        <v>1</v>
      </c>
      <c r="AS17" s="261">
        <f>'ТКП отправлено'!X39</f>
        <v>0.0006712962963</v>
      </c>
      <c r="AT17" s="215"/>
      <c r="AU17" s="305" t="s">
        <v>191</v>
      </c>
      <c r="AV17" s="268">
        <f>AVERAGE(AQ14:AQ18)</f>
        <v>0.8511530398</v>
      </c>
      <c r="AW17" s="270">
        <f t="shared" ref="AW17:AX17" si="12">SUM(AR14:AR18)</f>
        <v>5</v>
      </c>
      <c r="AX17" s="261">
        <f t="shared" si="12"/>
        <v>0.004803240741</v>
      </c>
      <c r="AY17" s="215"/>
      <c r="AZ17" s="215"/>
      <c r="BA17" s="215"/>
      <c r="BB17" s="215"/>
      <c r="BC17" s="200"/>
      <c r="BD17" s="200"/>
      <c r="BE17" s="240"/>
      <c r="BF17" s="200"/>
      <c r="BG17" s="200"/>
      <c r="BH17" s="200"/>
      <c r="BI17" s="201"/>
      <c r="BJ17" s="196">
        <v>43909.0</v>
      </c>
      <c r="BK17" s="270"/>
      <c r="BL17" s="270"/>
      <c r="BM17" s="261"/>
      <c r="BN17" s="215"/>
      <c r="BO17" s="305" t="s">
        <v>191</v>
      </c>
      <c r="BP17" s="270"/>
      <c r="BQ17" s="270"/>
      <c r="BR17" s="261"/>
      <c r="BS17" s="215"/>
      <c r="BT17" s="215"/>
      <c r="BU17" s="215"/>
      <c r="BV17" s="215"/>
      <c r="BW17" s="200"/>
      <c r="BX17" s="240"/>
      <c r="BY17" s="200"/>
      <c r="BZ17" s="200"/>
      <c r="CA17" s="200"/>
      <c r="CB17" s="200"/>
      <c r="CC17" s="201"/>
      <c r="CD17" s="196">
        <v>43909.0</v>
      </c>
      <c r="CE17" s="270"/>
      <c r="CF17" s="270"/>
      <c r="CG17" s="261"/>
      <c r="CH17" s="215"/>
      <c r="CI17" s="305" t="s">
        <v>191</v>
      </c>
      <c r="CJ17" s="270"/>
      <c r="CK17" s="270"/>
      <c r="CL17" s="261"/>
      <c r="CM17" s="215"/>
      <c r="CN17" s="215"/>
      <c r="CO17" s="215"/>
      <c r="CP17" s="215"/>
      <c r="CQ17" s="240"/>
      <c r="CR17" s="200"/>
      <c r="CS17" s="200"/>
      <c r="CT17" s="200"/>
      <c r="CU17" s="200"/>
      <c r="CV17" s="200"/>
      <c r="CW17" s="201"/>
      <c r="CX17" s="196">
        <v>43909.0</v>
      </c>
      <c r="CY17" s="268"/>
      <c r="CZ17" s="270"/>
      <c r="DA17" s="261"/>
      <c r="DB17" s="215"/>
      <c r="DC17" s="305" t="s">
        <v>191</v>
      </c>
      <c r="DD17" s="268"/>
      <c r="DE17" s="270"/>
      <c r="DF17" s="261"/>
      <c r="DG17" s="215"/>
      <c r="DH17" s="215"/>
      <c r="DI17" s="215"/>
      <c r="DJ17" s="297"/>
      <c r="DK17" s="200"/>
      <c r="DL17" s="200"/>
      <c r="DM17" s="200"/>
      <c r="DN17" s="200"/>
      <c r="DO17" s="200"/>
      <c r="DP17" s="200"/>
      <c r="DQ17" s="201"/>
      <c r="DR17" s="196">
        <v>43909.0</v>
      </c>
      <c r="DS17" s="268">
        <f>'Уточняющее касание '!AK34</f>
        <v>1</v>
      </c>
      <c r="DT17" s="270">
        <f>'Уточняющее касание '!AK35</f>
        <v>1</v>
      </c>
      <c r="DU17" s="261">
        <f>'Уточняющее касание '!AK36</f>
        <v>0.001087962963</v>
      </c>
      <c r="DV17" s="215"/>
      <c r="DW17" s="305" t="s">
        <v>191</v>
      </c>
      <c r="DX17" s="268">
        <f>AVERAGE(DS14:DS18)</f>
        <v>0.9598214286</v>
      </c>
      <c r="DY17" s="270">
        <f t="shared" ref="DY17:DZ17" si="13">SUM(DT14:DT18)</f>
        <v>10</v>
      </c>
      <c r="DZ17" s="261">
        <f t="shared" si="13"/>
        <v>0.01305555556</v>
      </c>
      <c r="EA17" s="215"/>
      <c r="EB17" s="297"/>
      <c r="EC17" s="215"/>
      <c r="ED17" s="215"/>
      <c r="EE17" s="200"/>
      <c r="EF17" s="200"/>
      <c r="EG17" s="200"/>
      <c r="EH17" s="200"/>
      <c r="EI17" s="200"/>
      <c r="EJ17" s="201"/>
      <c r="EK17" s="196">
        <v>43909.0</v>
      </c>
      <c r="EL17" s="270"/>
      <c r="EM17" s="270"/>
      <c r="EN17" s="261"/>
      <c r="EO17" s="215"/>
      <c r="EP17" s="305" t="s">
        <v>191</v>
      </c>
      <c r="EQ17" s="268">
        <f>AVERAGE(EL14:EL18)</f>
        <v>1</v>
      </c>
      <c r="ER17" s="270">
        <f t="shared" ref="ER17:ES17" si="14">SUM(EM14:EM18)</f>
        <v>3</v>
      </c>
      <c r="ES17" s="261">
        <f t="shared" si="14"/>
        <v>0.002372685185</v>
      </c>
      <c r="ET17" s="215"/>
      <c r="EU17" s="215"/>
      <c r="EV17" s="215"/>
      <c r="EW17" s="215"/>
      <c r="EX17" s="200"/>
      <c r="EY17" s="200"/>
      <c r="EZ17" s="200"/>
      <c r="FA17" s="200"/>
      <c r="FB17" s="200"/>
      <c r="FC17" s="200"/>
    </row>
    <row r="18" ht="15.75" customHeight="1">
      <c r="A18" s="196">
        <v>43910.0</v>
      </c>
      <c r="B18" s="268">
        <f>'Звонок для выявление ЛПР'!W31</f>
        <v>1</v>
      </c>
      <c r="C18" s="270">
        <f>'Звонок для выявление ЛПР'!W32</f>
        <v>3</v>
      </c>
      <c r="D18" s="261">
        <f>'Звонок для выявление ЛПР'!W33</f>
        <v>0.001458333333</v>
      </c>
      <c r="E18" s="215"/>
      <c r="F18" s="305" t="s">
        <v>193</v>
      </c>
      <c r="G18" s="270"/>
      <c r="H18" s="270"/>
      <c r="I18" s="261"/>
      <c r="J18" s="215"/>
      <c r="K18" s="215"/>
      <c r="L18" s="215"/>
      <c r="M18" s="215"/>
      <c r="N18" s="215"/>
      <c r="O18" s="200"/>
      <c r="P18" s="200"/>
      <c r="Q18" s="200"/>
      <c r="R18" s="200"/>
      <c r="S18" s="240"/>
      <c r="T18" s="200"/>
      <c r="U18" s="201"/>
      <c r="V18" s="196">
        <v>43910.0</v>
      </c>
      <c r="W18" s="268"/>
      <c r="X18" s="270"/>
      <c r="Y18" s="261"/>
      <c r="Z18" s="215"/>
      <c r="AA18" s="305" t="s">
        <v>193</v>
      </c>
      <c r="AB18" s="268">
        <f>AVERAGE(W19:W23)</f>
        <v>0.8</v>
      </c>
      <c r="AC18" s="270">
        <f t="shared" ref="AC18:AD18" si="15">SUM(X19:X23)</f>
        <v>1</v>
      </c>
      <c r="AD18" s="261">
        <f t="shared" si="15"/>
        <v>0.0008912037037</v>
      </c>
      <c r="AE18" s="215"/>
      <c r="AF18" s="215"/>
      <c r="AG18" s="215"/>
      <c r="AH18" s="215"/>
      <c r="AI18" s="200"/>
      <c r="AJ18" s="200"/>
      <c r="AK18" s="200"/>
      <c r="AL18" s="240"/>
      <c r="AM18" s="200"/>
      <c r="AN18" s="200"/>
      <c r="AO18" s="201"/>
      <c r="AP18" s="196">
        <v>43910.0</v>
      </c>
      <c r="AQ18" s="270"/>
      <c r="AR18" s="270"/>
      <c r="AS18" s="261"/>
      <c r="AT18" s="215"/>
      <c r="AU18" s="305" t="s">
        <v>193</v>
      </c>
      <c r="AV18" s="268">
        <f>AVERAGE(AQ19:AQ23)</f>
        <v>0.8113207547</v>
      </c>
      <c r="AW18" s="270">
        <f t="shared" ref="AW18:AX18" si="16">SUM(AR19:AR23)</f>
        <v>1</v>
      </c>
      <c r="AX18" s="261">
        <f t="shared" si="16"/>
        <v>0.0009490740741</v>
      </c>
      <c r="AY18" s="215"/>
      <c r="AZ18" s="215"/>
      <c r="BA18" s="215"/>
      <c r="BB18" s="215"/>
      <c r="BC18" s="200"/>
      <c r="BD18" s="200"/>
      <c r="BE18" s="240"/>
      <c r="BF18" s="200"/>
      <c r="BG18" s="200"/>
      <c r="BH18" s="200"/>
      <c r="BI18" s="201"/>
      <c r="BJ18" s="196">
        <v>43910.0</v>
      </c>
      <c r="BK18" s="270"/>
      <c r="BL18" s="270"/>
      <c r="BM18" s="261"/>
      <c r="BN18" s="215"/>
      <c r="BO18" s="305" t="s">
        <v>193</v>
      </c>
      <c r="BP18" s="270"/>
      <c r="BQ18" s="270"/>
      <c r="BR18" s="261"/>
      <c r="BS18" s="215"/>
      <c r="BT18" s="215"/>
      <c r="BU18" s="215"/>
      <c r="BV18" s="215"/>
      <c r="BW18" s="200"/>
      <c r="BX18" s="240"/>
      <c r="BY18" s="200"/>
      <c r="BZ18" s="200"/>
      <c r="CA18" s="200"/>
      <c r="CB18" s="200"/>
      <c r="CC18" s="201"/>
      <c r="CD18" s="196">
        <v>43910.0</v>
      </c>
      <c r="CE18" s="270"/>
      <c r="CF18" s="270"/>
      <c r="CG18" s="261"/>
      <c r="CH18" s="215"/>
      <c r="CI18" s="305" t="s">
        <v>193</v>
      </c>
      <c r="CJ18" s="270"/>
      <c r="CK18" s="270"/>
      <c r="CL18" s="261"/>
      <c r="CM18" s="215"/>
      <c r="CN18" s="215"/>
      <c r="CO18" s="215"/>
      <c r="CP18" s="215"/>
      <c r="CQ18" s="240"/>
      <c r="CR18" s="200"/>
      <c r="CS18" s="200"/>
      <c r="CT18" s="200"/>
      <c r="CU18" s="200"/>
      <c r="CV18" s="200"/>
      <c r="CW18" s="201"/>
      <c r="CX18" s="196">
        <v>43910.0</v>
      </c>
      <c r="CY18" s="270"/>
      <c r="CZ18" s="270"/>
      <c r="DA18" s="261"/>
      <c r="DB18" s="215"/>
      <c r="DC18" s="305" t="s">
        <v>193</v>
      </c>
      <c r="DD18" s="268">
        <f>AVERAGE(CY19:CY23)</f>
        <v>1</v>
      </c>
      <c r="DE18" s="270">
        <f t="shared" ref="DE18:DF18" si="17">SUM(CZ19:CZ23)</f>
        <v>1</v>
      </c>
      <c r="DF18" s="261">
        <f t="shared" si="17"/>
        <v>0.001574074074</v>
      </c>
      <c r="DG18" s="215"/>
      <c r="DH18" s="215"/>
      <c r="DI18" s="215"/>
      <c r="DJ18" s="297"/>
      <c r="DK18" s="200"/>
      <c r="DL18" s="200"/>
      <c r="DM18" s="200"/>
      <c r="DN18" s="200"/>
      <c r="DO18" s="200"/>
      <c r="DP18" s="200"/>
      <c r="DQ18" s="201"/>
      <c r="DR18" s="196">
        <v>43910.0</v>
      </c>
      <c r="DS18" s="268"/>
      <c r="DT18" s="270"/>
      <c r="DU18" s="261"/>
      <c r="DV18" s="215"/>
      <c r="DW18" s="305" t="s">
        <v>193</v>
      </c>
      <c r="DX18" s="268">
        <f>AVERAGE(DS19:DS23)</f>
        <v>0.9206349206</v>
      </c>
      <c r="DY18" s="270">
        <f t="shared" ref="DY18:DZ18" si="18">SUM(DT19:DT23)</f>
        <v>5</v>
      </c>
      <c r="DZ18" s="261">
        <f t="shared" si="18"/>
        <v>0.00505787037</v>
      </c>
      <c r="EA18" s="215"/>
      <c r="EB18" s="297"/>
      <c r="EC18" s="215"/>
      <c r="ED18" s="215"/>
      <c r="EE18" s="200"/>
      <c r="EF18" s="200"/>
      <c r="EG18" s="200"/>
      <c r="EH18" s="200"/>
      <c r="EI18" s="200"/>
      <c r="EJ18" s="201"/>
      <c r="EK18" s="196">
        <v>43910.0</v>
      </c>
      <c r="EL18" s="270"/>
      <c r="EM18" s="270"/>
      <c r="EN18" s="261"/>
      <c r="EO18" s="215"/>
      <c r="EP18" s="305" t="s">
        <v>193</v>
      </c>
      <c r="EQ18" s="268">
        <f>AVERAGE(EL19:EL23)</f>
        <v>1</v>
      </c>
      <c r="ER18" s="270">
        <f t="shared" ref="ER18:ES18" si="19">SUM(EM19:EM23)</f>
        <v>3</v>
      </c>
      <c r="ES18" s="261">
        <f t="shared" si="19"/>
        <v>0.001886574074</v>
      </c>
      <c r="ET18" s="215"/>
      <c r="EU18" s="215"/>
      <c r="EV18" s="215"/>
      <c r="EW18" s="215"/>
      <c r="EX18" s="200"/>
      <c r="EY18" s="200"/>
      <c r="EZ18" s="200"/>
      <c r="FA18" s="200"/>
      <c r="FB18" s="200"/>
      <c r="FC18" s="200"/>
    </row>
    <row r="19" ht="15.75" customHeight="1">
      <c r="A19" s="203">
        <v>43913.0</v>
      </c>
      <c r="B19" s="237"/>
      <c r="C19" s="237"/>
      <c r="D19" s="238"/>
      <c r="E19" s="215"/>
      <c r="F19" s="305" t="s">
        <v>195</v>
      </c>
      <c r="G19" s="270"/>
      <c r="H19" s="270"/>
      <c r="I19" s="261"/>
      <c r="J19" s="215"/>
      <c r="K19" s="215"/>
      <c r="L19" s="215"/>
      <c r="M19" s="215"/>
      <c r="N19" s="215"/>
      <c r="O19" s="200"/>
      <c r="P19" s="200"/>
      <c r="Q19" s="200"/>
      <c r="R19" s="200"/>
      <c r="S19" s="240"/>
      <c r="T19" s="200"/>
      <c r="U19" s="201"/>
      <c r="V19" s="203">
        <v>43913.0</v>
      </c>
      <c r="W19" s="237"/>
      <c r="X19" s="237"/>
      <c r="Y19" s="238"/>
      <c r="Z19" s="215"/>
      <c r="AA19" s="305" t="s">
        <v>195</v>
      </c>
      <c r="AB19" s="268"/>
      <c r="AC19" s="270"/>
      <c r="AD19" s="261"/>
      <c r="AE19" s="215"/>
      <c r="AF19" s="215"/>
      <c r="AG19" s="215"/>
      <c r="AH19" s="215"/>
      <c r="AI19" s="200"/>
      <c r="AJ19" s="200"/>
      <c r="AK19" s="200"/>
      <c r="AL19" s="240"/>
      <c r="AM19" s="200"/>
      <c r="AN19" s="200"/>
      <c r="AO19" s="201"/>
      <c r="AP19" s="203">
        <v>43913.0</v>
      </c>
      <c r="AQ19" s="237"/>
      <c r="AR19" s="237"/>
      <c r="AS19" s="238"/>
      <c r="AT19" s="215"/>
      <c r="AU19" s="305" t="s">
        <v>195</v>
      </c>
      <c r="AV19" s="268"/>
      <c r="AW19" s="270"/>
      <c r="AX19" s="261"/>
      <c r="AY19" s="215"/>
      <c r="AZ19" s="215"/>
      <c r="BA19" s="215"/>
      <c r="BB19" s="215"/>
      <c r="BC19" s="200"/>
      <c r="BD19" s="200"/>
      <c r="BE19" s="240"/>
      <c r="BF19" s="200"/>
      <c r="BG19" s="200"/>
      <c r="BH19" s="200"/>
      <c r="BI19" s="201"/>
      <c r="BJ19" s="203">
        <v>43913.0</v>
      </c>
      <c r="BK19" s="237"/>
      <c r="BL19" s="237"/>
      <c r="BM19" s="238"/>
      <c r="BN19" s="215"/>
      <c r="BO19" s="305" t="s">
        <v>195</v>
      </c>
      <c r="BP19" s="270"/>
      <c r="BQ19" s="270"/>
      <c r="BR19" s="261"/>
      <c r="BS19" s="215"/>
      <c r="BT19" s="215"/>
      <c r="BU19" s="215"/>
      <c r="BV19" s="215"/>
      <c r="BW19" s="200"/>
      <c r="BX19" s="240"/>
      <c r="BY19" s="200"/>
      <c r="BZ19" s="200"/>
      <c r="CA19" s="200"/>
      <c r="CB19" s="200"/>
      <c r="CC19" s="201"/>
      <c r="CD19" s="203">
        <v>43913.0</v>
      </c>
      <c r="CE19" s="237"/>
      <c r="CF19" s="237"/>
      <c r="CG19" s="238"/>
      <c r="CH19" s="215"/>
      <c r="CI19" s="305" t="s">
        <v>195</v>
      </c>
      <c r="CJ19" s="270"/>
      <c r="CK19" s="270"/>
      <c r="CL19" s="261"/>
      <c r="CM19" s="215"/>
      <c r="CN19" s="215"/>
      <c r="CO19" s="215"/>
      <c r="CP19" s="215"/>
      <c r="CQ19" s="240"/>
      <c r="CR19" s="200"/>
      <c r="CS19" s="200"/>
      <c r="CT19" s="200"/>
      <c r="CU19" s="200"/>
      <c r="CV19" s="200"/>
      <c r="CW19" s="201"/>
      <c r="CX19" s="203">
        <v>43913.0</v>
      </c>
      <c r="CY19" s="237"/>
      <c r="CZ19" s="237"/>
      <c r="DA19" s="238"/>
      <c r="DB19" s="215"/>
      <c r="DC19" s="305" t="s">
        <v>195</v>
      </c>
      <c r="DD19" s="268"/>
      <c r="DE19" s="270"/>
      <c r="DF19" s="261"/>
      <c r="DG19" s="215"/>
      <c r="DH19" s="215"/>
      <c r="DI19" s="215"/>
      <c r="DJ19" s="297"/>
      <c r="DK19" s="200"/>
      <c r="DL19" s="200"/>
      <c r="DM19" s="200"/>
      <c r="DN19" s="200"/>
      <c r="DO19" s="200"/>
      <c r="DP19" s="200"/>
      <c r="DQ19" s="201"/>
      <c r="DR19" s="203">
        <v>43913.0</v>
      </c>
      <c r="DS19" s="237"/>
      <c r="DT19" s="237"/>
      <c r="DU19" s="238"/>
      <c r="DV19" s="215"/>
      <c r="DW19" s="305" t="s">
        <v>195</v>
      </c>
      <c r="DX19" s="268"/>
      <c r="DY19" s="270"/>
      <c r="DZ19" s="261"/>
      <c r="EA19" s="215"/>
      <c r="EB19" s="297"/>
      <c r="EC19" s="215"/>
      <c r="ED19" s="215"/>
      <c r="EE19" s="200"/>
      <c r="EF19" s="200"/>
      <c r="EG19" s="200"/>
      <c r="EH19" s="200"/>
      <c r="EI19" s="200"/>
      <c r="EJ19" s="201"/>
      <c r="EK19" s="203">
        <v>43913.0</v>
      </c>
      <c r="EL19" s="298">
        <f>'Было не удобно говорить, недозв'!S19</f>
        <v>1</v>
      </c>
      <c r="EM19" s="237">
        <f>'Было не удобно говорить, недозв'!S20</f>
        <v>2</v>
      </c>
      <c r="EN19" s="238">
        <f>'Было не удобно говорить, недозв'!S21</f>
        <v>0.000625</v>
      </c>
      <c r="EO19" s="215"/>
      <c r="EP19" s="305" t="s">
        <v>195</v>
      </c>
      <c r="EQ19" s="270"/>
      <c r="ER19" s="270"/>
      <c r="ES19" s="261"/>
      <c r="ET19" s="215"/>
      <c r="EU19" s="215"/>
      <c r="EV19" s="215"/>
      <c r="EW19" s="215"/>
      <c r="EX19" s="200"/>
      <c r="EY19" s="200"/>
      <c r="EZ19" s="200"/>
      <c r="FA19" s="200"/>
      <c r="FB19" s="200"/>
      <c r="FC19" s="200"/>
    </row>
    <row r="20" ht="15.75" customHeight="1">
      <c r="A20" s="203">
        <v>43914.0</v>
      </c>
      <c r="B20" s="298"/>
      <c r="C20" s="237"/>
      <c r="D20" s="238"/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200"/>
      <c r="P20" s="200"/>
      <c r="Q20" s="200"/>
      <c r="R20" s="200"/>
      <c r="S20" s="200"/>
      <c r="T20" s="200"/>
      <c r="U20" s="201"/>
      <c r="V20" s="203">
        <v>43914.0</v>
      </c>
      <c r="W20" s="237"/>
      <c r="X20" s="237"/>
      <c r="Y20" s="238"/>
      <c r="Z20" s="215"/>
      <c r="AA20" s="215"/>
      <c r="AB20" s="215"/>
      <c r="AC20" s="215"/>
      <c r="AD20" s="215"/>
      <c r="AE20" s="215"/>
      <c r="AF20" s="215"/>
      <c r="AG20" s="215"/>
      <c r="AH20" s="215"/>
      <c r="AI20" s="200"/>
      <c r="AJ20" s="200"/>
      <c r="AK20" s="200"/>
      <c r="AL20" s="200"/>
      <c r="AM20" s="200"/>
      <c r="AN20" s="200"/>
      <c r="AO20" s="201"/>
      <c r="AP20" s="203">
        <v>43914.0</v>
      </c>
      <c r="AQ20" s="237"/>
      <c r="AR20" s="237"/>
      <c r="AS20" s="238"/>
      <c r="AT20" s="215"/>
      <c r="AU20" s="215"/>
      <c r="AV20" s="215"/>
      <c r="AW20" s="215"/>
      <c r="AX20" s="215"/>
      <c r="AY20" s="215"/>
      <c r="AZ20" s="215"/>
      <c r="BA20" s="215"/>
      <c r="BB20" s="215"/>
      <c r="BC20" s="200"/>
      <c r="BD20" s="200"/>
      <c r="BE20" s="200"/>
      <c r="BF20" s="200"/>
      <c r="BG20" s="200"/>
      <c r="BH20" s="200"/>
      <c r="BI20" s="201"/>
      <c r="BJ20" s="203">
        <v>43914.0</v>
      </c>
      <c r="BK20" s="237"/>
      <c r="BL20" s="237"/>
      <c r="BM20" s="238"/>
      <c r="BN20" s="215"/>
      <c r="BO20" s="215"/>
      <c r="BP20" s="215"/>
      <c r="BQ20" s="215"/>
      <c r="BR20" s="215"/>
      <c r="BS20" s="215"/>
      <c r="BT20" s="215"/>
      <c r="BU20" s="215"/>
      <c r="BV20" s="215"/>
      <c r="BW20" s="200"/>
      <c r="BX20" s="200"/>
      <c r="BY20" s="200"/>
      <c r="BZ20" s="200"/>
      <c r="CA20" s="200"/>
      <c r="CB20" s="200"/>
      <c r="CC20" s="201"/>
      <c r="CD20" s="203">
        <v>43914.0</v>
      </c>
      <c r="CE20" s="237"/>
      <c r="CF20" s="237"/>
      <c r="CG20" s="238"/>
      <c r="CH20" s="215"/>
      <c r="CI20" s="215"/>
      <c r="CJ20" s="215"/>
      <c r="CK20" s="215"/>
      <c r="CL20" s="215"/>
      <c r="CM20" s="215"/>
      <c r="CN20" s="215"/>
      <c r="CO20" s="215"/>
      <c r="CP20" s="215"/>
      <c r="CQ20" s="200"/>
      <c r="CR20" s="200"/>
      <c r="CS20" s="200"/>
      <c r="CT20" s="200"/>
      <c r="CU20" s="200"/>
      <c r="CV20" s="200"/>
      <c r="CW20" s="201"/>
      <c r="CX20" s="203">
        <v>43914.0</v>
      </c>
      <c r="CY20" s="237"/>
      <c r="CZ20" s="237"/>
      <c r="DA20" s="238"/>
      <c r="DB20" s="215"/>
      <c r="DC20" s="215"/>
      <c r="DD20" s="215"/>
      <c r="DE20" s="215"/>
      <c r="DF20" s="215"/>
      <c r="DG20" s="215"/>
      <c r="DH20" s="215"/>
      <c r="DI20" s="215"/>
      <c r="DJ20" s="215"/>
      <c r="DK20" s="200"/>
      <c r="DL20" s="200"/>
      <c r="DM20" s="200"/>
      <c r="DN20" s="200"/>
      <c r="DO20" s="200"/>
      <c r="DP20" s="200"/>
      <c r="DQ20" s="201"/>
      <c r="DR20" s="203">
        <v>43914.0</v>
      </c>
      <c r="DS20" s="298">
        <f>'Уточняющее касание '!AM34</f>
        <v>1</v>
      </c>
      <c r="DT20" s="237">
        <f>'Уточняющее касание '!AM35</f>
        <v>1</v>
      </c>
      <c r="DU20" s="238">
        <f>'Уточняющее касание '!AM36</f>
        <v>0.0005787037037</v>
      </c>
      <c r="DV20" s="215"/>
      <c r="DW20" s="215"/>
      <c r="DX20" s="215"/>
      <c r="DY20" s="215"/>
      <c r="DZ20" s="215"/>
      <c r="EA20" s="215"/>
      <c r="EB20" s="215"/>
      <c r="EC20" s="215"/>
      <c r="ED20" s="215"/>
      <c r="EE20" s="200"/>
      <c r="EF20" s="200"/>
      <c r="EG20" s="200"/>
      <c r="EH20" s="200"/>
      <c r="EI20" s="200"/>
      <c r="EJ20" s="201"/>
      <c r="EK20" s="203">
        <v>43914.0</v>
      </c>
      <c r="EL20" s="237"/>
      <c r="EM20" s="237"/>
      <c r="EN20" s="238"/>
      <c r="EO20" s="215"/>
      <c r="EP20" s="215"/>
      <c r="EQ20" s="215"/>
      <c r="ER20" s="215"/>
      <c r="ES20" s="215"/>
      <c r="ET20" s="215"/>
      <c r="EU20" s="215"/>
      <c r="EV20" s="215"/>
      <c r="EW20" s="215"/>
      <c r="EX20" s="200"/>
      <c r="EY20" s="200"/>
      <c r="EZ20" s="200"/>
      <c r="FA20" s="200"/>
      <c r="FB20" s="200"/>
      <c r="FC20" s="200"/>
    </row>
    <row r="21" ht="15.75" customHeight="1">
      <c r="A21" s="203">
        <v>43915.0</v>
      </c>
      <c r="B21" s="237"/>
      <c r="C21" s="237"/>
      <c r="D21" s="238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00"/>
      <c r="P21" s="200"/>
      <c r="Q21" s="200"/>
      <c r="R21" s="200"/>
      <c r="S21" s="200"/>
      <c r="T21" s="200"/>
      <c r="U21" s="201"/>
      <c r="V21" s="203">
        <v>43915.0</v>
      </c>
      <c r="W21" s="298"/>
      <c r="X21" s="237"/>
      <c r="Y21" s="238"/>
      <c r="Z21" s="215"/>
      <c r="AA21" s="215"/>
      <c r="AB21" s="215"/>
      <c r="AC21" s="215"/>
      <c r="AD21" s="215"/>
      <c r="AE21" s="215"/>
      <c r="AF21" s="215"/>
      <c r="AG21" s="215"/>
      <c r="AH21" s="215"/>
      <c r="AI21" s="200"/>
      <c r="AJ21" s="200"/>
      <c r="AK21" s="200"/>
      <c r="AL21" s="200"/>
      <c r="AM21" s="200"/>
      <c r="AN21" s="200"/>
      <c r="AO21" s="201"/>
      <c r="AP21" s="203">
        <v>43915.0</v>
      </c>
      <c r="AQ21" s="298">
        <f>'ТКП отправлено'!Z37</f>
        <v>0.8113207547</v>
      </c>
      <c r="AR21" s="237">
        <f>'ТКП отправлено'!Z38</f>
        <v>1</v>
      </c>
      <c r="AS21" s="238">
        <f>'ТКП отправлено'!Z39</f>
        <v>0.0009490740741</v>
      </c>
      <c r="AT21" s="215"/>
      <c r="AU21" s="215"/>
      <c r="AV21" s="215"/>
      <c r="AW21" s="215"/>
      <c r="AX21" s="215"/>
      <c r="AY21" s="215"/>
      <c r="AZ21" s="215"/>
      <c r="BA21" s="215"/>
      <c r="BB21" s="215"/>
      <c r="BC21" s="200"/>
      <c r="BD21" s="200"/>
      <c r="BE21" s="200"/>
      <c r="BF21" s="200"/>
      <c r="BG21" s="200"/>
      <c r="BH21" s="200"/>
      <c r="BI21" s="201"/>
      <c r="BJ21" s="203">
        <v>43915.0</v>
      </c>
      <c r="BK21" s="237"/>
      <c r="BL21" s="237"/>
      <c r="BM21" s="238"/>
      <c r="BN21" s="215"/>
      <c r="BO21" s="215"/>
      <c r="BP21" s="215"/>
      <c r="BQ21" s="215"/>
      <c r="BR21" s="215"/>
      <c r="BS21" s="215"/>
      <c r="BT21" s="215"/>
      <c r="BU21" s="215"/>
      <c r="BV21" s="215"/>
      <c r="BW21" s="200"/>
      <c r="BX21" s="200"/>
      <c r="BY21" s="200"/>
      <c r="BZ21" s="200"/>
      <c r="CA21" s="200"/>
      <c r="CB21" s="200"/>
      <c r="CC21" s="201"/>
      <c r="CD21" s="203">
        <v>43915.0</v>
      </c>
      <c r="CE21" s="237"/>
      <c r="CF21" s="237"/>
      <c r="CG21" s="238"/>
      <c r="CH21" s="215"/>
      <c r="CI21" s="215"/>
      <c r="CJ21" s="215"/>
      <c r="CK21" s="215"/>
      <c r="CL21" s="215"/>
      <c r="CM21" s="215"/>
      <c r="CN21" s="215"/>
      <c r="CO21" s="215"/>
      <c r="CP21" s="215"/>
      <c r="CQ21" s="200"/>
      <c r="CR21" s="200"/>
      <c r="CS21" s="200"/>
      <c r="CT21" s="200"/>
      <c r="CU21" s="200"/>
      <c r="CV21" s="200"/>
      <c r="CW21" s="201"/>
      <c r="CX21" s="203">
        <v>43915.0</v>
      </c>
      <c r="CY21" s="298">
        <f>'ВХОДЯЩИЙ ЗВОНОК'!F20</f>
        <v>1</v>
      </c>
      <c r="CZ21" s="237">
        <f>'ВХОДЯЩИЙ ЗВОНОК'!F21</f>
        <v>1</v>
      </c>
      <c r="DA21" s="238">
        <f>'ВХОДЯЩИЙ ЗВОНОК'!F22</f>
        <v>0.001574074074</v>
      </c>
      <c r="DB21" s="215"/>
      <c r="DC21" s="215"/>
      <c r="DD21" s="215"/>
      <c r="DE21" s="215"/>
      <c r="DF21" s="215"/>
      <c r="DG21" s="215"/>
      <c r="DH21" s="215"/>
      <c r="DI21" s="215"/>
      <c r="DJ21" s="215"/>
      <c r="DK21" s="200"/>
      <c r="DL21" s="200"/>
      <c r="DM21" s="200"/>
      <c r="DN21" s="200"/>
      <c r="DO21" s="200"/>
      <c r="DP21" s="200"/>
      <c r="DQ21" s="201"/>
      <c r="DR21" s="203">
        <v>43915.0</v>
      </c>
      <c r="DS21" s="298">
        <f>'Уточняющее касание '!AO34</f>
        <v>0.880952381</v>
      </c>
      <c r="DT21" s="237">
        <f>'Уточняющее касание '!AO35</f>
        <v>1</v>
      </c>
      <c r="DU21" s="238">
        <f>'Уточняющее касание '!AO36</f>
        <v>0.002349537037</v>
      </c>
      <c r="DV21" s="215"/>
      <c r="DW21" s="215"/>
      <c r="DX21" s="215"/>
      <c r="DY21" s="215"/>
      <c r="DZ21" s="215"/>
      <c r="EA21" s="215"/>
      <c r="EB21" s="215"/>
      <c r="EC21" s="215"/>
      <c r="ED21" s="215"/>
      <c r="EE21" s="200"/>
      <c r="EF21" s="200"/>
      <c r="EG21" s="200"/>
      <c r="EH21" s="200"/>
      <c r="EI21" s="200"/>
      <c r="EJ21" s="201"/>
      <c r="EK21" s="203">
        <v>43915.0</v>
      </c>
      <c r="EL21" s="298">
        <f>'Было не удобно говорить, недозв'!V19</f>
        <v>1</v>
      </c>
      <c r="EM21" s="237">
        <f>'Было не удобно говорить, недозв'!V20</f>
        <v>1</v>
      </c>
      <c r="EN21" s="238">
        <f>'Было не удобно говорить, недозв'!V21</f>
        <v>0.001261574074</v>
      </c>
      <c r="EO21" s="215"/>
      <c r="EP21" s="215"/>
      <c r="EQ21" s="215"/>
      <c r="ER21" s="215"/>
      <c r="ES21" s="215"/>
      <c r="ET21" s="215"/>
      <c r="EU21" s="215"/>
      <c r="EV21" s="215"/>
      <c r="EW21" s="215"/>
      <c r="EX21" s="200"/>
      <c r="EY21" s="200"/>
      <c r="EZ21" s="200"/>
      <c r="FA21" s="200"/>
      <c r="FB21" s="200"/>
      <c r="FC21" s="200"/>
    </row>
    <row r="22" ht="15.75" customHeight="1">
      <c r="A22" s="203">
        <v>43916.0</v>
      </c>
      <c r="B22" s="298"/>
      <c r="C22" s="237"/>
      <c r="D22" s="238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00"/>
      <c r="P22" s="200"/>
      <c r="Q22" s="200"/>
      <c r="R22" s="200"/>
      <c r="S22" s="200"/>
      <c r="T22" s="200"/>
      <c r="U22" s="201"/>
      <c r="V22" s="203">
        <v>43916.0</v>
      </c>
      <c r="W22" s="298">
        <f>'Звонок ЛПР'!N40</f>
        <v>0.8</v>
      </c>
      <c r="X22" s="237">
        <f>'Звонок ЛПР'!N41</f>
        <v>1</v>
      </c>
      <c r="Y22" s="238">
        <f>'Звонок ЛПР'!N42</f>
        <v>0.0008912037037</v>
      </c>
      <c r="Z22" s="215"/>
      <c r="AA22" s="215"/>
      <c r="AB22" s="215"/>
      <c r="AC22" s="215"/>
      <c r="AD22" s="215"/>
      <c r="AE22" s="215"/>
      <c r="AF22" s="215"/>
      <c r="AG22" s="215"/>
      <c r="AH22" s="215"/>
      <c r="AI22" s="200"/>
      <c r="AJ22" s="200"/>
      <c r="AK22" s="200"/>
      <c r="AL22" s="200"/>
      <c r="AM22" s="200"/>
      <c r="AN22" s="200"/>
      <c r="AO22" s="201"/>
      <c r="AP22" s="203">
        <v>43916.0</v>
      </c>
      <c r="AQ22" s="298"/>
      <c r="AR22" s="237"/>
      <c r="AS22" s="238"/>
      <c r="AT22" s="215"/>
      <c r="AU22" s="215"/>
      <c r="AV22" s="215"/>
      <c r="AW22" s="215"/>
      <c r="AX22" s="215"/>
      <c r="AY22" s="215"/>
      <c r="AZ22" s="215"/>
      <c r="BA22" s="215"/>
      <c r="BB22" s="215"/>
      <c r="BC22" s="200"/>
      <c r="BD22" s="200"/>
      <c r="BE22" s="200"/>
      <c r="BF22" s="200"/>
      <c r="BG22" s="200"/>
      <c r="BH22" s="200"/>
      <c r="BI22" s="201"/>
      <c r="BJ22" s="203">
        <v>43916.0</v>
      </c>
      <c r="BK22" s="298"/>
      <c r="BL22" s="237"/>
      <c r="BM22" s="238"/>
      <c r="BN22" s="215"/>
      <c r="BO22" s="215"/>
      <c r="BP22" s="215"/>
      <c r="BQ22" s="215"/>
      <c r="BR22" s="215"/>
      <c r="BS22" s="215"/>
      <c r="BT22" s="215"/>
      <c r="BU22" s="215"/>
      <c r="BV22" s="215"/>
      <c r="BW22" s="200"/>
      <c r="BX22" s="200"/>
      <c r="BY22" s="200"/>
      <c r="BZ22" s="200"/>
      <c r="CA22" s="200"/>
      <c r="CB22" s="200"/>
      <c r="CC22" s="201"/>
      <c r="CD22" s="203">
        <v>43916.0</v>
      </c>
      <c r="CE22" s="298"/>
      <c r="CF22" s="237"/>
      <c r="CG22" s="238"/>
      <c r="CH22" s="215"/>
      <c r="CI22" s="215"/>
      <c r="CJ22" s="215"/>
      <c r="CK22" s="215"/>
      <c r="CL22" s="215"/>
      <c r="CM22" s="215"/>
      <c r="CN22" s="215"/>
      <c r="CO22" s="215"/>
      <c r="CP22" s="215"/>
      <c r="CQ22" s="200"/>
      <c r="CR22" s="200"/>
      <c r="CS22" s="200"/>
      <c r="CT22" s="200"/>
      <c r="CU22" s="200"/>
      <c r="CV22" s="200"/>
      <c r="CW22" s="201"/>
      <c r="CX22" s="203">
        <v>43916.0</v>
      </c>
      <c r="CY22" s="298"/>
      <c r="CZ22" s="237"/>
      <c r="DA22" s="238"/>
      <c r="DB22" s="215"/>
      <c r="DC22" s="215"/>
      <c r="DD22" s="215"/>
      <c r="DE22" s="215"/>
      <c r="DF22" s="215"/>
      <c r="DG22" s="215"/>
      <c r="DH22" s="215"/>
      <c r="DI22" s="215"/>
      <c r="DJ22" s="215"/>
      <c r="DK22" s="200"/>
      <c r="DL22" s="200"/>
      <c r="DM22" s="200"/>
      <c r="DN22" s="200"/>
      <c r="DO22" s="200"/>
      <c r="DP22" s="200"/>
      <c r="DQ22" s="201"/>
      <c r="DR22" s="203">
        <v>43916.0</v>
      </c>
      <c r="DS22" s="298">
        <f>'Уточняющее касание '!AR34</f>
        <v>0.880952381</v>
      </c>
      <c r="DT22" s="237">
        <f>'Уточняющее касание '!AR35</f>
        <v>3</v>
      </c>
      <c r="DU22" s="238">
        <f>'Уточняющее касание '!AR36</f>
        <v>0.00212962963</v>
      </c>
      <c r="DV22" s="215"/>
      <c r="DW22" s="215"/>
      <c r="DX22" s="215"/>
      <c r="DY22" s="215"/>
      <c r="DZ22" s="215"/>
      <c r="EA22" s="215"/>
      <c r="EB22" s="215"/>
      <c r="EC22" s="215"/>
      <c r="ED22" s="215"/>
      <c r="EE22" s="200"/>
      <c r="EF22" s="200"/>
      <c r="EG22" s="200"/>
      <c r="EH22" s="200"/>
      <c r="EI22" s="200"/>
      <c r="EJ22" s="201"/>
      <c r="EK22" s="203">
        <v>43916.0</v>
      </c>
      <c r="EL22" s="298"/>
      <c r="EM22" s="237"/>
      <c r="EN22" s="238"/>
      <c r="EO22" s="215"/>
      <c r="EP22" s="215"/>
      <c r="EQ22" s="215"/>
      <c r="ER22" s="215"/>
      <c r="ES22" s="215"/>
      <c r="ET22" s="215"/>
      <c r="EU22" s="215"/>
      <c r="EV22" s="215"/>
      <c r="EW22" s="215"/>
      <c r="EX22" s="200"/>
      <c r="EY22" s="200"/>
      <c r="EZ22" s="200"/>
      <c r="FA22" s="200"/>
      <c r="FB22" s="200"/>
      <c r="FC22" s="200"/>
    </row>
    <row r="23" ht="15.75" customHeight="1">
      <c r="A23" s="203">
        <v>43917.0</v>
      </c>
      <c r="B23" s="298"/>
      <c r="C23" s="237"/>
      <c r="D23" s="238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00"/>
      <c r="P23" s="200"/>
      <c r="Q23" s="200"/>
      <c r="R23" s="200"/>
      <c r="S23" s="200"/>
      <c r="T23" s="200"/>
      <c r="U23" s="201"/>
      <c r="V23" s="203">
        <v>43917.0</v>
      </c>
      <c r="W23" s="298"/>
      <c r="X23" s="237"/>
      <c r="Y23" s="238"/>
      <c r="Z23" s="215"/>
      <c r="AA23" s="215"/>
      <c r="AB23" s="215"/>
      <c r="AC23" s="215"/>
      <c r="AD23" s="215"/>
      <c r="AE23" s="215"/>
      <c r="AF23" s="215"/>
      <c r="AG23" s="215"/>
      <c r="AH23" s="215"/>
      <c r="AI23" s="200"/>
      <c r="AJ23" s="200"/>
      <c r="AK23" s="200"/>
      <c r="AL23" s="200"/>
      <c r="AM23" s="200"/>
      <c r="AN23" s="200"/>
      <c r="AO23" s="201"/>
      <c r="AP23" s="203">
        <v>43917.0</v>
      </c>
      <c r="AQ23" s="298"/>
      <c r="AR23" s="237"/>
      <c r="AS23" s="238"/>
      <c r="AT23" s="215"/>
      <c r="AU23" s="215"/>
      <c r="AV23" s="215"/>
      <c r="AW23" s="215"/>
      <c r="AX23" s="215"/>
      <c r="AY23" s="215"/>
      <c r="AZ23" s="215"/>
      <c r="BA23" s="215"/>
      <c r="BB23" s="215"/>
      <c r="BC23" s="200"/>
      <c r="BD23" s="200"/>
      <c r="BE23" s="200"/>
      <c r="BF23" s="200"/>
      <c r="BG23" s="200"/>
      <c r="BH23" s="200"/>
      <c r="BI23" s="201"/>
      <c r="BJ23" s="203">
        <v>43917.0</v>
      </c>
      <c r="BK23" s="237"/>
      <c r="BL23" s="237"/>
      <c r="BM23" s="238"/>
      <c r="BN23" s="215"/>
      <c r="BO23" s="215"/>
      <c r="BP23" s="215"/>
      <c r="BQ23" s="215"/>
      <c r="BR23" s="215"/>
      <c r="BS23" s="215"/>
      <c r="BT23" s="215"/>
      <c r="BU23" s="215"/>
      <c r="BV23" s="215"/>
      <c r="BW23" s="200"/>
      <c r="BX23" s="200"/>
      <c r="BY23" s="200"/>
      <c r="BZ23" s="200"/>
      <c r="CA23" s="200"/>
      <c r="CB23" s="200"/>
      <c r="CC23" s="201"/>
      <c r="CD23" s="203">
        <v>43917.0</v>
      </c>
      <c r="CE23" s="237"/>
      <c r="CF23" s="237"/>
      <c r="CG23" s="238"/>
      <c r="CH23" s="215"/>
      <c r="CI23" s="215"/>
      <c r="CJ23" s="215"/>
      <c r="CK23" s="215"/>
      <c r="CL23" s="215"/>
      <c r="CM23" s="215"/>
      <c r="CN23" s="215"/>
      <c r="CO23" s="215"/>
      <c r="CP23" s="215"/>
      <c r="CQ23" s="200"/>
      <c r="CR23" s="200"/>
      <c r="CS23" s="200"/>
      <c r="CT23" s="200"/>
      <c r="CU23" s="200"/>
      <c r="CV23" s="200"/>
      <c r="CW23" s="201"/>
      <c r="CX23" s="203">
        <v>43917.0</v>
      </c>
      <c r="CY23" s="237"/>
      <c r="CZ23" s="237"/>
      <c r="DA23" s="238"/>
      <c r="DB23" s="215"/>
      <c r="DC23" s="215"/>
      <c r="DD23" s="215"/>
      <c r="DE23" s="215"/>
      <c r="DF23" s="215"/>
      <c r="DG23" s="215"/>
      <c r="DH23" s="215"/>
      <c r="DI23" s="215"/>
      <c r="DJ23" s="215"/>
      <c r="DK23" s="200"/>
      <c r="DL23" s="200"/>
      <c r="DM23" s="200"/>
      <c r="DN23" s="200"/>
      <c r="DO23" s="200"/>
      <c r="DP23" s="200"/>
      <c r="DQ23" s="201"/>
      <c r="DR23" s="203">
        <v>43917.0</v>
      </c>
      <c r="DS23" s="298"/>
      <c r="DT23" s="237"/>
      <c r="DU23" s="238"/>
      <c r="DV23" s="215"/>
      <c r="DW23" s="215"/>
      <c r="DX23" s="215"/>
      <c r="DY23" s="215"/>
      <c r="DZ23" s="215"/>
      <c r="EA23" s="215"/>
      <c r="EB23" s="215"/>
      <c r="EC23" s="215"/>
      <c r="ED23" s="215"/>
      <c r="EE23" s="200"/>
      <c r="EF23" s="200"/>
      <c r="EG23" s="200"/>
      <c r="EH23" s="200"/>
      <c r="EI23" s="200"/>
      <c r="EJ23" s="201"/>
      <c r="EK23" s="203">
        <v>43917.0</v>
      </c>
      <c r="EL23" s="298"/>
      <c r="EM23" s="237"/>
      <c r="EN23" s="238"/>
      <c r="EO23" s="215"/>
      <c r="EP23" s="215"/>
      <c r="EQ23" s="215"/>
      <c r="ER23" s="215"/>
      <c r="ES23" s="215"/>
      <c r="ET23" s="215"/>
      <c r="EU23" s="215"/>
      <c r="EV23" s="215"/>
      <c r="EW23" s="215"/>
      <c r="EX23" s="200"/>
      <c r="EY23" s="200"/>
      <c r="EZ23" s="200"/>
      <c r="FA23" s="200"/>
      <c r="FB23" s="200"/>
      <c r="FC23" s="200"/>
    </row>
    <row r="24" ht="15.75" customHeight="1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0"/>
      <c r="CO24" s="200"/>
      <c r="CP24" s="200"/>
      <c r="CQ24" s="200"/>
      <c r="CR24" s="200"/>
      <c r="CS24" s="200"/>
      <c r="CT24" s="200"/>
      <c r="CU24" s="200"/>
      <c r="CV24" s="200"/>
      <c r="CW24" s="200"/>
      <c r="CX24" s="200"/>
      <c r="CY24" s="200"/>
      <c r="CZ24" s="200"/>
      <c r="DA24" s="200"/>
      <c r="DB24" s="200"/>
      <c r="DC24" s="200"/>
      <c r="DD24" s="200"/>
      <c r="DE24" s="200"/>
      <c r="DF24" s="200"/>
      <c r="DG24" s="200"/>
      <c r="DH24" s="200"/>
      <c r="DI24" s="200"/>
      <c r="DJ24" s="200"/>
      <c r="DK24" s="200"/>
      <c r="DL24" s="200"/>
      <c r="DM24" s="200"/>
      <c r="DN24" s="200"/>
      <c r="DO24" s="200"/>
      <c r="DP24" s="200"/>
      <c r="DQ24" s="200"/>
      <c r="DR24" s="200"/>
      <c r="DS24" s="200"/>
      <c r="DT24" s="200"/>
      <c r="DU24" s="200"/>
      <c r="DV24" s="200"/>
      <c r="DW24" s="200"/>
      <c r="DX24" s="200"/>
      <c r="DY24" s="200"/>
      <c r="DZ24" s="200"/>
      <c r="EA24" s="200"/>
      <c r="EB24" s="200"/>
      <c r="EC24" s="200"/>
      <c r="ED24" s="200"/>
      <c r="EE24" s="200"/>
      <c r="EF24" s="200"/>
      <c r="EG24" s="200"/>
      <c r="EH24" s="200"/>
      <c r="EI24" s="200"/>
      <c r="EJ24" s="200"/>
      <c r="EK24" s="200"/>
      <c r="EL24" s="200"/>
      <c r="EM24" s="200"/>
      <c r="EN24" s="200"/>
      <c r="EO24" s="200"/>
      <c r="EP24" s="200"/>
      <c r="EQ24" s="200"/>
      <c r="ER24" s="200"/>
      <c r="ES24" s="200"/>
      <c r="ET24" s="200"/>
      <c r="EU24" s="200"/>
      <c r="EV24" s="200"/>
      <c r="EW24" s="200"/>
      <c r="EX24" s="200"/>
      <c r="EY24" s="200"/>
      <c r="EZ24" s="200"/>
      <c r="FA24" s="200"/>
      <c r="FB24" s="200"/>
      <c r="FC24" s="200"/>
    </row>
    <row r="25" ht="15.75" customHeight="1">
      <c r="A25" s="200"/>
      <c r="B25" s="200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200"/>
      <c r="AU25" s="200"/>
      <c r="AV25" s="200"/>
      <c r="AW25" s="200"/>
      <c r="AX25" s="200"/>
      <c r="AY25" s="200"/>
      <c r="AZ25" s="200"/>
      <c r="BA25" s="200"/>
      <c r="BB25" s="200"/>
      <c r="BC25" s="200"/>
      <c r="BD25" s="200"/>
      <c r="BE25" s="200"/>
      <c r="BF25" s="200"/>
      <c r="BG25" s="200"/>
      <c r="BH25" s="200"/>
      <c r="BI25" s="200"/>
      <c r="BJ25" s="200"/>
      <c r="BK25" s="200"/>
      <c r="BL25" s="200"/>
      <c r="BM25" s="200"/>
      <c r="BN25" s="200"/>
      <c r="BO25" s="200"/>
      <c r="BP25" s="200"/>
      <c r="BQ25" s="200"/>
      <c r="BR25" s="200"/>
      <c r="BS25" s="200"/>
      <c r="BT25" s="200"/>
      <c r="BU25" s="200"/>
      <c r="BV25" s="200"/>
      <c r="BW25" s="200"/>
      <c r="BX25" s="200"/>
      <c r="BY25" s="200"/>
      <c r="BZ25" s="200"/>
      <c r="CA25" s="200"/>
      <c r="CB25" s="200"/>
      <c r="CC25" s="200"/>
      <c r="CD25" s="200"/>
      <c r="CE25" s="200"/>
      <c r="CF25" s="200"/>
      <c r="CG25" s="200"/>
      <c r="CH25" s="200"/>
      <c r="CI25" s="200"/>
      <c r="CJ25" s="200"/>
      <c r="CK25" s="200"/>
      <c r="CL25" s="200"/>
      <c r="CM25" s="200"/>
      <c r="CN25" s="200"/>
      <c r="CO25" s="200"/>
      <c r="CP25" s="200"/>
      <c r="CQ25" s="200"/>
      <c r="CR25" s="200"/>
      <c r="CS25" s="200"/>
      <c r="CT25" s="200"/>
      <c r="CU25" s="200"/>
      <c r="CV25" s="200"/>
      <c r="CW25" s="200"/>
      <c r="CX25" s="200"/>
      <c r="CY25" s="200"/>
      <c r="CZ25" s="200"/>
      <c r="DA25" s="200"/>
      <c r="DB25" s="200"/>
      <c r="DC25" s="200"/>
      <c r="DD25" s="200"/>
      <c r="DE25" s="200"/>
      <c r="DF25" s="200"/>
      <c r="DG25" s="200"/>
      <c r="DH25" s="200"/>
      <c r="DI25" s="200"/>
      <c r="DJ25" s="200"/>
      <c r="DK25" s="200"/>
      <c r="DL25" s="200"/>
      <c r="DM25" s="200"/>
      <c r="DN25" s="200"/>
      <c r="DO25" s="200"/>
      <c r="DP25" s="200"/>
      <c r="DQ25" s="200"/>
      <c r="DR25" s="200"/>
      <c r="DS25" s="200"/>
      <c r="DT25" s="200"/>
      <c r="DU25" s="200"/>
      <c r="DV25" s="200"/>
      <c r="DW25" s="200"/>
      <c r="DX25" s="200"/>
      <c r="DY25" s="200"/>
      <c r="DZ25" s="200"/>
      <c r="EA25" s="200"/>
      <c r="EB25" s="200"/>
      <c r="EC25" s="200"/>
      <c r="ED25" s="200"/>
      <c r="EE25" s="200"/>
      <c r="EF25" s="200"/>
      <c r="EG25" s="200"/>
      <c r="EH25" s="200"/>
      <c r="EI25" s="200"/>
      <c r="EJ25" s="200"/>
      <c r="EK25" s="200"/>
      <c r="EL25" s="200"/>
      <c r="EM25" s="200"/>
      <c r="EN25" s="200"/>
      <c r="EO25" s="200"/>
      <c r="EP25" s="200"/>
      <c r="EQ25" s="200"/>
      <c r="ER25" s="200"/>
      <c r="ES25" s="200"/>
      <c r="ET25" s="200"/>
      <c r="EU25" s="200"/>
      <c r="EV25" s="200"/>
      <c r="EW25" s="200"/>
      <c r="EX25" s="200"/>
      <c r="EY25" s="200"/>
      <c r="EZ25" s="200"/>
      <c r="FA25" s="200"/>
      <c r="FB25" s="200"/>
      <c r="FC25" s="200"/>
    </row>
    <row r="26" ht="15.75" customHeight="1">
      <c r="A26" s="200"/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0"/>
      <c r="AT26" s="200"/>
      <c r="AU26" s="200"/>
      <c r="AV26" s="200"/>
      <c r="AW26" s="200"/>
      <c r="AX26" s="200"/>
      <c r="AY26" s="200"/>
      <c r="AZ26" s="200"/>
      <c r="BA26" s="200"/>
      <c r="BB26" s="200"/>
      <c r="BC26" s="200"/>
      <c r="BD26" s="200"/>
      <c r="BE26" s="200"/>
      <c r="BF26" s="200"/>
      <c r="BG26" s="200"/>
      <c r="BH26" s="200"/>
      <c r="BI26" s="200"/>
      <c r="BJ26" s="200"/>
      <c r="BK26" s="200"/>
      <c r="BL26" s="200"/>
      <c r="BM26" s="200"/>
      <c r="BN26" s="200"/>
      <c r="BO26" s="200"/>
      <c r="BP26" s="200"/>
      <c r="BQ26" s="200"/>
      <c r="BR26" s="200"/>
      <c r="BS26" s="200"/>
      <c r="BT26" s="200"/>
      <c r="BU26" s="200"/>
      <c r="BV26" s="200"/>
      <c r="BW26" s="200"/>
      <c r="BX26" s="200"/>
      <c r="BY26" s="200"/>
      <c r="BZ26" s="200"/>
      <c r="CA26" s="200"/>
      <c r="CB26" s="200"/>
      <c r="CC26" s="200"/>
      <c r="CD26" s="200"/>
      <c r="CE26" s="200"/>
      <c r="CF26" s="200"/>
      <c r="CG26" s="200"/>
      <c r="CH26" s="200"/>
      <c r="CI26" s="200"/>
      <c r="CJ26" s="200"/>
      <c r="CK26" s="200"/>
      <c r="CL26" s="200"/>
      <c r="CM26" s="200"/>
      <c r="CN26" s="200"/>
      <c r="CO26" s="200"/>
      <c r="CP26" s="200"/>
      <c r="CQ26" s="200"/>
      <c r="CR26" s="200"/>
      <c r="CS26" s="200"/>
      <c r="CT26" s="200"/>
      <c r="CU26" s="200"/>
      <c r="CV26" s="200"/>
      <c r="CW26" s="200"/>
      <c r="CX26" s="200"/>
      <c r="CY26" s="200"/>
      <c r="CZ26" s="200"/>
      <c r="DA26" s="200"/>
      <c r="DB26" s="200"/>
      <c r="DC26" s="200"/>
      <c r="DD26" s="200"/>
      <c r="DE26" s="200"/>
      <c r="DF26" s="200"/>
      <c r="DG26" s="200"/>
      <c r="DH26" s="200"/>
      <c r="DI26" s="200"/>
      <c r="DJ26" s="200"/>
      <c r="DK26" s="200"/>
      <c r="DL26" s="200"/>
      <c r="DM26" s="200"/>
      <c r="DN26" s="200"/>
      <c r="DO26" s="200"/>
      <c r="DP26" s="200"/>
      <c r="DQ26" s="200"/>
      <c r="DR26" s="200"/>
      <c r="DS26" s="200"/>
      <c r="DT26" s="200"/>
      <c r="DU26" s="200"/>
      <c r="DV26" s="200"/>
      <c r="DW26" s="200"/>
      <c r="DX26" s="200"/>
      <c r="DY26" s="200"/>
      <c r="DZ26" s="200"/>
      <c r="EA26" s="200"/>
      <c r="EB26" s="200"/>
      <c r="EC26" s="200"/>
      <c r="ED26" s="200"/>
      <c r="EE26" s="200"/>
      <c r="EF26" s="200"/>
      <c r="EG26" s="200"/>
      <c r="EH26" s="200"/>
      <c r="EI26" s="200"/>
      <c r="EJ26" s="200"/>
      <c r="EK26" s="200"/>
      <c r="EL26" s="200"/>
      <c r="EM26" s="200"/>
      <c r="EN26" s="200"/>
      <c r="EO26" s="200"/>
      <c r="EP26" s="200"/>
      <c r="EQ26" s="200"/>
      <c r="ER26" s="200"/>
      <c r="ES26" s="200"/>
      <c r="ET26" s="200"/>
      <c r="EU26" s="200"/>
      <c r="EV26" s="200"/>
      <c r="EW26" s="200"/>
      <c r="EX26" s="200"/>
      <c r="EY26" s="200"/>
      <c r="EZ26" s="200"/>
      <c r="FA26" s="200"/>
      <c r="FB26" s="200"/>
      <c r="FC26" s="200"/>
    </row>
    <row r="27" ht="15.75" customHeight="1">
      <c r="A27" s="200"/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00"/>
      <c r="AT27" s="200"/>
      <c r="AU27" s="200"/>
      <c r="AV27" s="200"/>
      <c r="AW27" s="200"/>
      <c r="AX27" s="200"/>
      <c r="AY27" s="200"/>
      <c r="AZ27" s="200"/>
      <c r="BA27" s="200"/>
      <c r="BB27" s="200"/>
      <c r="BC27" s="200"/>
      <c r="BD27" s="200"/>
      <c r="BE27" s="200"/>
      <c r="BF27" s="200"/>
      <c r="BG27" s="200"/>
      <c r="BH27" s="200"/>
      <c r="BI27" s="200"/>
      <c r="BJ27" s="200"/>
      <c r="BK27" s="200"/>
      <c r="BL27" s="200"/>
      <c r="BM27" s="200"/>
      <c r="BN27" s="200"/>
      <c r="BO27" s="200"/>
      <c r="BP27" s="200"/>
      <c r="BQ27" s="200"/>
      <c r="BR27" s="200"/>
      <c r="BS27" s="200"/>
      <c r="BT27" s="200"/>
      <c r="BU27" s="200"/>
      <c r="BV27" s="200"/>
      <c r="BW27" s="200"/>
      <c r="BX27" s="200"/>
      <c r="BY27" s="200"/>
      <c r="BZ27" s="200"/>
      <c r="CA27" s="200"/>
      <c r="CB27" s="200"/>
      <c r="CC27" s="200"/>
      <c r="CD27" s="200"/>
      <c r="CE27" s="200"/>
      <c r="CF27" s="200"/>
      <c r="CG27" s="200"/>
      <c r="CH27" s="200"/>
      <c r="CI27" s="200"/>
      <c r="CJ27" s="200"/>
      <c r="CK27" s="200"/>
      <c r="CL27" s="200"/>
      <c r="CM27" s="200"/>
      <c r="CN27" s="200"/>
      <c r="CO27" s="200"/>
      <c r="CP27" s="200"/>
      <c r="CQ27" s="200"/>
      <c r="CR27" s="200"/>
      <c r="CS27" s="200"/>
      <c r="CT27" s="200"/>
      <c r="CU27" s="200"/>
      <c r="CV27" s="200"/>
      <c r="CW27" s="200"/>
      <c r="CX27" s="200"/>
      <c r="CY27" s="200"/>
      <c r="CZ27" s="200"/>
      <c r="DA27" s="200"/>
      <c r="DB27" s="200"/>
      <c r="DC27" s="200"/>
      <c r="DD27" s="200"/>
      <c r="DE27" s="200"/>
      <c r="DF27" s="200"/>
      <c r="DG27" s="200"/>
      <c r="DH27" s="200"/>
      <c r="DI27" s="200"/>
      <c r="DJ27" s="200"/>
      <c r="DK27" s="200"/>
      <c r="DL27" s="200"/>
      <c r="DM27" s="200"/>
      <c r="DN27" s="200"/>
      <c r="DO27" s="200"/>
      <c r="DP27" s="200"/>
      <c r="DQ27" s="200"/>
      <c r="DR27" s="200"/>
      <c r="DS27" s="200"/>
      <c r="DT27" s="200"/>
      <c r="DU27" s="200"/>
      <c r="DV27" s="200"/>
      <c r="DW27" s="200"/>
      <c r="DX27" s="200"/>
      <c r="DY27" s="200"/>
      <c r="DZ27" s="200"/>
      <c r="EA27" s="200"/>
      <c r="EB27" s="200"/>
      <c r="EC27" s="200"/>
      <c r="ED27" s="200"/>
      <c r="EE27" s="200"/>
      <c r="EF27" s="200"/>
      <c r="EG27" s="200"/>
      <c r="EH27" s="200"/>
      <c r="EI27" s="200"/>
      <c r="EJ27" s="200"/>
      <c r="EK27" s="200"/>
      <c r="EL27" s="200"/>
      <c r="EM27" s="200"/>
      <c r="EN27" s="200"/>
      <c r="EO27" s="200"/>
      <c r="EP27" s="200"/>
      <c r="EQ27" s="200"/>
      <c r="ER27" s="200"/>
      <c r="ES27" s="200"/>
      <c r="ET27" s="200"/>
      <c r="EU27" s="200"/>
      <c r="EV27" s="200"/>
      <c r="EW27" s="200"/>
      <c r="EX27" s="200"/>
      <c r="EY27" s="200"/>
      <c r="EZ27" s="200"/>
      <c r="FA27" s="200"/>
      <c r="FB27" s="200"/>
      <c r="FC27" s="200"/>
    </row>
    <row r="28" ht="15.75" customHeight="1">
      <c r="A28" s="200"/>
      <c r="B28" s="200"/>
      <c r="C28" s="200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0"/>
      <c r="AT28" s="200"/>
      <c r="AU28" s="200"/>
      <c r="AV28" s="200"/>
      <c r="AW28" s="200"/>
      <c r="AX28" s="200"/>
      <c r="AY28" s="200"/>
      <c r="AZ28" s="200"/>
      <c r="BA28" s="200"/>
      <c r="BB28" s="200"/>
      <c r="BC28" s="200"/>
      <c r="BD28" s="200"/>
      <c r="BE28" s="200"/>
      <c r="BF28" s="200"/>
      <c r="BG28" s="200"/>
      <c r="BH28" s="200"/>
      <c r="BI28" s="200"/>
      <c r="BJ28" s="200"/>
      <c r="BK28" s="200"/>
      <c r="BL28" s="200"/>
      <c r="BM28" s="200"/>
      <c r="BN28" s="200"/>
      <c r="BO28" s="200"/>
      <c r="BP28" s="200"/>
      <c r="BQ28" s="200"/>
      <c r="BR28" s="200"/>
      <c r="BS28" s="200"/>
      <c r="BT28" s="200"/>
      <c r="BU28" s="200"/>
      <c r="BV28" s="200"/>
      <c r="BW28" s="200"/>
      <c r="BX28" s="200"/>
      <c r="BY28" s="200"/>
      <c r="BZ28" s="200"/>
      <c r="CA28" s="200"/>
      <c r="CB28" s="200"/>
      <c r="CC28" s="200"/>
      <c r="CD28" s="200"/>
      <c r="CE28" s="200"/>
      <c r="CF28" s="200"/>
      <c r="CG28" s="200"/>
      <c r="CH28" s="200"/>
      <c r="CI28" s="200"/>
      <c r="CJ28" s="200"/>
      <c r="CK28" s="200"/>
      <c r="CL28" s="200"/>
      <c r="CM28" s="200"/>
      <c r="CN28" s="200"/>
      <c r="CO28" s="200"/>
      <c r="CP28" s="200"/>
      <c r="CQ28" s="200"/>
      <c r="CR28" s="200"/>
      <c r="CS28" s="200"/>
      <c r="CT28" s="200"/>
      <c r="CU28" s="200"/>
      <c r="CV28" s="200"/>
      <c r="CW28" s="200"/>
      <c r="CX28" s="200"/>
      <c r="CY28" s="200"/>
      <c r="CZ28" s="200"/>
      <c r="DA28" s="200"/>
      <c r="DB28" s="200"/>
      <c r="DC28" s="200"/>
      <c r="DD28" s="200"/>
      <c r="DE28" s="200"/>
      <c r="DF28" s="200"/>
      <c r="DG28" s="200"/>
      <c r="DH28" s="200"/>
      <c r="DI28" s="200"/>
      <c r="DJ28" s="200"/>
      <c r="DK28" s="200"/>
      <c r="DL28" s="200"/>
      <c r="DM28" s="200"/>
      <c r="DN28" s="200"/>
      <c r="DO28" s="200"/>
      <c r="DP28" s="200"/>
      <c r="DQ28" s="200"/>
      <c r="DR28" s="200"/>
      <c r="DS28" s="200"/>
      <c r="DT28" s="200"/>
      <c r="DU28" s="200"/>
      <c r="DV28" s="200"/>
      <c r="DW28" s="200"/>
      <c r="DX28" s="200"/>
      <c r="DY28" s="200"/>
      <c r="DZ28" s="200"/>
      <c r="EA28" s="200"/>
      <c r="EB28" s="200"/>
      <c r="EC28" s="200"/>
      <c r="ED28" s="200"/>
      <c r="EE28" s="200"/>
      <c r="EF28" s="200"/>
      <c r="EG28" s="200"/>
      <c r="EH28" s="200"/>
      <c r="EI28" s="200"/>
      <c r="EJ28" s="200"/>
      <c r="EK28" s="200"/>
      <c r="EL28" s="200"/>
      <c r="EM28" s="200"/>
      <c r="EN28" s="200"/>
      <c r="EO28" s="200"/>
      <c r="EP28" s="200"/>
      <c r="EQ28" s="200"/>
      <c r="ER28" s="200"/>
      <c r="ES28" s="200"/>
      <c r="ET28" s="200"/>
      <c r="EU28" s="200"/>
      <c r="EV28" s="200"/>
      <c r="EW28" s="200"/>
      <c r="EX28" s="200"/>
      <c r="EY28" s="200"/>
      <c r="EZ28" s="200"/>
      <c r="FA28" s="200"/>
      <c r="FB28" s="200"/>
      <c r="FC28" s="200"/>
    </row>
    <row r="29" ht="15.75" customHeight="1">
      <c r="A29" s="200"/>
      <c r="B29" s="200"/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200"/>
      <c r="AU29" s="200"/>
      <c r="AV29" s="200"/>
      <c r="AW29" s="200"/>
      <c r="AX29" s="200"/>
      <c r="AY29" s="200"/>
      <c r="AZ29" s="200"/>
      <c r="BA29" s="200"/>
      <c r="BB29" s="200"/>
      <c r="BC29" s="200"/>
      <c r="BD29" s="200"/>
      <c r="BE29" s="200"/>
      <c r="BF29" s="200"/>
      <c r="BG29" s="200"/>
      <c r="BH29" s="200"/>
      <c r="BI29" s="200"/>
      <c r="BJ29" s="200"/>
      <c r="BK29" s="200"/>
      <c r="BL29" s="200"/>
      <c r="BM29" s="200"/>
      <c r="BN29" s="200"/>
      <c r="BO29" s="200"/>
      <c r="BP29" s="200"/>
      <c r="BQ29" s="200"/>
      <c r="BR29" s="200"/>
      <c r="BS29" s="200"/>
      <c r="BT29" s="200"/>
      <c r="BU29" s="200"/>
      <c r="BV29" s="200"/>
      <c r="BW29" s="200"/>
      <c r="BX29" s="200"/>
      <c r="BY29" s="200"/>
      <c r="BZ29" s="200"/>
      <c r="CA29" s="200"/>
      <c r="CB29" s="200"/>
      <c r="CC29" s="200"/>
      <c r="CD29" s="200"/>
      <c r="CE29" s="200"/>
      <c r="CF29" s="200"/>
      <c r="CG29" s="200"/>
      <c r="CH29" s="200"/>
      <c r="CI29" s="200"/>
      <c r="CJ29" s="200"/>
      <c r="CK29" s="200"/>
      <c r="CL29" s="200"/>
      <c r="CM29" s="200"/>
      <c r="CN29" s="200"/>
      <c r="CO29" s="200"/>
      <c r="CP29" s="200"/>
      <c r="CQ29" s="200"/>
      <c r="CR29" s="200"/>
      <c r="CS29" s="200"/>
      <c r="CT29" s="200"/>
      <c r="CU29" s="200"/>
      <c r="CV29" s="200"/>
      <c r="CW29" s="200"/>
      <c r="CX29" s="200"/>
      <c r="CY29" s="200"/>
      <c r="CZ29" s="200"/>
      <c r="DA29" s="200"/>
      <c r="DB29" s="200"/>
      <c r="DC29" s="200"/>
      <c r="DD29" s="200"/>
      <c r="DE29" s="200"/>
      <c r="DF29" s="200"/>
      <c r="DG29" s="200"/>
      <c r="DH29" s="200"/>
      <c r="DI29" s="200"/>
      <c r="DJ29" s="200"/>
      <c r="DK29" s="200"/>
      <c r="DL29" s="200"/>
      <c r="DM29" s="200"/>
      <c r="DN29" s="200"/>
      <c r="DO29" s="200"/>
      <c r="DP29" s="200"/>
      <c r="DQ29" s="200"/>
      <c r="DR29" s="200"/>
      <c r="DS29" s="200"/>
      <c r="DT29" s="200"/>
      <c r="DU29" s="200"/>
      <c r="DV29" s="200"/>
      <c r="DW29" s="200"/>
      <c r="DX29" s="200"/>
      <c r="DY29" s="200"/>
      <c r="DZ29" s="200"/>
      <c r="EA29" s="200"/>
      <c r="EB29" s="200"/>
      <c r="EC29" s="200"/>
      <c r="ED29" s="200"/>
      <c r="EE29" s="200"/>
      <c r="EF29" s="200"/>
      <c r="EG29" s="200"/>
      <c r="EH29" s="200"/>
      <c r="EI29" s="200"/>
      <c r="EJ29" s="200"/>
      <c r="EK29" s="200"/>
      <c r="EL29" s="200"/>
      <c r="EM29" s="200"/>
      <c r="EN29" s="200"/>
      <c r="EO29" s="200"/>
      <c r="EP29" s="200"/>
      <c r="EQ29" s="200"/>
      <c r="ER29" s="200"/>
      <c r="ES29" s="200"/>
      <c r="ET29" s="200"/>
      <c r="EU29" s="200"/>
      <c r="EV29" s="200"/>
      <c r="EW29" s="200"/>
      <c r="EX29" s="200"/>
      <c r="EY29" s="200"/>
      <c r="EZ29" s="200"/>
      <c r="FA29" s="200"/>
      <c r="FB29" s="200"/>
      <c r="FC29" s="200"/>
    </row>
    <row r="30" ht="15.75" customHeight="1">
      <c r="A30" s="200"/>
      <c r="B30" s="200"/>
      <c r="C30" s="200"/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200"/>
      <c r="AT30" s="200"/>
      <c r="AU30" s="200"/>
      <c r="AV30" s="200"/>
      <c r="AW30" s="200"/>
      <c r="AX30" s="200"/>
      <c r="AY30" s="200"/>
      <c r="AZ30" s="200"/>
      <c r="BA30" s="200"/>
      <c r="BB30" s="200"/>
      <c r="BC30" s="200"/>
      <c r="BD30" s="200"/>
      <c r="BE30" s="200"/>
      <c r="BF30" s="200"/>
      <c r="BG30" s="200"/>
      <c r="BH30" s="200"/>
      <c r="BI30" s="200"/>
      <c r="BJ30" s="200"/>
      <c r="BK30" s="200"/>
      <c r="BL30" s="200"/>
      <c r="BM30" s="200"/>
      <c r="BN30" s="200"/>
      <c r="BO30" s="200"/>
      <c r="BP30" s="200"/>
      <c r="BQ30" s="200"/>
      <c r="BR30" s="200"/>
      <c r="BS30" s="200"/>
      <c r="BT30" s="200"/>
      <c r="BU30" s="200"/>
      <c r="BV30" s="200"/>
      <c r="BW30" s="200"/>
      <c r="BX30" s="200"/>
      <c r="BY30" s="200"/>
      <c r="BZ30" s="200"/>
      <c r="CA30" s="200"/>
      <c r="CB30" s="200"/>
      <c r="CC30" s="200"/>
      <c r="CD30" s="200"/>
      <c r="CE30" s="200"/>
      <c r="CF30" s="200"/>
      <c r="CG30" s="200"/>
      <c r="CH30" s="200"/>
      <c r="CI30" s="200"/>
      <c r="CJ30" s="200"/>
      <c r="CK30" s="200"/>
      <c r="CL30" s="200"/>
      <c r="CM30" s="200"/>
      <c r="CN30" s="200"/>
      <c r="CO30" s="200"/>
      <c r="CP30" s="200"/>
      <c r="CQ30" s="200"/>
      <c r="CR30" s="200"/>
      <c r="CS30" s="200"/>
      <c r="CT30" s="200"/>
      <c r="CU30" s="200"/>
      <c r="CV30" s="200"/>
      <c r="CW30" s="200"/>
      <c r="CX30" s="200"/>
      <c r="CY30" s="200"/>
      <c r="CZ30" s="200"/>
      <c r="DA30" s="200"/>
      <c r="DB30" s="200"/>
      <c r="DC30" s="200"/>
      <c r="DD30" s="200"/>
      <c r="DE30" s="200"/>
      <c r="DF30" s="200"/>
      <c r="DG30" s="200"/>
      <c r="DH30" s="200"/>
      <c r="DI30" s="200"/>
      <c r="DJ30" s="200"/>
      <c r="DK30" s="200"/>
      <c r="DL30" s="200"/>
      <c r="DM30" s="200"/>
      <c r="DN30" s="200"/>
      <c r="DO30" s="200"/>
      <c r="DP30" s="200"/>
      <c r="DQ30" s="200"/>
      <c r="DR30" s="200"/>
      <c r="DS30" s="200"/>
      <c r="DT30" s="200"/>
      <c r="DU30" s="200"/>
      <c r="DV30" s="200"/>
      <c r="DW30" s="200"/>
      <c r="DX30" s="200"/>
      <c r="DY30" s="200"/>
      <c r="DZ30" s="200"/>
      <c r="EA30" s="200"/>
      <c r="EB30" s="200"/>
      <c r="EC30" s="200"/>
      <c r="ED30" s="200"/>
      <c r="EE30" s="200"/>
      <c r="EF30" s="200"/>
      <c r="EG30" s="200"/>
      <c r="EH30" s="200"/>
      <c r="EI30" s="200"/>
      <c r="EJ30" s="200"/>
      <c r="EK30" s="200"/>
      <c r="EL30" s="200"/>
      <c r="EM30" s="200"/>
      <c r="EN30" s="200"/>
      <c r="EO30" s="200"/>
      <c r="EP30" s="200"/>
      <c r="EQ30" s="200"/>
      <c r="ER30" s="200"/>
      <c r="ES30" s="200"/>
      <c r="ET30" s="200"/>
      <c r="EU30" s="200"/>
      <c r="EV30" s="200"/>
      <c r="EW30" s="200"/>
      <c r="EX30" s="200"/>
      <c r="EY30" s="200"/>
      <c r="EZ30" s="200"/>
      <c r="FA30" s="200"/>
      <c r="FB30" s="200"/>
      <c r="FC30" s="200"/>
    </row>
    <row r="31" ht="15.75" customHeight="1">
      <c r="A31" s="200"/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200"/>
      <c r="AT31" s="200"/>
      <c r="AU31" s="200"/>
      <c r="AV31" s="200"/>
      <c r="AW31" s="200"/>
      <c r="AX31" s="200"/>
      <c r="AY31" s="200"/>
      <c r="AZ31" s="200"/>
      <c r="BA31" s="200"/>
      <c r="BB31" s="200"/>
      <c r="BC31" s="200"/>
      <c r="BD31" s="200"/>
      <c r="BE31" s="200"/>
      <c r="BF31" s="200"/>
      <c r="BG31" s="200"/>
      <c r="BH31" s="200"/>
      <c r="BI31" s="200"/>
      <c r="BJ31" s="200"/>
      <c r="BK31" s="200"/>
      <c r="BL31" s="200"/>
      <c r="BM31" s="200"/>
      <c r="BN31" s="200"/>
      <c r="BO31" s="200"/>
      <c r="BP31" s="200"/>
      <c r="BQ31" s="200"/>
      <c r="BR31" s="200"/>
      <c r="BS31" s="200"/>
      <c r="BT31" s="200"/>
      <c r="BU31" s="200"/>
      <c r="BV31" s="200"/>
      <c r="BW31" s="200"/>
      <c r="BX31" s="200"/>
      <c r="BY31" s="200"/>
      <c r="BZ31" s="200"/>
      <c r="CA31" s="200"/>
      <c r="CB31" s="200"/>
      <c r="CC31" s="200"/>
      <c r="CD31" s="200"/>
      <c r="CE31" s="200"/>
      <c r="CF31" s="200"/>
      <c r="CG31" s="200"/>
      <c r="CH31" s="200"/>
      <c r="CI31" s="200"/>
      <c r="CJ31" s="200"/>
      <c r="CK31" s="200"/>
      <c r="CL31" s="200"/>
      <c r="CM31" s="200"/>
      <c r="CN31" s="200"/>
      <c r="CO31" s="200"/>
      <c r="CP31" s="200"/>
      <c r="CQ31" s="200"/>
      <c r="CR31" s="200"/>
      <c r="CS31" s="200"/>
      <c r="CT31" s="200"/>
      <c r="CU31" s="200"/>
      <c r="CV31" s="200"/>
      <c r="CW31" s="200"/>
      <c r="CX31" s="200"/>
      <c r="CY31" s="200"/>
      <c r="CZ31" s="200"/>
      <c r="DA31" s="200"/>
      <c r="DB31" s="200"/>
      <c r="DC31" s="200"/>
      <c r="DD31" s="200"/>
      <c r="DE31" s="200"/>
      <c r="DF31" s="200"/>
      <c r="DG31" s="200"/>
      <c r="DH31" s="200"/>
      <c r="DI31" s="200"/>
      <c r="DJ31" s="200"/>
      <c r="DK31" s="200"/>
      <c r="DL31" s="200"/>
      <c r="DM31" s="200"/>
      <c r="DN31" s="200"/>
      <c r="DO31" s="200"/>
      <c r="DP31" s="200"/>
      <c r="DQ31" s="200"/>
      <c r="DR31" s="200"/>
      <c r="DS31" s="200"/>
      <c r="DT31" s="200"/>
      <c r="DU31" s="200"/>
      <c r="DV31" s="200"/>
      <c r="DW31" s="200"/>
      <c r="DX31" s="200"/>
      <c r="DY31" s="200"/>
      <c r="DZ31" s="200"/>
      <c r="EA31" s="200"/>
      <c r="EB31" s="200"/>
      <c r="EC31" s="200"/>
      <c r="ED31" s="200"/>
      <c r="EE31" s="200"/>
      <c r="EF31" s="200"/>
      <c r="EG31" s="200"/>
      <c r="EH31" s="200"/>
      <c r="EI31" s="200"/>
      <c r="EJ31" s="200"/>
      <c r="EK31" s="200"/>
      <c r="EL31" s="200"/>
      <c r="EM31" s="200"/>
      <c r="EN31" s="200"/>
      <c r="EO31" s="200"/>
      <c r="EP31" s="200"/>
      <c r="EQ31" s="200"/>
      <c r="ER31" s="200"/>
      <c r="ES31" s="200"/>
      <c r="ET31" s="200"/>
      <c r="EU31" s="200"/>
      <c r="EV31" s="200"/>
      <c r="EW31" s="200"/>
      <c r="EX31" s="200"/>
      <c r="EY31" s="200"/>
      <c r="EZ31" s="200"/>
      <c r="FA31" s="200"/>
      <c r="FB31" s="200"/>
      <c r="FC31" s="200"/>
    </row>
    <row r="32" ht="15.75" customHeight="1">
      <c r="A32" s="200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200"/>
      <c r="AT32" s="200"/>
      <c r="AU32" s="200"/>
      <c r="AV32" s="200"/>
      <c r="AW32" s="200"/>
      <c r="AX32" s="200"/>
      <c r="AY32" s="200"/>
      <c r="AZ32" s="200"/>
      <c r="BA32" s="200"/>
      <c r="BB32" s="200"/>
      <c r="BC32" s="200"/>
      <c r="BD32" s="200"/>
      <c r="BE32" s="200"/>
      <c r="BF32" s="200"/>
      <c r="BG32" s="200"/>
      <c r="BH32" s="200"/>
      <c r="BI32" s="200"/>
      <c r="BJ32" s="200"/>
      <c r="BK32" s="200"/>
      <c r="BL32" s="200"/>
      <c r="BM32" s="200"/>
      <c r="BN32" s="200"/>
      <c r="BO32" s="200"/>
      <c r="BP32" s="200"/>
      <c r="BQ32" s="200"/>
      <c r="BR32" s="200"/>
      <c r="BS32" s="200"/>
      <c r="BT32" s="200"/>
      <c r="BU32" s="200"/>
      <c r="BV32" s="200"/>
      <c r="BW32" s="200"/>
      <c r="BX32" s="200"/>
      <c r="BY32" s="200"/>
      <c r="BZ32" s="200"/>
      <c r="CA32" s="200"/>
      <c r="CB32" s="200"/>
      <c r="CC32" s="200"/>
      <c r="CD32" s="200"/>
      <c r="CE32" s="200"/>
      <c r="CF32" s="200"/>
      <c r="CG32" s="200"/>
      <c r="CH32" s="200"/>
      <c r="CI32" s="200"/>
      <c r="CJ32" s="200"/>
      <c r="CK32" s="200"/>
      <c r="CL32" s="200"/>
      <c r="CM32" s="200"/>
      <c r="CN32" s="200"/>
      <c r="CO32" s="200"/>
      <c r="CP32" s="200"/>
      <c r="CQ32" s="200"/>
      <c r="CR32" s="200"/>
      <c r="CS32" s="200"/>
      <c r="CT32" s="200"/>
      <c r="CU32" s="200"/>
      <c r="CV32" s="200"/>
      <c r="CW32" s="200"/>
      <c r="CX32" s="200"/>
      <c r="CY32" s="200"/>
      <c r="CZ32" s="200"/>
      <c r="DA32" s="200"/>
      <c r="DB32" s="200"/>
      <c r="DC32" s="200"/>
      <c r="DD32" s="200"/>
      <c r="DE32" s="200"/>
      <c r="DF32" s="200"/>
      <c r="DG32" s="200"/>
      <c r="DH32" s="200"/>
      <c r="DI32" s="200"/>
      <c r="DJ32" s="200"/>
      <c r="DK32" s="200"/>
      <c r="DL32" s="200"/>
      <c r="DM32" s="200"/>
      <c r="DN32" s="200"/>
      <c r="DO32" s="200"/>
      <c r="DP32" s="200"/>
      <c r="DQ32" s="200"/>
      <c r="DR32" s="200"/>
      <c r="DS32" s="200"/>
      <c r="DT32" s="200"/>
      <c r="DU32" s="200"/>
      <c r="DV32" s="200"/>
      <c r="DW32" s="200"/>
      <c r="DX32" s="200"/>
      <c r="DY32" s="200"/>
      <c r="DZ32" s="200"/>
      <c r="EA32" s="200"/>
      <c r="EB32" s="200"/>
      <c r="EC32" s="200"/>
      <c r="ED32" s="200"/>
      <c r="EE32" s="200"/>
      <c r="EF32" s="200"/>
      <c r="EG32" s="200"/>
      <c r="EH32" s="200"/>
      <c r="EI32" s="200"/>
      <c r="EJ32" s="200"/>
      <c r="EK32" s="200"/>
      <c r="EL32" s="200"/>
      <c r="EM32" s="200"/>
      <c r="EN32" s="200"/>
      <c r="EO32" s="200"/>
      <c r="EP32" s="200"/>
      <c r="EQ32" s="200"/>
      <c r="ER32" s="200"/>
      <c r="ES32" s="200"/>
      <c r="ET32" s="200"/>
      <c r="EU32" s="200"/>
      <c r="EV32" s="200"/>
      <c r="EW32" s="200"/>
      <c r="EX32" s="200"/>
      <c r="EY32" s="200"/>
      <c r="EZ32" s="200"/>
      <c r="FA32" s="200"/>
      <c r="FB32" s="200"/>
      <c r="FC32" s="200"/>
    </row>
    <row r="33" ht="15.75" customHeight="1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200"/>
      <c r="AT33" s="200"/>
      <c r="AU33" s="200"/>
      <c r="AV33" s="200"/>
      <c r="AW33" s="200"/>
      <c r="AX33" s="200"/>
      <c r="AY33" s="200"/>
      <c r="AZ33" s="200"/>
      <c r="BA33" s="200"/>
      <c r="BB33" s="200"/>
      <c r="BC33" s="200"/>
      <c r="BD33" s="200"/>
      <c r="BE33" s="200"/>
      <c r="BF33" s="200"/>
      <c r="BG33" s="200"/>
      <c r="BH33" s="200"/>
      <c r="BI33" s="200"/>
      <c r="BJ33" s="200"/>
      <c r="BK33" s="200"/>
      <c r="BL33" s="200"/>
      <c r="BM33" s="200"/>
      <c r="BN33" s="200"/>
      <c r="BO33" s="200"/>
      <c r="BP33" s="200"/>
      <c r="BQ33" s="200"/>
      <c r="BR33" s="200"/>
      <c r="BS33" s="200"/>
      <c r="BT33" s="200"/>
      <c r="BU33" s="200"/>
      <c r="BV33" s="200"/>
      <c r="BW33" s="200"/>
      <c r="BX33" s="200"/>
      <c r="BY33" s="200"/>
      <c r="BZ33" s="200"/>
      <c r="CA33" s="200"/>
      <c r="CB33" s="200"/>
      <c r="CC33" s="200"/>
      <c r="CD33" s="200"/>
      <c r="CE33" s="200"/>
      <c r="CF33" s="200"/>
      <c r="CG33" s="200"/>
      <c r="CH33" s="200"/>
      <c r="CI33" s="200"/>
      <c r="CJ33" s="200"/>
      <c r="CK33" s="200"/>
      <c r="CL33" s="200"/>
      <c r="CM33" s="200"/>
      <c r="CN33" s="200"/>
      <c r="CO33" s="200"/>
      <c r="CP33" s="200"/>
      <c r="CQ33" s="200"/>
      <c r="CR33" s="200"/>
      <c r="CS33" s="200"/>
      <c r="CT33" s="200"/>
      <c r="CU33" s="200"/>
      <c r="CV33" s="200"/>
      <c r="CW33" s="200"/>
      <c r="CX33" s="200"/>
      <c r="CY33" s="200"/>
      <c r="CZ33" s="200"/>
      <c r="DA33" s="200"/>
      <c r="DB33" s="200"/>
      <c r="DC33" s="200"/>
      <c r="DD33" s="200"/>
      <c r="DE33" s="200"/>
      <c r="DF33" s="200"/>
      <c r="DG33" s="200"/>
      <c r="DH33" s="200"/>
      <c r="DI33" s="200"/>
      <c r="DJ33" s="200"/>
      <c r="DK33" s="200"/>
      <c r="DL33" s="200"/>
      <c r="DM33" s="200"/>
      <c r="DN33" s="200"/>
      <c r="DO33" s="200"/>
      <c r="DP33" s="200"/>
      <c r="DQ33" s="200"/>
      <c r="DR33" s="200"/>
      <c r="DS33" s="200"/>
      <c r="DT33" s="200"/>
      <c r="DU33" s="200"/>
      <c r="DV33" s="200"/>
      <c r="DW33" s="200"/>
      <c r="DX33" s="200"/>
      <c r="DY33" s="200"/>
      <c r="DZ33" s="200"/>
      <c r="EA33" s="200"/>
      <c r="EB33" s="200"/>
      <c r="EC33" s="200"/>
      <c r="ED33" s="200"/>
      <c r="EE33" s="200"/>
      <c r="EF33" s="200"/>
      <c r="EG33" s="200"/>
      <c r="EH33" s="200"/>
      <c r="EI33" s="200"/>
      <c r="EJ33" s="200"/>
      <c r="EK33" s="200"/>
      <c r="EL33" s="200"/>
      <c r="EM33" s="200"/>
      <c r="EN33" s="200"/>
      <c r="EO33" s="200"/>
      <c r="EP33" s="200"/>
      <c r="EQ33" s="200"/>
      <c r="ER33" s="200"/>
      <c r="ES33" s="200"/>
      <c r="ET33" s="200"/>
      <c r="EU33" s="200"/>
      <c r="EV33" s="200"/>
      <c r="EW33" s="200"/>
      <c r="EX33" s="200"/>
      <c r="EY33" s="200"/>
      <c r="EZ33" s="200"/>
      <c r="FA33" s="200"/>
      <c r="FB33" s="200"/>
      <c r="FC33" s="200"/>
    </row>
    <row r="34" ht="15.75" customHeight="1">
      <c r="A34" s="200"/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0"/>
      <c r="AT34" s="200"/>
      <c r="AU34" s="200"/>
      <c r="AV34" s="200"/>
      <c r="AW34" s="200"/>
      <c r="AX34" s="200"/>
      <c r="AY34" s="200"/>
      <c r="AZ34" s="200"/>
      <c r="BA34" s="200"/>
      <c r="BB34" s="200"/>
      <c r="BC34" s="200"/>
      <c r="BD34" s="200"/>
      <c r="BE34" s="200"/>
      <c r="BF34" s="200"/>
      <c r="BG34" s="200"/>
      <c r="BH34" s="200"/>
      <c r="BI34" s="200"/>
      <c r="BJ34" s="200"/>
      <c r="BK34" s="200"/>
      <c r="BL34" s="200"/>
      <c r="BM34" s="200"/>
      <c r="BN34" s="200"/>
      <c r="BO34" s="200"/>
      <c r="BP34" s="200"/>
      <c r="BQ34" s="200"/>
      <c r="BR34" s="200"/>
      <c r="BS34" s="200"/>
      <c r="BT34" s="200"/>
      <c r="BU34" s="200"/>
      <c r="BV34" s="200"/>
      <c r="BW34" s="200"/>
      <c r="BX34" s="200"/>
      <c r="BY34" s="200"/>
      <c r="BZ34" s="200"/>
      <c r="CA34" s="200"/>
      <c r="CB34" s="200"/>
      <c r="CC34" s="200"/>
      <c r="CD34" s="200"/>
      <c r="CE34" s="200"/>
      <c r="CF34" s="200"/>
      <c r="CG34" s="200"/>
      <c r="CH34" s="200"/>
      <c r="CI34" s="200"/>
      <c r="CJ34" s="200"/>
      <c r="CK34" s="200"/>
      <c r="CL34" s="200"/>
      <c r="CM34" s="200"/>
      <c r="CN34" s="200"/>
      <c r="CO34" s="200"/>
      <c r="CP34" s="200"/>
      <c r="CQ34" s="200"/>
      <c r="CR34" s="200"/>
      <c r="CS34" s="200"/>
      <c r="CT34" s="200"/>
      <c r="CU34" s="200"/>
      <c r="CV34" s="200"/>
      <c r="CW34" s="200"/>
      <c r="CX34" s="200"/>
      <c r="CY34" s="200"/>
      <c r="CZ34" s="200"/>
      <c r="DA34" s="200"/>
      <c r="DB34" s="200"/>
      <c r="DC34" s="200"/>
      <c r="DD34" s="200"/>
      <c r="DE34" s="200"/>
      <c r="DF34" s="200"/>
      <c r="DG34" s="200"/>
      <c r="DH34" s="200"/>
      <c r="DI34" s="200"/>
      <c r="DJ34" s="200"/>
      <c r="DK34" s="200"/>
      <c r="DL34" s="200"/>
      <c r="DM34" s="200"/>
      <c r="DN34" s="200"/>
      <c r="DO34" s="200"/>
      <c r="DP34" s="200"/>
      <c r="DQ34" s="200"/>
      <c r="DR34" s="200"/>
      <c r="DS34" s="200"/>
      <c r="DT34" s="200"/>
      <c r="DU34" s="200"/>
      <c r="DV34" s="200"/>
      <c r="DW34" s="200"/>
      <c r="DX34" s="200"/>
      <c r="DY34" s="200"/>
      <c r="DZ34" s="200"/>
      <c r="EA34" s="200"/>
      <c r="EB34" s="200"/>
      <c r="EC34" s="200"/>
      <c r="ED34" s="200"/>
      <c r="EE34" s="200"/>
      <c r="EF34" s="200"/>
      <c r="EG34" s="200"/>
      <c r="EH34" s="200"/>
      <c r="EI34" s="200"/>
      <c r="EJ34" s="200"/>
      <c r="EK34" s="200"/>
      <c r="EL34" s="200"/>
      <c r="EM34" s="200"/>
      <c r="EN34" s="200"/>
      <c r="EO34" s="200"/>
      <c r="EP34" s="200"/>
      <c r="EQ34" s="200"/>
      <c r="ER34" s="200"/>
      <c r="ES34" s="200"/>
      <c r="ET34" s="200"/>
      <c r="EU34" s="200"/>
      <c r="EV34" s="200"/>
      <c r="EW34" s="200"/>
      <c r="EX34" s="200"/>
      <c r="EY34" s="200"/>
      <c r="EZ34" s="200"/>
      <c r="FA34" s="200"/>
      <c r="FB34" s="200"/>
      <c r="FC34" s="200"/>
    </row>
    <row r="35" ht="15.75" customHeight="1">
      <c r="A35" s="200"/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200"/>
      <c r="AM35" s="200"/>
      <c r="AN35" s="200"/>
      <c r="AO35" s="200"/>
      <c r="AP35" s="200"/>
      <c r="AQ35" s="200"/>
      <c r="AR35" s="200"/>
      <c r="AS35" s="200"/>
      <c r="AT35" s="200"/>
      <c r="AU35" s="200"/>
      <c r="AV35" s="200"/>
      <c r="AW35" s="200"/>
      <c r="AX35" s="200"/>
      <c r="AY35" s="200"/>
      <c r="AZ35" s="200"/>
      <c r="BA35" s="200"/>
      <c r="BB35" s="200"/>
      <c r="BC35" s="200"/>
      <c r="BD35" s="200"/>
      <c r="BE35" s="200"/>
      <c r="BF35" s="200"/>
      <c r="BG35" s="200"/>
      <c r="BH35" s="200"/>
      <c r="BI35" s="200"/>
      <c r="BJ35" s="200"/>
      <c r="BK35" s="200"/>
      <c r="BL35" s="200"/>
      <c r="BM35" s="200"/>
      <c r="BN35" s="200"/>
      <c r="BO35" s="200"/>
      <c r="BP35" s="200"/>
      <c r="BQ35" s="200"/>
      <c r="BR35" s="200"/>
      <c r="BS35" s="200"/>
      <c r="BT35" s="200"/>
      <c r="BU35" s="200"/>
      <c r="BV35" s="200"/>
      <c r="BW35" s="200"/>
      <c r="BX35" s="200"/>
      <c r="BY35" s="200"/>
      <c r="BZ35" s="200"/>
      <c r="CA35" s="200"/>
      <c r="CB35" s="200"/>
      <c r="CC35" s="200"/>
      <c r="CD35" s="200"/>
      <c r="CE35" s="200"/>
      <c r="CF35" s="200"/>
      <c r="CG35" s="200"/>
      <c r="CH35" s="200"/>
      <c r="CI35" s="200"/>
      <c r="CJ35" s="200"/>
      <c r="CK35" s="200"/>
      <c r="CL35" s="200"/>
      <c r="CM35" s="200"/>
      <c r="CN35" s="200"/>
      <c r="CO35" s="200"/>
      <c r="CP35" s="200"/>
      <c r="CQ35" s="200"/>
      <c r="CR35" s="200"/>
      <c r="CS35" s="200"/>
      <c r="CT35" s="200"/>
      <c r="CU35" s="200"/>
      <c r="CV35" s="200"/>
      <c r="CW35" s="200"/>
      <c r="CX35" s="200"/>
      <c r="CY35" s="200"/>
      <c r="CZ35" s="200"/>
      <c r="DA35" s="200"/>
      <c r="DB35" s="200"/>
      <c r="DC35" s="200"/>
      <c r="DD35" s="200"/>
      <c r="DE35" s="200"/>
      <c r="DF35" s="200"/>
      <c r="DG35" s="200"/>
      <c r="DH35" s="200"/>
      <c r="DI35" s="200"/>
      <c r="DJ35" s="200"/>
      <c r="DK35" s="200"/>
      <c r="DL35" s="200"/>
      <c r="DM35" s="200"/>
      <c r="DN35" s="200"/>
      <c r="DO35" s="200"/>
      <c r="DP35" s="200"/>
      <c r="DQ35" s="200"/>
      <c r="DR35" s="200"/>
      <c r="DS35" s="200"/>
      <c r="DT35" s="200"/>
      <c r="DU35" s="200"/>
      <c r="DV35" s="200"/>
      <c r="DW35" s="200"/>
      <c r="DX35" s="200"/>
      <c r="DY35" s="200"/>
      <c r="DZ35" s="200"/>
      <c r="EA35" s="200"/>
      <c r="EB35" s="200"/>
      <c r="EC35" s="200"/>
      <c r="ED35" s="200"/>
      <c r="EE35" s="200"/>
      <c r="EF35" s="200"/>
      <c r="EG35" s="200"/>
      <c r="EH35" s="200"/>
      <c r="EI35" s="200"/>
      <c r="EJ35" s="200"/>
      <c r="EK35" s="200"/>
      <c r="EL35" s="200"/>
      <c r="EM35" s="200"/>
      <c r="EN35" s="200"/>
      <c r="EO35" s="200"/>
      <c r="EP35" s="200"/>
      <c r="EQ35" s="200"/>
      <c r="ER35" s="200"/>
      <c r="ES35" s="200"/>
      <c r="ET35" s="200"/>
      <c r="EU35" s="200"/>
      <c r="EV35" s="200"/>
      <c r="EW35" s="200"/>
      <c r="EX35" s="200"/>
      <c r="EY35" s="200"/>
      <c r="EZ35" s="200"/>
      <c r="FA35" s="200"/>
      <c r="FB35" s="200"/>
      <c r="FC35" s="200"/>
    </row>
    <row r="36" ht="15.75" customHeight="1">
      <c r="A36" s="200"/>
      <c r="B36" s="200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  <c r="AL36" s="200"/>
      <c r="AM36" s="200"/>
      <c r="AN36" s="200"/>
      <c r="AO36" s="200"/>
      <c r="AP36" s="200"/>
      <c r="AQ36" s="200"/>
      <c r="AR36" s="200"/>
      <c r="AS36" s="200"/>
      <c r="AT36" s="200"/>
      <c r="AU36" s="200"/>
      <c r="AV36" s="200"/>
      <c r="AW36" s="200"/>
      <c r="AX36" s="200"/>
      <c r="AY36" s="200"/>
      <c r="AZ36" s="200"/>
      <c r="BA36" s="200"/>
      <c r="BB36" s="200"/>
      <c r="BC36" s="200"/>
      <c r="BD36" s="200"/>
      <c r="BE36" s="200"/>
      <c r="BF36" s="200"/>
      <c r="BG36" s="200"/>
      <c r="BH36" s="200"/>
      <c r="BI36" s="200"/>
      <c r="BJ36" s="200"/>
      <c r="BK36" s="200"/>
      <c r="BL36" s="200"/>
      <c r="BM36" s="200"/>
      <c r="BN36" s="200"/>
      <c r="BO36" s="200"/>
      <c r="BP36" s="200"/>
      <c r="BQ36" s="200"/>
      <c r="BR36" s="200"/>
      <c r="BS36" s="200"/>
      <c r="BT36" s="200"/>
      <c r="BU36" s="200"/>
      <c r="BV36" s="200"/>
      <c r="BW36" s="200"/>
      <c r="BX36" s="200"/>
      <c r="BY36" s="200"/>
      <c r="BZ36" s="200"/>
      <c r="CA36" s="200"/>
      <c r="CB36" s="200"/>
      <c r="CC36" s="200"/>
      <c r="CD36" s="200"/>
      <c r="CE36" s="200"/>
      <c r="CF36" s="200"/>
      <c r="CG36" s="200"/>
      <c r="CH36" s="200"/>
      <c r="CI36" s="200"/>
      <c r="CJ36" s="200"/>
      <c r="CK36" s="200"/>
      <c r="CL36" s="200"/>
      <c r="CM36" s="200"/>
      <c r="CN36" s="200"/>
      <c r="CO36" s="200"/>
      <c r="CP36" s="200"/>
      <c r="CQ36" s="200"/>
      <c r="CR36" s="200"/>
      <c r="CS36" s="200"/>
      <c r="CT36" s="200"/>
      <c r="CU36" s="200"/>
      <c r="CV36" s="200"/>
      <c r="CW36" s="200"/>
      <c r="CX36" s="200"/>
      <c r="CY36" s="200"/>
      <c r="CZ36" s="200"/>
      <c r="DA36" s="200"/>
      <c r="DB36" s="200"/>
      <c r="DC36" s="200"/>
      <c r="DD36" s="200"/>
      <c r="DE36" s="200"/>
      <c r="DF36" s="200"/>
      <c r="DG36" s="200"/>
      <c r="DH36" s="200"/>
      <c r="DI36" s="200"/>
      <c r="DJ36" s="200"/>
      <c r="DK36" s="200"/>
      <c r="DL36" s="200"/>
      <c r="DM36" s="200"/>
      <c r="DN36" s="200"/>
      <c r="DO36" s="200"/>
      <c r="DP36" s="200"/>
      <c r="DQ36" s="200"/>
      <c r="DR36" s="200"/>
      <c r="DS36" s="200"/>
      <c r="DT36" s="200"/>
      <c r="DU36" s="200"/>
      <c r="DV36" s="200"/>
      <c r="DW36" s="200"/>
      <c r="DX36" s="200"/>
      <c r="DY36" s="200"/>
      <c r="DZ36" s="200"/>
      <c r="EA36" s="200"/>
      <c r="EB36" s="200"/>
      <c r="EC36" s="200"/>
      <c r="ED36" s="200"/>
      <c r="EE36" s="200"/>
      <c r="EF36" s="200"/>
      <c r="EG36" s="200"/>
      <c r="EH36" s="200"/>
      <c r="EI36" s="200"/>
      <c r="EJ36" s="200"/>
      <c r="EK36" s="200"/>
      <c r="EL36" s="200"/>
      <c r="EM36" s="200"/>
      <c r="EN36" s="200"/>
      <c r="EO36" s="200"/>
      <c r="EP36" s="200"/>
      <c r="EQ36" s="200"/>
      <c r="ER36" s="200"/>
      <c r="ES36" s="200"/>
      <c r="ET36" s="200"/>
      <c r="EU36" s="200"/>
      <c r="EV36" s="200"/>
      <c r="EW36" s="200"/>
      <c r="EX36" s="200"/>
      <c r="EY36" s="200"/>
      <c r="EZ36" s="200"/>
      <c r="FA36" s="200"/>
      <c r="FB36" s="200"/>
      <c r="FC36" s="200"/>
    </row>
    <row r="37" ht="15.75" customHeight="1">
      <c r="A37" s="200"/>
      <c r="B37" s="200"/>
      <c r="C37" s="200"/>
      <c r="D37" s="200"/>
      <c r="E37" s="200"/>
      <c r="F37" s="200"/>
      <c r="G37" s="200"/>
      <c r="H37" s="200"/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0"/>
      <c r="X37" s="200"/>
      <c r="Y37" s="200"/>
      <c r="Z37" s="200"/>
      <c r="AA37" s="200"/>
      <c r="AB37" s="200"/>
      <c r="AC37" s="200"/>
      <c r="AD37" s="200"/>
      <c r="AE37" s="200"/>
      <c r="AF37" s="200"/>
      <c r="AG37" s="200"/>
      <c r="AH37" s="200"/>
      <c r="AI37" s="200"/>
      <c r="AJ37" s="200"/>
      <c r="AK37" s="200"/>
      <c r="AL37" s="200"/>
      <c r="AM37" s="200"/>
      <c r="AN37" s="200"/>
      <c r="AO37" s="200"/>
      <c r="AP37" s="200"/>
      <c r="AQ37" s="200"/>
      <c r="AR37" s="200"/>
      <c r="AS37" s="200"/>
      <c r="AT37" s="200"/>
      <c r="AU37" s="200"/>
      <c r="AV37" s="200"/>
      <c r="AW37" s="200"/>
      <c r="AX37" s="200"/>
      <c r="AY37" s="200"/>
      <c r="AZ37" s="200"/>
      <c r="BA37" s="200"/>
      <c r="BB37" s="200"/>
      <c r="BC37" s="200"/>
      <c r="BD37" s="200"/>
      <c r="BE37" s="200"/>
      <c r="BF37" s="200"/>
      <c r="BG37" s="200"/>
      <c r="BH37" s="200"/>
      <c r="BI37" s="200"/>
      <c r="BJ37" s="200"/>
      <c r="BK37" s="200"/>
      <c r="BL37" s="200"/>
      <c r="BM37" s="200"/>
      <c r="BN37" s="200"/>
      <c r="BO37" s="200"/>
      <c r="BP37" s="200"/>
      <c r="BQ37" s="200"/>
      <c r="BR37" s="200"/>
      <c r="BS37" s="200"/>
      <c r="BT37" s="200"/>
      <c r="BU37" s="200"/>
      <c r="BV37" s="200"/>
      <c r="BW37" s="200"/>
      <c r="BX37" s="200"/>
      <c r="BY37" s="200"/>
      <c r="BZ37" s="200"/>
      <c r="CA37" s="200"/>
      <c r="CB37" s="200"/>
      <c r="CC37" s="200"/>
      <c r="CD37" s="200"/>
      <c r="CE37" s="200"/>
      <c r="CF37" s="200"/>
      <c r="CG37" s="200"/>
      <c r="CH37" s="200"/>
      <c r="CI37" s="200"/>
      <c r="CJ37" s="200"/>
      <c r="CK37" s="200"/>
      <c r="CL37" s="200"/>
      <c r="CM37" s="200"/>
      <c r="CN37" s="200"/>
      <c r="CO37" s="200"/>
      <c r="CP37" s="200"/>
      <c r="CQ37" s="200"/>
      <c r="CR37" s="200"/>
      <c r="CS37" s="200"/>
      <c r="CT37" s="200"/>
      <c r="CU37" s="200"/>
      <c r="CV37" s="200"/>
      <c r="CW37" s="200"/>
      <c r="CX37" s="200"/>
      <c r="CY37" s="200"/>
      <c r="CZ37" s="200"/>
      <c r="DA37" s="200"/>
      <c r="DB37" s="200"/>
      <c r="DC37" s="200"/>
      <c r="DD37" s="200"/>
      <c r="DE37" s="200"/>
      <c r="DF37" s="200"/>
      <c r="DG37" s="200"/>
      <c r="DH37" s="200"/>
      <c r="DI37" s="200"/>
      <c r="DJ37" s="200"/>
      <c r="DK37" s="200"/>
      <c r="DL37" s="200"/>
      <c r="DM37" s="200"/>
      <c r="DN37" s="200"/>
      <c r="DO37" s="200"/>
      <c r="DP37" s="200"/>
      <c r="DQ37" s="200"/>
      <c r="DR37" s="200"/>
      <c r="DS37" s="200"/>
      <c r="DT37" s="200"/>
      <c r="DU37" s="200"/>
      <c r="DV37" s="200"/>
      <c r="DW37" s="200"/>
      <c r="DX37" s="200"/>
      <c r="DY37" s="200"/>
      <c r="DZ37" s="200"/>
      <c r="EA37" s="200"/>
      <c r="EB37" s="200"/>
      <c r="EC37" s="200"/>
      <c r="ED37" s="200"/>
      <c r="EE37" s="200"/>
      <c r="EF37" s="200"/>
      <c r="EG37" s="200"/>
      <c r="EH37" s="200"/>
      <c r="EI37" s="200"/>
      <c r="EJ37" s="200"/>
      <c r="EK37" s="200"/>
      <c r="EL37" s="200"/>
      <c r="EM37" s="200"/>
      <c r="EN37" s="200"/>
      <c r="EO37" s="200"/>
      <c r="EP37" s="200"/>
      <c r="EQ37" s="200"/>
      <c r="ER37" s="200"/>
      <c r="ES37" s="200"/>
      <c r="ET37" s="200"/>
      <c r="EU37" s="200"/>
      <c r="EV37" s="200"/>
      <c r="EW37" s="200"/>
      <c r="EX37" s="200"/>
      <c r="EY37" s="200"/>
      <c r="EZ37" s="200"/>
      <c r="FA37" s="200"/>
      <c r="FB37" s="200"/>
      <c r="FC37" s="200"/>
    </row>
    <row r="38" ht="15.75" customHeight="1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  <c r="AX38" s="200"/>
      <c r="AY38" s="200"/>
      <c r="AZ38" s="200"/>
      <c r="BA38" s="200"/>
      <c r="BB38" s="200"/>
      <c r="BC38" s="200"/>
      <c r="BD38" s="200"/>
      <c r="BE38" s="200"/>
      <c r="BF38" s="200"/>
      <c r="BG38" s="200"/>
      <c r="BH38" s="200"/>
      <c r="BI38" s="200"/>
      <c r="BJ38" s="200"/>
      <c r="BK38" s="200"/>
      <c r="BL38" s="200"/>
      <c r="BM38" s="200"/>
      <c r="BN38" s="200"/>
      <c r="BO38" s="200"/>
      <c r="BP38" s="200"/>
      <c r="BQ38" s="200"/>
      <c r="BR38" s="200"/>
      <c r="BS38" s="200"/>
      <c r="BT38" s="200"/>
      <c r="BU38" s="200"/>
      <c r="BV38" s="200"/>
      <c r="BW38" s="200"/>
      <c r="BX38" s="200"/>
      <c r="BY38" s="200"/>
      <c r="BZ38" s="200"/>
      <c r="CA38" s="200"/>
      <c r="CB38" s="200"/>
      <c r="CC38" s="200"/>
      <c r="CD38" s="200"/>
      <c r="CE38" s="200"/>
      <c r="CF38" s="200"/>
      <c r="CG38" s="200"/>
      <c r="CH38" s="200"/>
      <c r="CI38" s="200"/>
      <c r="CJ38" s="200"/>
      <c r="CK38" s="200"/>
      <c r="CL38" s="200"/>
      <c r="CM38" s="200"/>
      <c r="CN38" s="200"/>
      <c r="CO38" s="200"/>
      <c r="CP38" s="200"/>
      <c r="CQ38" s="200"/>
      <c r="CR38" s="200"/>
      <c r="CS38" s="200"/>
      <c r="CT38" s="200"/>
      <c r="CU38" s="200"/>
      <c r="CV38" s="200"/>
      <c r="CW38" s="200"/>
      <c r="CX38" s="200"/>
      <c r="CY38" s="200"/>
      <c r="CZ38" s="200"/>
      <c r="DA38" s="200"/>
      <c r="DB38" s="200"/>
      <c r="DC38" s="200"/>
      <c r="DD38" s="200"/>
      <c r="DE38" s="200"/>
      <c r="DF38" s="200"/>
      <c r="DG38" s="200"/>
      <c r="DH38" s="200"/>
      <c r="DI38" s="200"/>
      <c r="DJ38" s="200"/>
      <c r="DK38" s="200"/>
      <c r="DL38" s="200"/>
      <c r="DM38" s="200"/>
      <c r="DN38" s="200"/>
      <c r="DO38" s="200"/>
      <c r="DP38" s="200"/>
      <c r="DQ38" s="200"/>
      <c r="DR38" s="200"/>
      <c r="DS38" s="200"/>
      <c r="DT38" s="200"/>
      <c r="DU38" s="200"/>
      <c r="DV38" s="200"/>
      <c r="DW38" s="200"/>
      <c r="DX38" s="200"/>
      <c r="DY38" s="200"/>
      <c r="DZ38" s="200"/>
      <c r="EA38" s="200"/>
      <c r="EB38" s="200"/>
      <c r="EC38" s="200"/>
      <c r="ED38" s="200"/>
      <c r="EE38" s="200"/>
      <c r="EF38" s="200"/>
      <c r="EG38" s="200"/>
      <c r="EH38" s="200"/>
      <c r="EI38" s="200"/>
      <c r="EJ38" s="200"/>
      <c r="EK38" s="200"/>
      <c r="EL38" s="200"/>
      <c r="EM38" s="200"/>
      <c r="EN38" s="200"/>
      <c r="EO38" s="200"/>
      <c r="EP38" s="200"/>
      <c r="EQ38" s="200"/>
      <c r="ER38" s="200"/>
      <c r="ES38" s="200"/>
      <c r="ET38" s="200"/>
      <c r="EU38" s="200"/>
      <c r="EV38" s="200"/>
      <c r="EW38" s="200"/>
      <c r="EX38" s="200"/>
      <c r="EY38" s="200"/>
      <c r="EZ38" s="200"/>
      <c r="FA38" s="200"/>
      <c r="FB38" s="200"/>
      <c r="FC38" s="200"/>
    </row>
    <row r="39" ht="15.75" customHeight="1">
      <c r="A39" s="200"/>
      <c r="B39" s="200"/>
      <c r="C39" s="200"/>
      <c r="D39" s="200"/>
      <c r="E39" s="200"/>
      <c r="F39" s="200"/>
      <c r="G39" s="200"/>
      <c r="H39" s="200"/>
      <c r="I39" s="200"/>
      <c r="J39" s="200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  <c r="AC39" s="200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S39" s="200"/>
      <c r="AT39" s="200"/>
      <c r="AU39" s="200"/>
      <c r="AV39" s="200"/>
      <c r="AW39" s="200"/>
      <c r="AX39" s="200"/>
      <c r="AY39" s="200"/>
      <c r="AZ39" s="200"/>
      <c r="BA39" s="200"/>
      <c r="BB39" s="200"/>
      <c r="BC39" s="200"/>
      <c r="BD39" s="200"/>
      <c r="BE39" s="200"/>
      <c r="BF39" s="200"/>
      <c r="BG39" s="200"/>
      <c r="BH39" s="200"/>
      <c r="BI39" s="200"/>
      <c r="BJ39" s="200"/>
      <c r="BK39" s="200"/>
      <c r="BL39" s="200"/>
      <c r="BM39" s="200"/>
      <c r="BN39" s="200"/>
      <c r="BO39" s="200"/>
      <c r="BP39" s="200"/>
      <c r="BQ39" s="200"/>
      <c r="BR39" s="200"/>
      <c r="BS39" s="200"/>
      <c r="BT39" s="200"/>
      <c r="BU39" s="200"/>
      <c r="BV39" s="200"/>
      <c r="BW39" s="200"/>
      <c r="BX39" s="200"/>
      <c r="BY39" s="200"/>
      <c r="BZ39" s="200"/>
      <c r="CA39" s="200"/>
      <c r="CB39" s="200"/>
      <c r="CC39" s="200"/>
      <c r="CD39" s="200"/>
      <c r="CE39" s="200"/>
      <c r="CF39" s="200"/>
      <c r="CG39" s="200"/>
      <c r="CH39" s="200"/>
      <c r="CI39" s="200"/>
      <c r="CJ39" s="200"/>
      <c r="CK39" s="200"/>
      <c r="CL39" s="200"/>
      <c r="CM39" s="200"/>
      <c r="CN39" s="200"/>
      <c r="CO39" s="200"/>
      <c r="CP39" s="200"/>
      <c r="CQ39" s="200"/>
      <c r="CR39" s="200"/>
      <c r="CS39" s="200"/>
      <c r="CT39" s="200"/>
      <c r="CU39" s="200"/>
      <c r="CV39" s="200"/>
      <c r="CW39" s="200"/>
      <c r="CX39" s="200"/>
      <c r="CY39" s="200"/>
      <c r="CZ39" s="200"/>
      <c r="DA39" s="200"/>
      <c r="DB39" s="200"/>
      <c r="DC39" s="200"/>
      <c r="DD39" s="200"/>
      <c r="DE39" s="200"/>
      <c r="DF39" s="200"/>
      <c r="DG39" s="200"/>
      <c r="DH39" s="200"/>
      <c r="DI39" s="200"/>
      <c r="DJ39" s="200"/>
      <c r="DK39" s="200"/>
      <c r="DL39" s="200"/>
      <c r="DM39" s="200"/>
      <c r="DN39" s="200"/>
      <c r="DO39" s="200"/>
      <c r="DP39" s="200"/>
      <c r="DQ39" s="200"/>
      <c r="DR39" s="200"/>
      <c r="DS39" s="200"/>
      <c r="DT39" s="200"/>
      <c r="DU39" s="200"/>
      <c r="DV39" s="200"/>
      <c r="DW39" s="200"/>
      <c r="DX39" s="200"/>
      <c r="DY39" s="200"/>
      <c r="DZ39" s="200"/>
      <c r="EA39" s="200"/>
      <c r="EB39" s="200"/>
      <c r="EC39" s="200"/>
      <c r="ED39" s="200"/>
      <c r="EE39" s="200"/>
      <c r="EF39" s="200"/>
      <c r="EG39" s="200"/>
      <c r="EH39" s="200"/>
      <c r="EI39" s="200"/>
      <c r="EJ39" s="200"/>
      <c r="EK39" s="200"/>
      <c r="EL39" s="200"/>
      <c r="EM39" s="200"/>
      <c r="EN39" s="200"/>
      <c r="EO39" s="200"/>
      <c r="EP39" s="200"/>
      <c r="EQ39" s="200"/>
      <c r="ER39" s="200"/>
      <c r="ES39" s="200"/>
      <c r="ET39" s="200"/>
      <c r="EU39" s="200"/>
      <c r="EV39" s="200"/>
      <c r="EW39" s="200"/>
      <c r="EX39" s="200"/>
      <c r="EY39" s="200"/>
      <c r="EZ39" s="200"/>
      <c r="FA39" s="200"/>
      <c r="FB39" s="200"/>
      <c r="FC39" s="200"/>
    </row>
    <row r="40" ht="15.75" customHeight="1">
      <c r="A40" s="200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0"/>
      <c r="AZ40" s="200"/>
      <c r="BA40" s="200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0"/>
      <c r="BN40" s="200"/>
      <c r="BO40" s="200"/>
      <c r="BP40" s="200"/>
      <c r="BQ40" s="200"/>
      <c r="BR40" s="200"/>
      <c r="BS40" s="200"/>
      <c r="BT40" s="200"/>
      <c r="BU40" s="200"/>
      <c r="BV40" s="200"/>
      <c r="BW40" s="200"/>
      <c r="BX40" s="200"/>
      <c r="BY40" s="200"/>
      <c r="BZ40" s="200"/>
      <c r="CA40" s="200"/>
      <c r="CB40" s="200"/>
      <c r="CC40" s="200"/>
      <c r="CD40" s="200"/>
      <c r="CE40" s="200"/>
      <c r="CF40" s="200"/>
      <c r="CG40" s="200"/>
      <c r="CH40" s="200"/>
      <c r="CI40" s="200"/>
      <c r="CJ40" s="200"/>
      <c r="CK40" s="200"/>
      <c r="CL40" s="200"/>
      <c r="CM40" s="200"/>
      <c r="CN40" s="200"/>
      <c r="CO40" s="200"/>
      <c r="CP40" s="200"/>
      <c r="CQ40" s="200"/>
      <c r="CR40" s="200"/>
      <c r="CS40" s="200"/>
      <c r="CT40" s="200"/>
      <c r="CU40" s="200"/>
      <c r="CV40" s="200"/>
      <c r="CW40" s="200"/>
      <c r="CX40" s="200"/>
      <c r="CY40" s="200"/>
      <c r="CZ40" s="200"/>
      <c r="DA40" s="200"/>
      <c r="DB40" s="200"/>
      <c r="DC40" s="200"/>
      <c r="DD40" s="200"/>
      <c r="DE40" s="200"/>
      <c r="DF40" s="200"/>
      <c r="DG40" s="200"/>
      <c r="DH40" s="200"/>
      <c r="DI40" s="200"/>
      <c r="DJ40" s="200"/>
      <c r="DK40" s="200"/>
      <c r="DL40" s="200"/>
      <c r="DM40" s="200"/>
      <c r="DN40" s="200"/>
      <c r="DO40" s="200"/>
      <c r="DP40" s="200"/>
      <c r="DQ40" s="200"/>
      <c r="DR40" s="200"/>
      <c r="DS40" s="200"/>
      <c r="DT40" s="200"/>
      <c r="DU40" s="200"/>
      <c r="DV40" s="200"/>
      <c r="DW40" s="200"/>
      <c r="DX40" s="200"/>
      <c r="DY40" s="200"/>
      <c r="DZ40" s="200"/>
      <c r="EA40" s="200"/>
      <c r="EB40" s="200"/>
      <c r="EC40" s="200"/>
      <c r="ED40" s="200"/>
      <c r="EE40" s="200"/>
      <c r="EF40" s="200"/>
      <c r="EG40" s="200"/>
      <c r="EH40" s="200"/>
      <c r="EI40" s="200"/>
      <c r="EJ40" s="200"/>
      <c r="EK40" s="200"/>
      <c r="EL40" s="200"/>
      <c r="EM40" s="200"/>
      <c r="EN40" s="200"/>
      <c r="EO40" s="200"/>
      <c r="EP40" s="200"/>
      <c r="EQ40" s="200"/>
      <c r="ER40" s="200"/>
      <c r="ES40" s="200"/>
      <c r="ET40" s="200"/>
      <c r="EU40" s="200"/>
      <c r="EV40" s="200"/>
      <c r="EW40" s="200"/>
      <c r="EX40" s="200"/>
      <c r="EY40" s="200"/>
      <c r="EZ40" s="200"/>
      <c r="FA40" s="200"/>
      <c r="FB40" s="200"/>
      <c r="FC40" s="200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7">
    <mergeCell ref="V1:AH1"/>
    <mergeCell ref="AP1:BH1"/>
    <mergeCell ref="BJ1:CB1"/>
    <mergeCell ref="CD1:CV1"/>
    <mergeCell ref="CX1:DP1"/>
    <mergeCell ref="DR1:EI1"/>
    <mergeCell ref="EK1:EW1"/>
    <mergeCell ref="DC2:DD2"/>
    <mergeCell ref="DR2:DU2"/>
    <mergeCell ref="EK2:EN2"/>
    <mergeCell ref="A1:N1"/>
    <mergeCell ref="A2:D2"/>
    <mergeCell ref="V2:Y2"/>
    <mergeCell ref="AP2:AS2"/>
    <mergeCell ref="BJ2:BM2"/>
    <mergeCell ref="CD2:CG2"/>
    <mergeCell ref="CX2:DA2"/>
  </mergeCells>
  <printOptions/>
  <pageMargins bottom="0.75" footer="0.0" header="0.0" left="0.7" right="0.7" top="0.75"/>
  <pageSetup orientation="landscape"/>
  <drawing r:id="rId1"/>
</worksheet>
</file>