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вонок для выявление ЛПР" sheetId="1" r:id="rId4"/>
    <sheet state="visible" name="Звонок ЛПР" sheetId="2" r:id="rId5"/>
    <sheet state="visible" name="ТКП отправлено" sheetId="3" r:id="rId6"/>
    <sheet state="visible" name="Договор подписан" sheetId="4" r:id="rId7"/>
    <sheet state="visible" name="Оборудование отгружено" sheetId="5" r:id="rId8"/>
    <sheet state="visible" name="ВХОДЯЩИЙ ЗВОНОК" sheetId="6" r:id="rId9"/>
    <sheet state="visible" name="Уточняющее касание " sheetId="7" r:id="rId10"/>
    <sheet state="visible" name="Было не удобно говорить, недозв" sheetId="8" r:id="rId11"/>
    <sheet state="visible" name="Статистика" sheetId="9" r:id="rId12"/>
    <sheet state="visible" name="Сводная " sheetId="10" r:id="rId13"/>
  </sheets>
  <definedNames/>
  <calcPr/>
</workbook>
</file>

<file path=xl/sharedStrings.xml><?xml version="1.0" encoding="utf-8"?>
<sst xmlns="http://schemas.openxmlformats.org/spreadsheetml/2006/main" count="1006" uniqueCount="376">
  <si>
    <t>ТКП отправлено</t>
  </si>
  <si>
    <t>Вес</t>
  </si>
  <si>
    <t>№</t>
  </si>
  <si>
    <t>Анастасия Мокрецова</t>
  </si>
  <si>
    <t>Дата</t>
  </si>
  <si>
    <r>
      <t xml:space="preserve">Выявлена потребность </t>
    </r>
    <r>
      <rPr>
        <rFont val="Arial"/>
        <color rgb="FF00B050"/>
        <sz val="11.0"/>
      </rPr>
      <t xml:space="preserve"> (ВЫЯВЛЕНИЕ ПОТРЕБНОСТИ)</t>
    </r>
  </si>
  <si>
    <t xml:space="preserve">Параметр оценки </t>
  </si>
  <si>
    <t>Продолжительность звонка</t>
  </si>
  <si>
    <t>Название сделки</t>
  </si>
  <si>
    <t>Поприветствовал (сказал «добрый день»)</t>
  </si>
  <si>
    <t>АКЦИОНЕРНОЕ ОБЩЕСТВО ЭНЕРГЕТИКИ И ЭЛЕКТРИФИКАЦИИ "ТЮМЕНЬЭНЕРГО"</t>
  </si>
  <si>
    <t>Алексей Николаевич</t>
  </si>
  <si>
    <t>Заинтересованность</t>
  </si>
  <si>
    <t>Обратился по имени к клиенту</t>
  </si>
  <si>
    <t>Ермаков Владислав Станиславович</t>
  </si>
  <si>
    <t xml:space="preserve">Представился сам </t>
  </si>
  <si>
    <t>Толокевич Алексей Витальевич</t>
  </si>
  <si>
    <t>Представил компанию</t>
  </si>
  <si>
    <t>Узнал, удобно ли говорить (разговаривать)</t>
  </si>
  <si>
    <t>ООО "Ю.С.- ОЙЛ"</t>
  </si>
  <si>
    <t>Озвучил цель звонка</t>
  </si>
  <si>
    <t>Валерий Алексеевич Плакидо</t>
  </si>
  <si>
    <t xml:space="preserve">Уточнить дошло ли ТКПили удалось ли обсудить его с начальством </t>
  </si>
  <si>
    <t>Сергей Юрьевич</t>
  </si>
  <si>
    <t xml:space="preserve">Назначить дату следующего звонка , дабы обсудить ТКП </t>
  </si>
  <si>
    <t>Попрощался</t>
  </si>
  <si>
    <t>ПАО "РОССЕТИ ЮГ"</t>
  </si>
  <si>
    <t>Вел беседу в заинтересованности</t>
  </si>
  <si>
    <t>АО "АВТОВАЗТРАНС"</t>
  </si>
  <si>
    <t>Приемная</t>
  </si>
  <si>
    <r>
      <t xml:space="preserve">Внесли сумму сделки </t>
    </r>
    <r>
      <rPr>
        <rFont val="Calibri"/>
        <b/>
        <color rgb="FFFFFF00"/>
        <sz val="10.0"/>
      </rPr>
      <t xml:space="preserve">10 баллов </t>
    </r>
  </si>
  <si>
    <t>АО "НАДЫМСКОЕ АВИАПРЕДПРИЯТИЕ"</t>
  </si>
  <si>
    <t>Распределяем по воронкам</t>
  </si>
  <si>
    <t>Борис Владимирович</t>
  </si>
  <si>
    <t>Камнев Владимир Николаевич</t>
  </si>
  <si>
    <t>Заполнено ФИО</t>
  </si>
  <si>
    <t>АО "ТГК-16"</t>
  </si>
  <si>
    <t>Москвитин Виктор Валерьевич</t>
  </si>
  <si>
    <t xml:space="preserve">Заполнен Телефон </t>
  </si>
  <si>
    <t xml:space="preserve">Заполнена Почта </t>
  </si>
  <si>
    <t xml:space="preserve">Заполнена Должность </t>
  </si>
  <si>
    <t>Ратимов Николай Валерьевич</t>
  </si>
  <si>
    <t>Федеральное государственное бюджетное учреждение «Центрально-Чернозёмная государственная зональная машиноиспытательная станция» (ФГБУ «Центрально-Чернозёмная МИС»)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</si>
  <si>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</si>
  <si>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t>АО «Международный Аэропорт «Уфа»</t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</si>
  <si>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</si>
  <si>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t>АО "СТРОЙТРАНСНЕФТЕГАЗ"</t>
  </si>
  <si>
    <t xml:space="preserve">Заполнено Название компании </t>
  </si>
  <si>
    <t>АО "ТОПЛИВНО-ОБЕСПЕЧИВАЮЩАЯ КОМПАНИЯ"</t>
  </si>
  <si>
    <t xml:space="preserve">Заполнен рабочий телефон </t>
  </si>
  <si>
    <t>Чеверда Игорь Анатольевич</t>
  </si>
  <si>
    <t>Максимов Денис Юрьевич и Николай Михайлович</t>
  </si>
  <si>
    <t xml:space="preserve">Заполнена почта </t>
  </si>
  <si>
    <t>Попадько Юрий Сергеевич</t>
  </si>
  <si>
    <t xml:space="preserve">Заполнен Адрес </t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</si>
  <si>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</si>
  <si>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t>ООО "ЛЕССТРОЙТОРГ"</t>
  </si>
  <si>
    <t>ООО "КРЕДИТИНВЕСТ"</t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</si>
  <si>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</si>
  <si>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t>ООО "Дизель"</t>
  </si>
  <si>
    <t>ООО "ИКС-ФОКИНО"</t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</si>
  <si>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</si>
  <si>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>АО "ЧИМБУЛАТСКИЙ КАРЬЕР"</t>
  </si>
  <si>
    <t>Афонин Степан Иванович</t>
  </si>
  <si>
    <t>Итого</t>
  </si>
  <si>
    <t xml:space="preserve">Всего (по тем этапам, которые затронули </t>
  </si>
  <si>
    <t>ФГКУ КОМБИНАТ "СВЕТЛЫЙ" РОСРЕЗЕРВА</t>
  </si>
  <si>
    <t>АО "АРХГИПРОБУМ"</t>
  </si>
  <si>
    <t>%</t>
  </si>
  <si>
    <t>АО "КОМИАВИАТРАНС"</t>
  </si>
  <si>
    <t>ПАО "КОМПАНИЯ "СУХОЙ"</t>
  </si>
  <si>
    <t>АО "ТТК"</t>
  </si>
  <si>
    <t>Кол-во некорректных баллов</t>
  </si>
  <si>
    <t>«НК «Роснефть» - Кабардино-Балкарская топливная компания»</t>
  </si>
  <si>
    <t>АО "ЛЕНМОРНИИПРОЕКТ"</t>
  </si>
  <si>
    <t xml:space="preserve">Коррекции </t>
  </si>
  <si>
    <t>Ляшенко Дмитрий Леонидович</t>
  </si>
  <si>
    <t>ОАО "КАЛИНИНГРАДГАЗИФИКАЦИЯ"</t>
  </si>
  <si>
    <t>ФГУП "АТОМФЛОТ"</t>
  </si>
  <si>
    <t>ООО "ПРОПАН-ЛЮКС"</t>
  </si>
  <si>
    <t>АО "АЭРОПОРТ САЛЕХАРД"</t>
  </si>
  <si>
    <t>Волкодав Андрей Юрьевич</t>
  </si>
  <si>
    <t>Балтиктоп, ООО</t>
  </si>
  <si>
    <t>ФГБУ "ЯКУТСКОЕ УГМС"</t>
  </si>
  <si>
    <t>Приемная (красноярский офис)</t>
  </si>
  <si>
    <t>Захаров Сергей Викторович</t>
  </si>
  <si>
    <t>Горожанцева Галина Николаевна</t>
  </si>
  <si>
    <t>Юрий Александрович</t>
  </si>
  <si>
    <t>ООО "ПЕТРО ВЕЛТ ТЕХНОЛОДЖИС"</t>
  </si>
  <si>
    <t>АО "ТАЙМЫРСКАЯ ТОПЛИВНАЯ КОМПАНИЯ"</t>
  </si>
  <si>
    <t>ФГУП "РОСМОРПОРТ"</t>
  </si>
  <si>
    <t>ООО "СТРЕЖЕВСКОЙ НПЗ"</t>
  </si>
  <si>
    <t>ООО "МЕЖДУНАРОДНЫЙ АЭРОПОРТ КОГАЛЫМ"</t>
  </si>
  <si>
    <t>Отдел закупок</t>
  </si>
  <si>
    <t>АО "ИРКУТСКНЕФТЕПРОДУКТ"</t>
  </si>
  <si>
    <t>Служба МТО</t>
  </si>
  <si>
    <t>Таймыр</t>
  </si>
  <si>
    <t>ООО "ТРАНСНЕФТЬ-ПОРТ ПРИМОРСК"</t>
  </si>
  <si>
    <t>ООО "КОМПАНИЯ "ВОСТСИБУГОЛЬ"</t>
  </si>
  <si>
    <t>ООО НЕФТИКА-ОЙЛ</t>
  </si>
  <si>
    <t>ООО "ЕЛИС-ТРЕЙД"</t>
  </si>
  <si>
    <t>ООО "БАЛТИКТОП"</t>
  </si>
  <si>
    <t>ОАО МПК «Аганнефтегазгеология»</t>
  </si>
  <si>
    <t>Кулагин Василий Львович</t>
  </si>
  <si>
    <t>ОАО "УЛЬЯНОВСКНЕФТЬ"</t>
  </si>
  <si>
    <t>Отдел снабжения</t>
  </si>
  <si>
    <t>ООО "Авиа Групп Норд"</t>
  </si>
  <si>
    <t xml:space="preserve">Уточнил получилось ли изучить презентацию/каталог или уточнил есть ли продвижения по потребности </t>
  </si>
  <si>
    <t>Договор подписан</t>
  </si>
  <si>
    <t>Факт выявления конкретной  потребности</t>
  </si>
  <si>
    <t>Назначил дату следующего контакта</t>
  </si>
  <si>
    <t>Поздравил с подписанием договора</t>
  </si>
  <si>
    <t>Напомнил сроки изготовления/поставки</t>
  </si>
  <si>
    <t>Напомнил сроки окончательного расчета</t>
  </si>
  <si>
    <t xml:space="preserve">Уточнили как обращаться к клиенту либо/обратились по имени к клиенту 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</si>
  <si>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</si>
  <si>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</si>
  <si>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</si>
  <si>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</si>
  <si>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</si>
  <si>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r>
      <t xml:space="preserve">Создаем сделку </t>
    </r>
    <r>
      <rPr>
        <rFont val="Calibri"/>
        <b/>
        <color rgb="FFFFFF00"/>
        <sz val="11.0"/>
      </rPr>
      <t>5 баллов /</t>
    </r>
    <r>
      <rPr>
        <rFont val="Calibri"/>
        <color rgb="FF000000"/>
        <sz val="11.0"/>
      </rPr>
      <t xml:space="preserve"> Либо написано примечание почему нет сделки </t>
    </r>
  </si>
  <si>
    <t xml:space="preserve">Средний по всем звонкам </t>
  </si>
  <si>
    <t xml:space="preserve">Количество звонков </t>
  </si>
  <si>
    <t xml:space="preserve">Сказал, чем занимается наша компания </t>
  </si>
  <si>
    <r>
      <t>Правильно заполнена карточка контакта</t>
    </r>
    <r>
      <rPr>
        <rFont val="Calibri"/>
        <b/>
        <color rgb="FFFFFF00"/>
        <sz val="11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</si>
  <si>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1.0"/>
      </rPr>
      <t>5 баллов</t>
    </r>
    <r>
      <rPr>
        <rFont val="Calibri"/>
        <color rgb="FF000000"/>
        <sz val="11.0"/>
      </rPr>
      <t xml:space="preserve"> </t>
    </r>
  </si>
  <si>
    <t xml:space="preserve">Узнали чем занимается компания клиента </t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</si>
  <si>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</si>
  <si>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t>Оборудование отгружено</t>
  </si>
  <si>
    <t>Уточнить потребность в продукции</t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</si>
  <si>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</si>
  <si>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</si>
  <si>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t xml:space="preserve">Поздравил с отгружением продукции </t>
  </si>
  <si>
    <t>Уточнил про то когда придут оригиналы закрывающих документов</t>
  </si>
  <si>
    <t xml:space="preserve">Взял почту фио и телефон заинтересованного сотрудника </t>
  </si>
  <si>
    <t>Выразил надежду на дальнейшее сотрудничество</t>
  </si>
  <si>
    <t>Презентовал Дополнительные услуги (сервис и подобное)</t>
  </si>
  <si>
    <t>Выставлен источник сделки, который соответствует действительности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</si>
  <si>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</si>
  <si>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</si>
  <si>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t>Выслал каталог/презентацию</t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</si>
  <si>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</si>
  <si>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</si>
  <si>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</si>
  <si>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</si>
  <si>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t>Оборудование не актуально. Менеджер взяла контакты транспортной службы, чтобы уточнить там наличие потребности.</t>
  </si>
  <si>
    <r>
      <t>ВХОДЯЩИЙ ЗВОНОК д</t>
    </r>
    <r>
      <rPr>
        <rFont val="Arial"/>
        <color rgb="FF00B050"/>
        <sz val="22.0"/>
      </rPr>
      <t xml:space="preserve">ля АДМИНИСТРАТОРА </t>
    </r>
  </si>
  <si>
    <t xml:space="preserve">В данный момент потребности нет. Если появится, то свяжутся. </t>
  </si>
  <si>
    <t>Потребности нет Планируют уменьшать производство.</t>
  </si>
  <si>
    <t>Закупки только через эл. площадку Тэг Торг, "покупаем мы сами и покупают для нас РН-Снабжение и Самаранефть</t>
  </si>
  <si>
    <t xml:space="preserve">Модернизация не планируются, про нас помнят в случае возникновения потребности в оборудовании с нами свяжутся, позвонить ближе к концу года напомнить про нашу компанию. Корректный диалог. </t>
  </si>
  <si>
    <t xml:space="preserve">В настоящий момент не удалось ознакомится с презентацией, перезвонить на следующей недели (специфика: "Авиа топливо обеспечения в нашем случае идет комплекс АФТ, используют в основном очистительные комплексы "). Корректный диалог, менеджер разговор перевел в правильное русло и сказал что перезвонит. </t>
  </si>
  <si>
    <t xml:space="preserve">Клиент пока не рассмотрел, просил перезвонить завтра. Корректный диалог. </t>
  </si>
  <si>
    <t xml:space="preserve">Клиент презентацию не получил, менеджер перенаправил снова презентацию и опросный лист, в письме будут контакты кому звонить, корректный диалог. </t>
  </si>
  <si>
    <t xml:space="preserve">Потребности нет в таком оборудовании. </t>
  </si>
  <si>
    <t xml:space="preserve">Менеджер продублировал презентацию и опросный лист, обратную связь могут сказать только 1-2 месяца когда будет сформирован проект закупок, перезвонить через месяц. Корректный диалог. </t>
  </si>
  <si>
    <t xml:space="preserve">В настоящий момент оборудование не актуально, на перспективу сказать пока не могут, корректный диалог.  </t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</si>
  <si>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</si>
  <si>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t xml:space="preserve">В настоящей момент такой потребности нет, в будущем возможна потребность в оборудовании. </t>
  </si>
  <si>
    <t xml:space="preserve">В настоящий момент потребности нет. </t>
  </si>
  <si>
    <t xml:space="preserve">В настоящий момент закупки оборудования не планируются, на перспективу сказать не могут. Менеджер мог отправить для ознакомления презентацию, но этого не сделал. </t>
  </si>
  <si>
    <t xml:space="preserve">Менеджер отправил презентацию и опросный лист, сказали, что ознакомятся с оборудованием перезвонить во вторник (интересно фильтры, насосы). Корректный диалог. </t>
  </si>
  <si>
    <t xml:space="preserve">Письмо пока на рассмотрении, ответила на встречные вопросы по оборудованию. Менеджер продублировала письмо. Корректный диалог. </t>
  </si>
  <si>
    <t xml:space="preserve">Пока потребности нет, ближе к лету перезвонить. </t>
  </si>
  <si>
    <t xml:space="preserve">Не удалось ознакомиться с презентацией, сказали что не пришло, перепроверили почту и менеджер продублировал. Корректный диалог. </t>
  </si>
  <si>
    <t>ООО "GRAND MAXSAN ENGINEERING"</t>
  </si>
  <si>
    <t xml:space="preserve">Менеджер общался с директором МТР впервые, направила ещё раз ему презентацию, так как до этого на общую почту не доходило письмо. Корректный и уверенный диалог. </t>
  </si>
  <si>
    <t xml:space="preserve">Продолжение разговора, менеджер уточнял дошло ли письмо, опять не пришло, клиент предоставил другую почту. </t>
  </si>
  <si>
    <t xml:space="preserve">Менеджер отправил презентацию и опросный лист, в настоящий момент потребности нет, перезвонить в сентябре. Корректный диалог. </t>
  </si>
  <si>
    <t xml:space="preserve">На текущий год потребности нет, есть АСН 12 ВГ, менеджер все равно отправил презентацию и опросный лист на нач. склада ГСМ, перезвонить ближе к концу года. Корректный и уверенный диалог. </t>
  </si>
  <si>
    <t>ООО "НЕФТЕПРОДАКТС"</t>
  </si>
  <si>
    <t xml:space="preserve">Переключили на главного специалиста по технологии проектного офиса, письмо пока не рассмотрено, просили продублировать на его почту. Корректный и уверенный диалог.  </t>
  </si>
  <si>
    <t xml:space="preserve">Занимаются только проектированием, оборудование не закупают. </t>
  </si>
  <si>
    <t xml:space="preserve">В настоящий момент потребности нет, менеджер уточнил когда можно перезвонить уточнить на актуальность, клиент ответил в июне, в срм проставлена дата следующего контакта, корректный диалог, менеджер не потерял клиента предложив дату следующего контакта. </t>
  </si>
  <si>
    <t xml:space="preserve">Не зафиксирован входящий звонок от секратаря, письмо расписано на нач.трансп.отдела Дмитрия Леонидовича. На 2020 год потребности в оборудовании нет ("последний раз была лет 7 назад потребность в такого рода оборудовании"), перезвонить в конце года уточнить на актуальность. Корретный диалог. Менеджер не потерял клиента предложив дату следующего контакта. </t>
  </si>
  <si>
    <t xml:space="preserve">На текущий 2020 год такой потребности нет. Менеджер не потерял клиента предложив дату следующего контакта. Корректный диалог. </t>
  </si>
  <si>
    <t xml:space="preserve">Менеджер отправил презентацию, в случаи заинтересованности сами свяжутся, менеджер звонил самому начальнику отдела снабжения, он сказал что отпишется что письмо получил.  </t>
  </si>
  <si>
    <t xml:space="preserve">Письмо было рассмотрено, потребностей на текущий период нет, можно перезвонить летом и напомнить. В срм ничего не помечено, ни в комментарии, что карточка мало ли сдвоена, никаких данных, а звонок записался именно в этой карточке. </t>
  </si>
  <si>
    <t xml:space="preserve">Потребность есть на перспективу, сказали июль-август будут решать вопрос закупок, перезвонить в конце июня. Корректный диалог. </t>
  </si>
  <si>
    <t xml:space="preserve">Письмо дошло, но не ознакомились, просили в пятницу перезвонить. </t>
  </si>
  <si>
    <t xml:space="preserve">Есть АЗС, 2 колонки, в настоящий момент потребности нет, но всё равно менеджер отправил презентацию и опросный лист. Корректный диалог. </t>
  </si>
  <si>
    <t xml:space="preserve">В настоящий момент потребности в оборудовании нет, закупки на 2020 год не планируются, менеджер повторно отправил презентацию. Корректный диалог. </t>
  </si>
  <si>
    <t xml:space="preserve">В перспективе планируются несколько объектов (узлы ком. учета), включат в целевую рассылку, закупки осуществляются через Тендеры, контрольный звонок через месяц. Корректный диалог. </t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</si>
  <si>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</si>
  <si>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t>Средний по всем звонкам</t>
  </si>
  <si>
    <t>Приветливость</t>
  </si>
  <si>
    <t xml:space="preserve">Представился </t>
  </si>
  <si>
    <t>Представил Компанию</t>
  </si>
  <si>
    <t>Уточнил цель звонка</t>
  </si>
  <si>
    <t>Если впервые разговаривает с клиентом, задал вопрос откуда узнали о нашей компании</t>
  </si>
  <si>
    <t xml:space="preserve">Уточнил с кем общались ранее (если не первый звонок), либо клиент сам говорит зачем звонил </t>
  </si>
  <si>
    <t xml:space="preserve">Соединил с ответственным либо человек попал по адресу </t>
  </si>
  <si>
    <t>Попрощался, либо сказал, что перезвонит через некоторое время (сегодня),если соединили с ответственным то не имеет смысла прощаться и ставим 1</t>
  </si>
  <si>
    <r>
      <rPr>
        <rFont val="Calibri"/>
        <sz val="10.0"/>
      </rPr>
      <t xml:space="preserve">Если нет комментария в котором написано
Менеджер:сделку заводить не надо
РОП:утверждено, то должна быть заведена сделка </t>
    </r>
    <r>
      <rPr>
        <rFont val="Calibri"/>
        <color rgb="FFFFFF00"/>
        <sz val="10.0"/>
      </rPr>
      <t xml:space="preserve">10 баллов </t>
    </r>
  </si>
  <si>
    <t>Количество звонков</t>
  </si>
  <si>
    <t>Две недели назад отправляли запрос. В данный момент все находится в работе. С клиентом свяжутся напрямую.</t>
  </si>
  <si>
    <t xml:space="preserve">Клиент оставил контакт для Яковенко, в crm записано у Яковенко. </t>
  </si>
  <si>
    <t>Продолжительность звонков</t>
  </si>
  <si>
    <t>Все закупки только через электронную площадку.</t>
  </si>
  <si>
    <t>На 2020 год закупки не планируются. В конце года менеджер повторно свяжется, чтобы уточнить закупки на 2021 год.</t>
  </si>
  <si>
    <t>Потребностей нет. Все закупки осуществляются через Москву по заявкам.</t>
  </si>
  <si>
    <t>КП отправляют в департамент МТО. В случае заинтересованности свяжутся сами.</t>
  </si>
  <si>
    <t>Письмо отправлено. Перезвонить и узнать, дошло или нет.</t>
  </si>
  <si>
    <t>Не актуально. Не заправляются и не складируют.</t>
  </si>
  <si>
    <t>Письмо отправлено. В случае заинтересованности свяжутся</t>
  </si>
  <si>
    <t>Уже общались. Менеджер уточнила, дошло письмо или нет.</t>
  </si>
  <si>
    <t>Потребности нет. Занимаются испытанием техники и ГСМ.</t>
  </si>
  <si>
    <t>Дали телефон службы ГСМ</t>
  </si>
  <si>
    <t>Письмо отправила. Завтра можно связаться.</t>
  </si>
  <si>
    <t>Письмо отправила. Через пару дней связаться.</t>
  </si>
  <si>
    <t>Вчера отправила письмо. В данный момент письмо обрабатывается.</t>
  </si>
  <si>
    <t>Менеджер уточнила рассмотрено ли письмо. ПИсьмо не получали, попросили продублировать на другую почту.</t>
  </si>
  <si>
    <t>Потребности в данном оборудовании нет, но планируется модернизация.</t>
  </si>
  <si>
    <t>Отправила письмо.</t>
  </si>
  <si>
    <t>Занимаются щебнем. Предложение не актуально.</t>
  </si>
  <si>
    <t xml:space="preserve">Письмо на рассмотрении у ген. директора, сказали, что в случае заинтересованности (специалист свяжется сам если кому распишут) пока еще не расписано перезвонить через 2 недели уточнить в работе ли письмо. Корректный диалог. </t>
  </si>
  <si>
    <t xml:space="preserve">Письмо находится на рассмотрении у ген. директора, информации кому расписано письмо нет, перезвонить через 2 недели узнать. Корректный диалог. </t>
  </si>
  <si>
    <t xml:space="preserve">Письмо дошло, в настоящий момент находится на рассмотрении у ген. директора, перезвонить в пятницу уточнить на кого расписано письмо. </t>
  </si>
  <si>
    <t xml:space="preserve">Письмо получено, находится на рассмотрении, перезвонить на следующей недели узнать обратную связь (кому расписано, и есть ли  потребность в оборудовании). </t>
  </si>
  <si>
    <t xml:space="preserve">Продолжение предыдущего звонка. Тот сорвался. Корректный диалог. </t>
  </si>
  <si>
    <t xml:space="preserve">Письмо отправлено и на рассмотрении. </t>
  </si>
  <si>
    <t xml:space="preserve">Письмо отправлено, перезвонить уточнить на кого расписано. </t>
  </si>
  <si>
    <t xml:space="preserve">Расписано на советника Яшкова Д.В. (на прямую связаться с ним нельзя только через приемную, просить чтоб соединили). Корректный диалог. </t>
  </si>
  <si>
    <t xml:space="preserve">Кому письмо было расписано (статус ознакомлены, принято к сведению), контакты не дают. Корректный диалог. </t>
  </si>
  <si>
    <t xml:space="preserve">Менеджеру сразу дали контакты инженеров. Корректный диалог. </t>
  </si>
  <si>
    <t xml:space="preserve">В настоящий момент не актуально, но в перспективе планируется расширение, менеджер отправил презентацию и опросный лист. Корректный диалог. </t>
  </si>
  <si>
    <t xml:space="preserve">В настоящий момент потребности нет, менеджер отправил презентацию и опросный лист. </t>
  </si>
  <si>
    <t xml:space="preserve">В прошлый раз письмо не дошло, менеджер снова перенаправил, просили позже позвонить уточнить дошло или нет. </t>
  </si>
  <si>
    <t>Менеджер могла уточнить контакты на кого расписали и тем самым с ними связаться и уточнить актуальность, что она не сделала.</t>
  </si>
  <si>
    <t xml:space="preserve">Вид деятельности аэропортовая, модернизация не планируется, потребности нет в настоящий момент, разговаривал менеджер с сотрудником закупки. </t>
  </si>
  <si>
    <t xml:space="preserve">Менеджер отправил презентацию и опросный лист на ген. директора, корректный диалог. </t>
  </si>
  <si>
    <t xml:space="preserve">В другой карточке, в карточке компании, указано что презентация отправлена была и проставлен следующий контакт. </t>
  </si>
  <si>
    <t xml:space="preserve">Менеджер не смотря на то что не смог дозвониться до того человека, у которого можно уточнить насчёт потребности, отправил презентацию на его почту, сразу дали контакт, корректный диалог. </t>
  </si>
  <si>
    <t xml:space="preserve">В настоящий момент оборудование не актуально, модернизация не планируется
интересен "насос для перекачки нефтепродуктов", менеджер передал контакт в Парк Строй, корректный диалог. </t>
  </si>
  <si>
    <t xml:space="preserve">Менеджер отправил презентацию и опросный лист для ознакомления. </t>
  </si>
  <si>
    <t xml:space="preserve">Презентация на рассмотрении у начальника ГСМ, дали контакт для связи с ним. </t>
  </si>
  <si>
    <t xml:space="preserve">Письмо расписано на советника, он в командировке, менеджер продублировал письмо на помощника советника, корректный диалог. </t>
  </si>
  <si>
    <t xml:space="preserve">Письмо было в предыдущий раз продублировано, менеджер уточнил дошло ли сейчас, снова не пришло, прямо на звонке менеджер отправил, было получено во время звонка, корректный диалог. </t>
  </si>
  <si>
    <t xml:space="preserve">Письмо на рассмотрении, корректный диалог. </t>
  </si>
  <si>
    <t xml:space="preserve">Письмо на рассмотрении. </t>
  </si>
  <si>
    <t xml:space="preserve">Письмо на рассмотрении, дали контакт приемной директора напрямую, корректный диалог. </t>
  </si>
  <si>
    <t xml:space="preserve">Менеджер мог взять контакт лица принимающего решение и уточнить почему не актуально, но он этого не сделал. </t>
  </si>
  <si>
    <t xml:space="preserve">Письмо на рассмотрении, уже расписано, контакты не дали, если заинтересует сами свяжутся. Корректный диалог. </t>
  </si>
  <si>
    <t xml:space="preserve">Пытались соединить со специалистом службы ГСМ, не взяли трубку. И дали контакты. </t>
  </si>
  <si>
    <t xml:space="preserve">Продолжение разговора, сказали направить письмо, письмо отправлено, корректный диалог. </t>
  </si>
  <si>
    <t xml:space="preserve">Менеджер уточнял можно ли направить презентацию на почту. Закупки осуществляют через эл. площадку ТегТорг. Корректный диалог. </t>
  </si>
  <si>
    <t xml:space="preserve">Все закупки осуществляются через interrao-zakupki.ru, отслеживать по ним свои позиции. Корректный диалог. Уточнила все про потребность и чем занимается компания. </t>
  </si>
  <si>
    <t xml:space="preserve">Менеджер уточнял есть ли потребность в оборудовании, дали контакт того человека, который сможет помочь. Есть в компании заправочная станция, маленькая АЗС. </t>
  </si>
  <si>
    <t xml:space="preserve">Менеджер уточнял в потребности, дали контакт отдела МТО. </t>
  </si>
  <si>
    <t xml:space="preserve">Письмо никак не доходит, дали контакты директора МТР. Корректный диалог. </t>
  </si>
  <si>
    <t xml:space="preserve">Пока не актуально, идет сокращение штата, но сказали все таки направить презентацию на почту. Корректный и уверенный диалог. </t>
  </si>
  <si>
    <t xml:space="preserve">Письмо было рассмотрено, сказали что занесли в список для сотрудничества, в случае возникновения такой потребности, пока не актуально, перезвонить в сентябре (будут формироваться закупки в конце года). Корректный и уверенный диалог. Менеджер занёс следующий контакт в crm на сентябрь. </t>
  </si>
  <si>
    <t>Звонок с предложением о сотрудничестве. Менеджер взяла все необходимые контакты для дальнейших действий. Пункты, касаемые компании- в пользу менеджера, так как задавать некоторые вопросы в данном случае было не актуально.</t>
  </si>
  <si>
    <t>В продолжении предыдущего звонка. Судоходная компания и предложение не совсем интересно. Менеджер отправила на почту презентацию.</t>
  </si>
  <si>
    <t xml:space="preserve">Письмо на рассмотрении на генерального директора, напрямую контакты директора не дают, на кого расписали не указано. Менеджер сказал перезвонит, в срм проставлено созвон на завтра. Корректный диалог. </t>
  </si>
  <si>
    <t xml:space="preserve">Письмо на рассмотрении, пока ни на кого не расписали, секретарь сказала что спросит ещё раз. Корректный диалог. </t>
  </si>
  <si>
    <t xml:space="preserve">Уточняющее касание </t>
  </si>
  <si>
    <t xml:space="preserve">Секретарь письмо не получил, менеджер продублировал письмо. </t>
  </si>
  <si>
    <t xml:space="preserve">Продолжение разговора. Письмо дошло, просили перезвонить через 3 дня уточнить на кого расписали письмо. </t>
  </si>
  <si>
    <t xml:space="preserve">Занимаются только торговлей нефтепродуктов (перекуп). </t>
  </si>
  <si>
    <t xml:space="preserve">Уточняла о потрбености, отправила презентацию и сказали завтра перезвонить для обратной связи. Корректный и уверенный диалог. </t>
  </si>
  <si>
    <t xml:space="preserve">Нет отдела снабжения, самостоятельно не занимаются подбором оборудования, все через Москву "Русснефть", эл. площадку, от презентационного материала отказались. Корректный диалог. </t>
  </si>
  <si>
    <t xml:space="preserve">Все закупки осуществляются через эл. площадку указанной на сайте, сказали смотреть только там, в презентационном материале отказались. Корректный диалог. </t>
  </si>
  <si>
    <t xml:space="preserve">Вид деятельности добыча нефти, закупки ведутся только через Русснефть, от презентации отказались. </t>
  </si>
  <si>
    <t xml:space="preserve">Секретарь просил продублировать письмо, менеджер в ходе звонка выявил что почта не правильно была указана, письмо продублировано. Завтра звонить в приемную, чтоб узнать на кого распределили. Корректный диалог. </t>
  </si>
  <si>
    <t xml:space="preserve">Так как письмо отправлено на ген.директора, то если он перенаправляет секретарю, то секретарь распишет письмо. Директор не перенаправил письмо. Но менеджер попросил контакты отдела снабжения, секретарь дал контакты. Корректный диалог. </t>
  </si>
  <si>
    <t xml:space="preserve">Письмо расписали на тех.начальника и начальника службы ГСМ. Связаться с ними напрямую не предоставляется возможным. Корректный диалог. Менеджер никак не может дозвониться, презентация была отправлена 03.03.2020, потом дублировалась, то из-за разницы во времени рабочий день закончен, то ЛПР нет на месте. </t>
  </si>
  <si>
    <t xml:space="preserve">В приемной дали телефон отдела автоматизации и метрологии (по учету), сказали они ответят на вопросы касаемо потребности. </t>
  </si>
  <si>
    <t xml:space="preserve">Компания занимается обслуживанием пассажиров воздушных судов и деловой авиации, складов ГСМ нет. </t>
  </si>
  <si>
    <t xml:space="preserve">Письмо было на рассмотрение у ген. директора, никому не расписано, ген. директора 2 дня нет на раб. месте, менеджер сказал что перезвонит в конце апреля. Корректный диалог. В конце апреля слишком долго, перезвон должен быть раньше. </t>
  </si>
  <si>
    <t xml:space="preserve">Письмо на рассмотрении, на кого расписано не сказали, если заинтересует специалисты сами связываются. Корректный диалог. </t>
  </si>
  <si>
    <t>ООО "ТД "ЕВРОСИБЭНЕРГО"</t>
  </si>
  <si>
    <t xml:space="preserve">Обратился по имени к клиенту </t>
  </si>
  <si>
    <t xml:space="preserve">Добился того для чего звонил, либо отметил в базе следующий шаг, для того чтобы осуществить цель звонка </t>
  </si>
  <si>
    <t xml:space="preserve">Сказал либо "Спасибо, что выделили время и ответили на мой вопрос" либо что то в этом роде </t>
  </si>
  <si>
    <t>Назначил дату следующего контакта./Если это не имело смысл, то ставим 1</t>
  </si>
  <si>
    <t xml:space="preserve">Вел беседу в заинтересованности 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</si>
  <si>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</si>
  <si>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</si>
  <si>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</si>
  <si>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</si>
  <si>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</si>
  <si>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 xml:space="preserve">Не отправила презентацию, взяла все контакты и куда потом звонить для уточнения кому письмо распределено, в срм не указано ничего насчёт этого. </t>
  </si>
  <si>
    <t>Менеджер уточнила потребность. Дали телефон отдела где это будет актуально</t>
  </si>
  <si>
    <t>Менеджер уточнила почту, так как письмо возвращается</t>
  </si>
  <si>
    <t>Уточнила, просмотрели презентацию или нет. Необходимо обсудить с ген. директором.</t>
  </si>
  <si>
    <t>Продолжительность</t>
  </si>
  <si>
    <t xml:space="preserve">Было не удобно говорить или не дозвонились до нужного человека </t>
  </si>
  <si>
    <t>АО "ВАРГАШИНСКОЕ ДРСП"</t>
  </si>
  <si>
    <t>АО "Кондаавиа"</t>
  </si>
  <si>
    <t>АО "САЛЕХАРДЭНЕРГО"</t>
  </si>
  <si>
    <t>Наталья Алексеевна Тарасова</t>
  </si>
  <si>
    <t>Сергов Андрей Петрович</t>
  </si>
  <si>
    <t>Концелярия (АО "РУЗХИММАШ")</t>
  </si>
  <si>
    <t>Липатов Вячеслав Алексеевич (АО "РУЗХИМАМАШ")</t>
  </si>
  <si>
    <t>Шмелькова Лариса Геннадьевна</t>
  </si>
  <si>
    <t>День</t>
  </si>
  <si>
    <t>Захарченко М.Н.</t>
  </si>
  <si>
    <t>Кол-во</t>
  </si>
  <si>
    <t>Неделя</t>
  </si>
  <si>
    <t>Месяц</t>
  </si>
  <si>
    <t>Кол-во без входящих и было не удобно разговаривать</t>
  </si>
  <si>
    <t>ООО "КАЛИНИНСКАЯ АЭС-СЕРВИС"</t>
  </si>
  <si>
    <t>02-06.03.2020</t>
  </si>
  <si>
    <t>Март</t>
  </si>
  <si>
    <t>АО "КРАЙДЭО"</t>
  </si>
  <si>
    <t>09-13.03.2020</t>
  </si>
  <si>
    <t>Франсузов Алексей Юрьевич</t>
  </si>
  <si>
    <t>16-20.03.2020</t>
  </si>
  <si>
    <t>Марина Машковцева</t>
  </si>
  <si>
    <t>23-27.03.2020</t>
  </si>
  <si>
    <t>30-31.03.2020</t>
  </si>
  <si>
    <t>Звонок для выявления ЛПР</t>
  </si>
  <si>
    <t>Звонок ЛПР</t>
  </si>
  <si>
    <t xml:space="preserve">Статистики ТКП отправлено </t>
  </si>
  <si>
    <t xml:space="preserve">Статистики Договор Подписан </t>
  </si>
  <si>
    <t xml:space="preserve">Статистики Оборудование отгружено </t>
  </si>
  <si>
    <t xml:space="preserve">Статистики Входящий звонок </t>
  </si>
  <si>
    <t xml:space="preserve">Статистики Уточняющее касание </t>
  </si>
  <si>
    <t xml:space="preserve">Статистики Было неудобно говорить или не дозвонились до нужного человека </t>
  </si>
  <si>
    <t>Узнал, удобно ли говорить (разговаривать) либо спросил можно ли услышать….(ТОГО, кому звонили)</t>
  </si>
  <si>
    <t xml:space="preserve">Число </t>
  </si>
  <si>
    <t>09-10.01.2020</t>
  </si>
  <si>
    <t>-</t>
  </si>
  <si>
    <t>Январь</t>
  </si>
  <si>
    <t xml:space="preserve">Вел беседу в заинтересованности. </t>
  </si>
  <si>
    <r>
      <t>поставил задачу в АМО</t>
    </r>
    <r>
      <rPr>
        <rFont val="Calibri"/>
        <b/>
        <color rgb="FFFFFF00"/>
        <sz val="18.0"/>
      </rPr>
      <t xml:space="preserve"> 5 баллов </t>
    </r>
  </si>
  <si>
    <t>13-17.01.2020</t>
  </si>
  <si>
    <t>Февраль</t>
  </si>
  <si>
    <t>20-24.01.2020</t>
  </si>
  <si>
    <t>27-31.01.2020</t>
  </si>
  <si>
    <t>03-07.02.2020</t>
  </si>
  <si>
    <t>2</t>
  </si>
  <si>
    <t>9</t>
  </si>
  <si>
    <t>10-14.02.2020</t>
  </si>
  <si>
    <t>14</t>
  </si>
  <si>
    <t>20</t>
  </si>
  <si>
    <t>17-21.02.2020</t>
  </si>
  <si>
    <t>Позвонить, когда Евгений Анатольевич выйдет из отпуска</t>
  </si>
  <si>
    <t xml:space="preserve">Дали контакт человека, которому звонил менеджер. </t>
  </si>
  <si>
    <t>Позвонить после обеда</t>
  </si>
  <si>
    <t>Дали контакт человека, который занимается вопросом по которому звонит менеджер.</t>
  </si>
  <si>
    <t xml:space="preserve">Попросили позвонить по другому номеру и уточнить потребность. </t>
  </si>
  <si>
    <t xml:space="preserve">Секретаря не было на месте, просили перезвонить. Корректный диалог. </t>
  </si>
  <si>
    <t xml:space="preserve">Менеджер уточнял телефон на корректность. Корректный диалог. </t>
  </si>
  <si>
    <t>11</t>
  </si>
  <si>
    <t xml:space="preserve">Просили позвонить во вторник напрямую коммерческому директору, на него соединить. </t>
  </si>
  <si>
    <t>22</t>
  </si>
  <si>
    <t xml:space="preserve">Менеджер не может дозвониться до нужного человека, дали контакты другого человека, который может помочь. </t>
  </si>
  <si>
    <t xml:space="preserve">Продолжение разговора, дали контакт. </t>
  </si>
  <si>
    <t xml:space="preserve">Продолжение диалога, ему письмо не приходило, обращаться только к Танскому, до него невозможно дозвониться, корректный диалог. </t>
  </si>
  <si>
    <t xml:space="preserve">Тот человек на кого рассписано не на месте, просили перезвонить позже. </t>
  </si>
  <si>
    <t>Сотрудника нет на месте, будет на следующей недели перезвонить уточнить на кого расписано письмо.</t>
  </si>
  <si>
    <t xml:space="preserve">Нужного человека нет на месте, просили перезвонить завтра, корректный диалог. </t>
  </si>
  <si>
    <t xml:space="preserve">При выявлении потребности направили звонок на другого человека и никто не взял трубку. </t>
  </si>
  <si>
    <t xml:space="preserve">На совещании, просили перезвонить. </t>
  </si>
  <si>
    <t>На больничном, позвонить на следующей недели уточнить планируются ли закупки на 2020 г.</t>
  </si>
  <si>
    <t>24-28.02.2020</t>
  </si>
  <si>
    <t xml:space="preserve">Нет на месте, просили перезвонить. </t>
  </si>
  <si>
    <t xml:space="preserve">Перезвонить завтра в первой половине дня. </t>
  </si>
  <si>
    <t xml:space="preserve">Соединилось с юридическим отделом. </t>
  </si>
  <si>
    <t xml:space="preserve">Идёт совещание, не удобно было разговаривать. </t>
  </si>
  <si>
    <t xml:space="preserve">Дали контакт материально технического отдела. </t>
  </si>
  <si>
    <t xml:space="preserve">Продолжение разговора, попала туда же, просили перезвонить попозже. </t>
  </si>
  <si>
    <t xml:space="preserve">Ответственный человек в отпуске, просили перезвонить завтра. </t>
  </si>
  <si>
    <t xml:space="preserve">Менеджер уточнял ознакомились ли с письмом, просили перезвонить завтра, того человека которому было отправлено письмо нет на месте. </t>
  </si>
  <si>
    <t xml:space="preserve">Менеджер общался с директором, был обед, просили перезвонить и секретарь соединит с ответственным сотрудником. </t>
  </si>
  <si>
    <t xml:space="preserve">Сейчас обед, просил иперезвонить. </t>
  </si>
  <si>
    <t xml:space="preserve">Менеджер позвонил секретарю, взял трубку сотрудник отдела снабжения, не в курсе письма и не занимается данными вопросами. </t>
  </si>
  <si>
    <t xml:space="preserve">Менеджер уточнял добавочный номер начальника топливного отдела, дали контакт. </t>
  </si>
  <si>
    <t xml:space="preserve">Менеджер просил соединить с главным специалистом по технологии проекта офис, секретарь сказал минуты и оборвалась связь. Не проставлена задача на созвон или написано в срм что оборвалась связь. </t>
  </si>
  <si>
    <t xml:space="preserve">Не было на месте, просили перезвонить. </t>
  </si>
  <si>
    <t xml:space="preserve">Дали контактный тел. отдела службы ГСМ. </t>
  </si>
  <si>
    <t xml:space="preserve">Вышел, просили перезвонить минут через 10. </t>
  </si>
  <si>
    <t>7</t>
  </si>
  <si>
    <t>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</si>
</sst>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d.mm.yyyy"/>
  </numFmts>
  <fonts count="41">
    <font>
      <sz val="11.0"/>
      <color rgb="FF000000"/>
      <name val="Arial"/>
    </font>
    <font>
      <sz val="10.0"/>
      <color rgb="FF000000"/>
      <name val="Arial"/>
    </font>
    <font/>
    <font>
      <sz val="10.0"/>
      <color rgb="FF000000"/>
      <name val="Calibri"/>
    </font>
    <font>
      <b/>
      <sz val="11.0"/>
      <color rgb="FF000000"/>
      <name val="Arial"/>
    </font>
    <font>
      <b/>
      <sz val="11.0"/>
      <color theme="1"/>
      <name val="Arial"/>
    </font>
    <font>
      <b/>
      <sz val="10.0"/>
      <color rgb="FF000000"/>
      <name val="Arial"/>
    </font>
    <font>
      <sz val="11.0"/>
      <color theme="1"/>
      <name val="Calibri"/>
    </font>
    <font>
      <b/>
      <color theme="1"/>
      <name val="Arial"/>
    </font>
    <font>
      <color rgb="FF000000"/>
      <name val="Arial"/>
    </font>
    <font>
      <sz val="11.0"/>
      <color rgb="FF000000"/>
      <name val="Calibri"/>
    </font>
    <font>
      <u/>
      <sz val="11.0"/>
      <color rgb="FF0000FF"/>
      <name val="Arial"/>
    </font>
    <font>
      <u/>
      <sz val="11.0"/>
      <color rgb="FF0000FF"/>
      <name val="Arial"/>
    </font>
    <font>
      <u/>
      <sz val="11.0"/>
      <color theme="1"/>
      <name val="Arial"/>
    </font>
    <font>
      <u/>
      <sz val="11.0"/>
      <color rgb="FF0000FF"/>
      <name val="Arial"/>
    </font>
    <font>
      <u/>
      <sz val="11.0"/>
      <color rgb="FF0000FF"/>
      <name val="Arial"/>
    </font>
    <font>
      <u/>
      <sz val="11.0"/>
      <color rgb="FF0000FF"/>
      <name val="Arial"/>
    </font>
    <font>
      <u/>
      <sz val="11.0"/>
      <color rgb="FF6B6D72"/>
      <name val="Arial"/>
    </font>
    <font>
      <u/>
      <sz val="11.0"/>
      <color theme="1"/>
      <name val="Arial"/>
    </font>
    <font>
      <u/>
      <sz val="11.0"/>
      <color theme="1"/>
      <name val="Arial"/>
    </font>
    <font>
      <u/>
      <color rgb="FF0000FF"/>
      <name val="Arial"/>
    </font>
    <font>
      <u/>
      <color rgb="FF0000FF"/>
      <name val="Arial"/>
    </font>
    <font>
      <u/>
      <sz val="11.0"/>
      <color rgb="FF0000FF"/>
      <name val="Inherit"/>
    </font>
    <font>
      <sz val="11.0"/>
      <color theme="1"/>
      <name val="Arial"/>
    </font>
    <font>
      <u/>
      <sz val="11.0"/>
      <color rgb="FF0000FF"/>
      <name val="Arial"/>
    </font>
    <font>
      <color theme="1"/>
      <name val="Calibri"/>
    </font>
    <font>
      <u/>
      <sz val="11.0"/>
      <color rgb="FF313942"/>
      <name val="Arial"/>
    </font>
    <font>
      <sz val="8.0"/>
      <color rgb="FF000000"/>
      <name val="Arial"/>
    </font>
    <font>
      <sz val="22.0"/>
      <color rgb="FF000000"/>
      <name val="Arial"/>
    </font>
    <font>
      <color theme="1"/>
      <name val="Arial"/>
    </font>
    <font>
      <sz val="10.0"/>
      <color theme="1"/>
      <name val="Calibri"/>
    </font>
    <font>
      <sz val="10.0"/>
      <color rgb="FFFF0000"/>
      <name val="Calibri"/>
    </font>
    <font>
      <sz val="11.0"/>
      <color rgb="FF000000"/>
      <name val="Roboto"/>
    </font>
    <font>
      <u/>
      <sz val="11.0"/>
      <color rgb="FF0000FF"/>
      <name val="Arial"/>
    </font>
    <font>
      <u/>
      <sz val="11.0"/>
      <color rgb="FF0000FF"/>
      <name val="Arial"/>
    </font>
    <font>
      <u/>
      <color rgb="FF0000FF"/>
      <name val="Arial"/>
    </font>
    <font>
      <sz val="11.0"/>
      <color rgb="FF000000"/>
      <name val="Docs-Calibri"/>
    </font>
    <font>
      <sz val="12.0"/>
      <color rgb="FF000000"/>
      <name val="Calibri"/>
    </font>
    <font>
      <u/>
      <sz val="11.0"/>
      <color theme="1"/>
      <name val="Arial"/>
    </font>
    <font>
      <u/>
      <sz val="11.0"/>
      <color rgb="FF0000FF"/>
      <name val="Arial"/>
    </font>
    <font>
      <sz val="16.0"/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7030A0"/>
        <bgColor rgb="FF7030A0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left/>
      <right style="thin">
        <color rgb="FF000000"/>
      </right>
      <top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/>
      <top/>
      <bottom/>
    </border>
    <border>
      <left/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/>
      <bottom/>
    </border>
    <border>
      <left/>
      <right/>
      <bottom/>
    </border>
    <border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2" fillId="0" fontId="0" numFmtId="0" xfId="0" applyAlignment="1" applyBorder="1" applyFont="1">
      <alignment horizontal="center" shrinkToFit="0" vertical="center" wrapText="1"/>
    </xf>
    <xf borderId="3" fillId="2" fontId="0" numFmtId="164" xfId="0" applyAlignment="1" applyBorder="1" applyFill="1" applyFont="1" applyNumberFormat="1">
      <alignment horizontal="center"/>
    </xf>
    <xf borderId="0" fillId="0" fontId="0" numFmtId="164" xfId="0" applyAlignment="1" applyFont="1" applyNumberFormat="1">
      <alignment horizontal="center"/>
    </xf>
    <xf borderId="3" fillId="3" fontId="0" numFmtId="0" xfId="0" applyBorder="1" applyFill="1" applyFont="1"/>
    <xf borderId="0" fillId="0" fontId="0" numFmtId="0" xfId="0" applyAlignment="1" applyFont="1">
      <alignment horizontal="center"/>
    </xf>
    <xf borderId="4" fillId="0" fontId="2" numFmtId="0" xfId="0" applyBorder="1" applyFont="1"/>
    <xf borderId="1" fillId="0" fontId="0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center" vertical="center"/>
    </xf>
    <xf borderId="1" fillId="2" fontId="0" numFmtId="0" xfId="0" applyAlignment="1" applyBorder="1" applyFont="1">
      <alignment horizontal="center" vertical="center"/>
    </xf>
    <xf borderId="5" fillId="0" fontId="4" numFmtId="164" xfId="0" applyAlignment="1" applyBorder="1" applyFont="1" applyNumberFormat="1">
      <alignment horizontal="center"/>
    </xf>
    <xf borderId="5" fillId="0" fontId="2" numFmtId="0" xfId="0" applyBorder="1" applyFont="1"/>
    <xf borderId="6" fillId="2" fontId="0" numFmtId="164" xfId="0" applyAlignment="1" applyBorder="1" applyFont="1" applyNumberFormat="1">
      <alignment horizontal="center"/>
    </xf>
    <xf borderId="0" fillId="0" fontId="4" numFmtId="164" xfId="0" applyAlignment="1" applyFont="1" applyNumberFormat="1">
      <alignment horizontal="center"/>
    </xf>
    <xf borderId="7" fillId="0" fontId="2" numFmtId="0" xfId="0" applyBorder="1" applyFont="1"/>
    <xf borderId="0" fillId="0" fontId="5" numFmtId="164" xfId="0" applyAlignment="1" applyFont="1" applyNumberFormat="1">
      <alignment horizontal="center"/>
    </xf>
    <xf borderId="0" fillId="2" fontId="4" numFmtId="164" xfId="0" applyAlignment="1" applyFont="1" applyNumberFormat="1">
      <alignment horizontal="center"/>
    </xf>
    <xf borderId="2" fillId="4" fontId="4" numFmtId="164" xfId="0" applyAlignment="1" applyBorder="1" applyFill="1" applyFont="1" applyNumberFormat="1">
      <alignment horizontal="center"/>
    </xf>
    <xf borderId="8" fillId="0" fontId="6" numFmtId="0" xfId="0" applyAlignment="1" applyBorder="1" applyFont="1">
      <alignment horizontal="center"/>
    </xf>
    <xf borderId="3" fillId="2" fontId="4" numFmtId="164" xfId="0" applyAlignment="1" applyBorder="1" applyFont="1" applyNumberFormat="1">
      <alignment horizontal="center"/>
    </xf>
    <xf borderId="9" fillId="0" fontId="2" numFmtId="0" xfId="0" applyBorder="1" applyFont="1"/>
    <xf borderId="3" fillId="4" fontId="4" numFmtId="0" xfId="0" applyBorder="1" applyFont="1"/>
    <xf borderId="10" fillId="0" fontId="2" numFmtId="0" xfId="0" applyBorder="1" applyFont="1"/>
    <xf borderId="3" fillId="3" fontId="4" numFmtId="0" xfId="0" applyBorder="1" applyFont="1"/>
    <xf borderId="3" fillId="2" fontId="7" numFmtId="0" xfId="0" applyBorder="1" applyFont="1"/>
    <xf borderId="8" fillId="0" fontId="5" numFmtId="164" xfId="0" applyAlignment="1" applyBorder="1" applyFont="1" applyNumberFormat="1">
      <alignment horizontal="center" shrinkToFit="0" vertical="center" wrapText="1"/>
    </xf>
    <xf borderId="0" fillId="0" fontId="8" numFmtId="165" xfId="0" applyAlignment="1" applyFont="1" applyNumberFormat="1">
      <alignment horizontal="center" readingOrder="0"/>
    </xf>
    <xf borderId="2" fillId="0" fontId="1" numFmtId="0" xfId="0" applyAlignment="1" applyBorder="1" applyFont="1">
      <alignment readingOrder="0"/>
    </xf>
    <xf borderId="11" fillId="3" fontId="0" numFmtId="0" xfId="0" applyBorder="1" applyFont="1"/>
    <xf borderId="2" fillId="0" fontId="9" numFmtId="0" xfId="0" applyAlignment="1" applyBorder="1" applyFont="1">
      <alignment horizontal="right" readingOrder="0" vertical="bottom"/>
    </xf>
    <xf borderId="8" fillId="0" fontId="8" numFmtId="165" xfId="0" applyAlignment="1" applyBorder="1" applyFont="1" applyNumberFormat="1">
      <alignment horizontal="center" readingOrder="0"/>
    </xf>
    <xf borderId="2" fillId="0" fontId="3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horizontal="center"/>
    </xf>
    <xf borderId="2" fillId="0" fontId="1" numFmtId="0" xfId="0" applyBorder="1" applyFont="1"/>
    <xf borderId="1" fillId="0" fontId="10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12" fillId="5" fontId="11" numFmtId="0" xfId="0" applyAlignment="1" applyBorder="1" applyFill="1" applyFont="1">
      <alignment shrinkToFit="0" wrapText="1"/>
    </xf>
    <xf borderId="1" fillId="5" fontId="12" numFmtId="0" xfId="0" applyAlignment="1" applyBorder="1" applyFont="1">
      <alignment shrinkToFit="0" vertical="center" wrapText="1"/>
    </xf>
    <xf borderId="2" fillId="2" fontId="13" numFmtId="0" xfId="0" applyAlignment="1" applyBorder="1" applyFont="1">
      <alignment horizontal="center" shrinkToFit="0" vertical="center" wrapText="1"/>
    </xf>
    <xf borderId="12" fillId="5" fontId="14" numFmtId="0" xfId="0" applyAlignment="1" applyBorder="1" applyFont="1">
      <alignment horizontal="center" shrinkToFit="0" vertical="center" wrapText="1"/>
    </xf>
    <xf borderId="1" fillId="5" fontId="15" numFmtId="0" xfId="0" applyAlignment="1" applyBorder="1" applyFont="1">
      <alignment horizontal="center" shrinkToFit="0" vertical="center" wrapText="1"/>
    </xf>
    <xf borderId="1" fillId="5" fontId="16" numFmtId="0" xfId="0" applyAlignment="1" applyBorder="1" applyFont="1">
      <alignment vertical="center"/>
    </xf>
    <xf borderId="2" fillId="0" fontId="3" numFmtId="0" xfId="0" applyAlignment="1" applyBorder="1" applyFont="1">
      <alignment shrinkToFit="0" vertical="center" wrapText="1"/>
    </xf>
    <xf borderId="1" fillId="5" fontId="17" numFmtId="0" xfId="0" applyAlignment="1" applyBorder="1" applyFont="1">
      <alignment shrinkToFit="0" vertical="center" wrapText="1"/>
    </xf>
    <xf borderId="0" fillId="2" fontId="18" numFmtId="0" xfId="0" applyAlignment="1" applyFont="1">
      <alignment horizontal="center" shrinkToFit="0" vertical="center" wrapText="1"/>
    </xf>
    <xf borderId="2" fillId="0" fontId="0" numFmtId="0" xfId="0" applyBorder="1" applyFont="1"/>
    <xf borderId="13" fillId="2" fontId="19" numFmtId="0" xfId="0" applyAlignment="1" applyBorder="1" applyFont="1">
      <alignment horizontal="center" shrinkToFit="0" vertical="center" wrapText="1"/>
    </xf>
    <xf borderId="8" fillId="6" fontId="1" numFmtId="0" xfId="0" applyAlignment="1" applyBorder="1" applyFill="1" applyFont="1">
      <alignment horizontal="center" vertical="center"/>
    </xf>
    <xf borderId="1" fillId="5" fontId="20" numFmtId="0" xfId="0" applyAlignment="1" applyBorder="1" applyFont="1">
      <alignment horizontal="center" readingOrder="0" shrinkToFit="0" vertical="center" wrapText="1"/>
    </xf>
    <xf borderId="14" fillId="6" fontId="1" numFmtId="0" xfId="0" applyAlignment="1" applyBorder="1" applyFont="1">
      <alignment vertical="center"/>
    </xf>
    <xf borderId="8" fillId="0" fontId="1" numFmtId="0" xfId="0" applyAlignment="1" applyBorder="1" applyFont="1">
      <alignment horizontal="center" vertical="center"/>
    </xf>
    <xf borderId="3" fillId="2" fontId="7" numFmtId="10" xfId="0" applyBorder="1" applyFont="1" applyNumberFormat="1"/>
    <xf borderId="0" fillId="0" fontId="7" numFmtId="10" xfId="0" applyFont="1" applyNumberFormat="1"/>
    <xf borderId="0" fillId="0" fontId="1" numFmtId="0" xfId="0" applyFont="1"/>
    <xf borderId="0" fillId="0" fontId="3" numFmtId="0" xfId="0" applyAlignment="1" applyFont="1">
      <alignment shrinkToFit="0" vertical="center" wrapText="1"/>
    </xf>
    <xf borderId="2" fillId="7" fontId="0" numFmtId="10" xfId="0" applyAlignment="1" applyBorder="1" applyFill="1" applyFont="1" applyNumberFormat="1">
      <alignment horizontal="center" shrinkToFit="0" wrapText="1"/>
    </xf>
    <xf borderId="15" fillId="5" fontId="21" numFmtId="0" xfId="0" applyAlignment="1" applyBorder="1" applyFont="1">
      <alignment horizontal="center" readingOrder="0" shrinkToFit="0" vertical="center" wrapText="1"/>
    </xf>
    <xf borderId="3" fillId="4" fontId="0" numFmtId="0" xfId="0" applyAlignment="1" applyBorder="1" applyFont="1">
      <alignment horizontal="center" shrinkToFit="0" wrapText="1"/>
    </xf>
    <xf borderId="3" fillId="4" fontId="0" numFmtId="0" xfId="0" applyAlignment="1" applyBorder="1" applyFont="1">
      <alignment shrinkToFit="0" wrapText="1"/>
    </xf>
    <xf borderId="3" fillId="4" fontId="7" numFmtId="0" xfId="0" applyBorder="1" applyFont="1"/>
    <xf borderId="3" fillId="4" fontId="0" numFmtId="0" xfId="0" applyBorder="1" applyFont="1"/>
    <xf borderId="11" fillId="4" fontId="0" numFmtId="0" xfId="0" applyAlignment="1" applyBorder="1" applyFont="1">
      <alignment horizontal="center" shrinkToFit="0" wrapText="1"/>
    </xf>
    <xf borderId="16" fillId="0" fontId="2" numFmtId="0" xfId="0" applyBorder="1" applyFont="1"/>
    <xf borderId="0" fillId="0" fontId="10" numFmtId="0" xfId="0" applyAlignment="1" applyFont="1">
      <alignment shrinkToFit="0" vertical="center" wrapText="1"/>
    </xf>
    <xf borderId="2" fillId="6" fontId="0" numFmtId="0" xfId="0" applyBorder="1" applyFont="1"/>
    <xf borderId="1" fillId="5" fontId="22" numFmtId="0" xfId="0" applyAlignment="1" applyBorder="1" applyFont="1">
      <alignment horizontal="center" shrinkToFit="0" vertical="center" wrapText="1"/>
    </xf>
    <xf borderId="0" fillId="0" fontId="0" numFmtId="0" xfId="0" applyFont="1"/>
    <xf borderId="17" fillId="0" fontId="2" numFmtId="0" xfId="0" applyBorder="1" applyFont="1"/>
    <xf borderId="18" fillId="0" fontId="2" numFmtId="0" xfId="0" applyBorder="1" applyFont="1"/>
    <xf borderId="0" fillId="0" fontId="0" numFmtId="0" xfId="0" applyAlignment="1" applyFont="1">
      <alignment shrinkToFit="0" wrapText="1"/>
    </xf>
    <xf borderId="8" fillId="0" fontId="4" numFmtId="0" xfId="0" applyAlignment="1" applyBorder="1" applyFont="1">
      <alignment horizontal="center"/>
    </xf>
    <xf borderId="18" fillId="0" fontId="7" numFmtId="0" xfId="0" applyAlignment="1" applyBorder="1" applyFont="1">
      <alignment horizontal="center" shrinkToFit="0" vertical="center" wrapText="1"/>
    </xf>
    <xf borderId="2" fillId="2" fontId="7" numFmtId="0" xfId="0" applyAlignment="1" applyBorder="1" applyFont="1">
      <alignment horizontal="center" shrinkToFit="0" vertical="center" wrapText="1"/>
    </xf>
    <xf borderId="2" fillId="0" fontId="7" numFmtId="0" xfId="0" applyAlignment="1" applyBorder="1" applyFont="1">
      <alignment horizontal="center" shrinkToFit="0" vertical="center" wrapText="1"/>
    </xf>
    <xf borderId="2" fillId="0" fontId="23" numFmtId="46" xfId="0" applyAlignment="1" applyBorder="1" applyFont="1" applyNumberFormat="1">
      <alignment horizontal="center" shrinkToFit="0" vertical="center" wrapText="1"/>
    </xf>
    <xf borderId="2" fillId="0" fontId="23" numFmtId="46" xfId="0" applyAlignment="1" applyBorder="1" applyFont="1" applyNumberFormat="1">
      <alignment horizontal="center"/>
    </xf>
    <xf borderId="2" fillId="0" fontId="0" numFmtId="46" xfId="0" applyAlignment="1" applyBorder="1" applyFont="1" applyNumberFormat="1">
      <alignment horizontal="center" readingOrder="0" shrinkToFit="0" vertical="center" wrapText="1"/>
    </xf>
    <xf borderId="0" fillId="0" fontId="23" numFmtId="46" xfId="0" applyFont="1" applyNumberFormat="1"/>
    <xf borderId="2" fillId="0" fontId="0" numFmtId="0" xfId="0" applyAlignment="1" applyBorder="1" applyFont="1">
      <alignment readingOrder="0"/>
    </xf>
    <xf borderId="2" fillId="0" fontId="0" numFmtId="0" xfId="0" applyAlignment="1" applyBorder="1" applyFont="1">
      <alignment horizontal="right" readingOrder="0" vertical="bottom"/>
    </xf>
    <xf borderId="2" fillId="0" fontId="10" numFmtId="0" xfId="0" applyAlignment="1" applyBorder="1" applyFont="1">
      <alignment horizontal="center" readingOrder="0" shrinkToFit="0" vertical="center" wrapText="1"/>
    </xf>
    <xf borderId="2" fillId="4" fontId="0" numFmtId="0" xfId="0" applyAlignment="1" applyBorder="1" applyFont="1">
      <alignment horizontal="center" shrinkToFit="0" vertical="center" wrapText="1"/>
    </xf>
    <xf borderId="1" fillId="0" fontId="24" numFmtId="0" xfId="0" applyAlignment="1" applyBorder="1" applyFont="1">
      <alignment horizontal="center" shrinkToFit="0" vertical="center" wrapText="1"/>
    </xf>
    <xf borderId="2" fillId="0" fontId="23" numFmtId="0" xfId="0" applyAlignment="1" applyBorder="1" applyFont="1">
      <alignment horizontal="center" shrinkToFit="0" vertical="center" wrapText="1"/>
    </xf>
    <xf borderId="2" fillId="0" fontId="25" numFmtId="0" xfId="0" applyAlignment="1" applyBorder="1" applyFont="1">
      <alignment horizontal="center" readingOrder="0" shrinkToFit="0" vertical="center" wrapText="1"/>
    </xf>
    <xf borderId="2" fillId="4" fontId="25" numFmtId="0" xfId="0" applyAlignment="1" applyBorder="1" applyFont="1">
      <alignment horizontal="center" readingOrder="0" shrinkToFit="0" vertical="center" wrapText="1"/>
    </xf>
    <xf borderId="2" fillId="4" fontId="26" numFmtId="0" xfId="0" applyAlignment="1" applyBorder="1" applyFont="1">
      <alignment horizontal="center" readingOrder="0" shrinkToFit="0" vertical="center" wrapText="1"/>
    </xf>
    <xf borderId="2" fillId="0" fontId="10" numFmtId="0" xfId="0" applyAlignment="1" applyBorder="1" applyFont="1">
      <alignment horizontal="center" shrinkToFit="0" vertical="center" wrapText="1"/>
    </xf>
    <xf borderId="2" fillId="8" fontId="7" numFmtId="0" xfId="0" applyAlignment="1" applyBorder="1" applyFill="1" applyFont="1">
      <alignment horizontal="center" shrinkToFit="0" vertical="center" wrapText="1"/>
    </xf>
    <xf borderId="8" fillId="0" fontId="7" numFmtId="0" xfId="0" applyAlignment="1" applyBorder="1" applyFont="1">
      <alignment horizontal="center" shrinkToFit="0" vertical="center" wrapText="1"/>
    </xf>
    <xf borderId="0" fillId="2" fontId="7" numFmtId="0" xfId="0" applyAlignment="1" applyFont="1">
      <alignment horizontal="center" shrinkToFit="0" vertical="center" wrapText="1"/>
    </xf>
    <xf borderId="2" fillId="4" fontId="7" numFmtId="0" xfId="0" applyAlignment="1" applyBorder="1" applyFont="1">
      <alignment horizontal="center" shrinkToFit="0" vertical="center" wrapText="1"/>
    </xf>
    <xf borderId="10" fillId="0" fontId="7" numFmtId="0" xfId="0" applyAlignment="1" applyBorder="1" applyFont="1">
      <alignment horizontal="center" shrinkToFit="0" vertical="center" wrapText="1"/>
    </xf>
    <xf borderId="13" fillId="2" fontId="7" numFmtId="0" xfId="0" applyAlignment="1" applyBorder="1" applyFont="1">
      <alignment horizontal="center" shrinkToFit="0" vertical="center" wrapText="1"/>
    </xf>
    <xf borderId="19" fillId="0" fontId="0" numFmtId="0" xfId="0" applyAlignment="1" applyBorder="1" applyFont="1">
      <alignment horizontal="center"/>
    </xf>
    <xf borderId="2" fillId="4" fontId="10" numFmtId="0" xfId="0" applyAlignment="1" applyBorder="1" applyFont="1">
      <alignment horizontal="center" readingOrder="0" shrinkToFit="0" vertical="center" wrapText="1"/>
    </xf>
    <xf borderId="0" fillId="0" fontId="27" numFmtId="0" xfId="0" applyAlignment="1" applyFont="1">
      <alignment shrinkToFit="0" wrapText="1"/>
    </xf>
    <xf borderId="2" fillId="6" fontId="1" numFmtId="0" xfId="0" applyAlignment="1" applyBorder="1" applyFont="1">
      <alignment vertical="center"/>
    </xf>
    <xf borderId="2" fillId="4" fontId="0" numFmtId="0" xfId="0" applyAlignment="1" applyBorder="1" applyFont="1">
      <alignment horizontal="center" readingOrder="0" shrinkToFit="0" vertical="center" wrapText="1"/>
    </xf>
    <xf borderId="3" fillId="3" fontId="0" numFmtId="0" xfId="0" applyAlignment="1" applyBorder="1" applyFont="1">
      <alignment readingOrder="0"/>
    </xf>
    <xf borderId="8" fillId="7" fontId="0" numFmtId="0" xfId="0" applyAlignment="1" applyBorder="1" applyFont="1">
      <alignment horizontal="center" shrinkToFit="0" wrapText="1"/>
    </xf>
    <xf borderId="2" fillId="4" fontId="23" numFmtId="0" xfId="0" applyAlignment="1" applyBorder="1" applyFont="1">
      <alignment horizontal="center" readingOrder="0" shrinkToFit="0" vertical="center" wrapText="1"/>
    </xf>
    <xf borderId="2" fillId="7" fontId="0" numFmtId="0" xfId="0" applyAlignment="1" applyBorder="1" applyFont="1">
      <alignment shrinkToFit="0" wrapText="1"/>
    </xf>
    <xf borderId="2" fillId="0" fontId="10" numFmtId="0" xfId="0" applyAlignment="1" applyBorder="1" applyFont="1">
      <alignment shrinkToFit="0" vertical="center" wrapText="1"/>
    </xf>
    <xf borderId="2" fillId="8" fontId="25" numFmtId="0" xfId="0" applyAlignment="1" applyBorder="1" applyFont="1">
      <alignment horizontal="center" readingOrder="0" shrinkToFit="0" vertical="center" wrapText="1"/>
    </xf>
    <xf borderId="8" fillId="0" fontId="10" numFmtId="0" xfId="0" applyAlignment="1" applyBorder="1" applyFont="1">
      <alignment horizontal="center" shrinkToFit="0" vertical="center" wrapText="1"/>
    </xf>
    <xf borderId="0" fillId="2" fontId="10" numFmtId="0" xfId="0" applyAlignment="1" applyFont="1">
      <alignment horizontal="center" shrinkToFit="0" vertical="center" wrapText="1"/>
    </xf>
    <xf borderId="10" fillId="0" fontId="10" numFmtId="0" xfId="0" applyAlignment="1" applyBorder="1" applyFont="1">
      <alignment horizontal="center" shrinkToFit="0" vertical="center" wrapText="1"/>
    </xf>
    <xf borderId="13" fillId="2" fontId="10" numFmtId="0" xfId="0" applyAlignment="1" applyBorder="1" applyFont="1">
      <alignment horizontal="center" shrinkToFit="0" vertical="center" wrapText="1"/>
    </xf>
    <xf borderId="2" fillId="8" fontId="0" numFmtId="0" xfId="0" applyAlignment="1" applyBorder="1" applyFont="1">
      <alignment horizontal="center" shrinkToFit="0" vertical="center" wrapText="1"/>
    </xf>
    <xf borderId="2" fillId="8" fontId="10" numFmtId="0" xfId="0" applyAlignment="1" applyBorder="1" applyFont="1">
      <alignment horizontal="center" shrinkToFit="0" vertical="center" wrapText="1"/>
    </xf>
    <xf borderId="2" fillId="4" fontId="10" numFmtId="0" xfId="0" applyAlignment="1" applyBorder="1" applyFont="1">
      <alignment horizontal="center" shrinkToFit="0" vertical="center" wrapText="1"/>
    </xf>
    <xf borderId="13" fillId="8" fontId="10" numFmtId="0" xfId="0" applyAlignment="1" applyBorder="1" applyFont="1">
      <alignment horizontal="center" shrinkToFit="0" vertical="center" wrapText="1"/>
    </xf>
    <xf borderId="2" fillId="4" fontId="23" numFmtId="0" xfId="0" applyAlignment="1" applyBorder="1" applyFont="1">
      <alignment horizontal="center" shrinkToFit="0" vertical="center" wrapText="1"/>
    </xf>
    <xf borderId="8" fillId="0" fontId="0" numFmtId="0" xfId="0" applyBorder="1" applyFont="1"/>
    <xf borderId="2" fillId="4" fontId="0" numFmtId="0" xfId="0" applyAlignment="1" applyBorder="1" applyFont="1">
      <alignment horizontal="center" vertical="center"/>
    </xf>
    <xf borderId="2" fillId="9" fontId="0" numFmtId="0" xfId="0" applyAlignment="1" applyBorder="1" applyFill="1" applyFont="1">
      <alignment shrinkToFit="0" vertical="center" wrapText="1"/>
    </xf>
    <xf borderId="13" fillId="8" fontId="7" numFmtId="0" xfId="0" applyAlignment="1" applyBorder="1" applyFont="1">
      <alignment horizontal="center" shrinkToFit="0" vertical="center" wrapText="1"/>
    </xf>
    <xf borderId="8" fillId="6" fontId="0" numFmtId="0" xfId="0" applyAlignment="1" applyBorder="1" applyFont="1">
      <alignment horizontal="center" vertical="center"/>
    </xf>
    <xf borderId="2" fillId="6" fontId="0" numFmtId="0" xfId="0" applyAlignment="1" applyBorder="1" applyFont="1">
      <alignment vertical="center"/>
    </xf>
    <xf borderId="8" fillId="0" fontId="0" numFmtId="0" xfId="0" applyAlignment="1" applyBorder="1" applyFont="1">
      <alignment horizontal="center" shrinkToFit="0" vertical="center" wrapText="1"/>
    </xf>
    <xf borderId="0" fillId="2" fontId="0" numFmtId="0" xfId="0" applyAlignment="1" applyFont="1">
      <alignment horizontal="center" shrinkToFit="0" vertical="center" wrapText="1"/>
    </xf>
    <xf borderId="10" fillId="0" fontId="0" numFmtId="0" xfId="0" applyAlignment="1" applyBorder="1" applyFont="1">
      <alignment horizontal="center" shrinkToFit="0" vertical="center" wrapText="1"/>
    </xf>
    <xf borderId="13" fillId="8" fontId="0" numFmtId="0" xfId="0" applyAlignment="1" applyBorder="1" applyFont="1">
      <alignment horizontal="center" shrinkToFit="0" vertical="center" wrapText="1"/>
    </xf>
    <xf borderId="13" fillId="2" fontId="0" numFmtId="0" xfId="0" applyAlignment="1" applyBorder="1" applyFont="1">
      <alignment horizontal="center" shrinkToFit="0" vertical="center" wrapText="1"/>
    </xf>
    <xf borderId="2" fillId="0" fontId="25" numFmtId="0" xfId="0" applyAlignment="1" applyBorder="1" applyFont="1">
      <alignment horizontal="center" shrinkToFit="0" vertical="center" wrapText="1"/>
    </xf>
    <xf borderId="8" fillId="0" fontId="0" numFmtId="0" xfId="0" applyAlignment="1" applyBorder="1" applyFont="1">
      <alignment horizontal="center" vertical="center"/>
    </xf>
    <xf borderId="2" fillId="0" fontId="23" numFmtId="0" xfId="0" applyAlignment="1" applyBorder="1" applyFont="1">
      <alignment horizontal="center" readingOrder="0" shrinkToFit="0" vertical="center" wrapText="1"/>
    </xf>
    <xf borderId="2" fillId="0" fontId="7" numFmtId="10" xfId="0" applyAlignment="1" applyBorder="1" applyFont="1" applyNumberFormat="1">
      <alignment horizontal="center" shrinkToFit="0" vertical="center" wrapText="1"/>
    </xf>
    <xf borderId="2" fillId="2" fontId="7" numFmtId="10" xfId="0" applyAlignment="1" applyBorder="1" applyFont="1" applyNumberFormat="1">
      <alignment horizontal="center" shrinkToFit="0" vertical="center" wrapText="1"/>
    </xf>
    <xf borderId="2" fillId="4" fontId="0" numFmtId="10" xfId="0" applyAlignment="1" applyBorder="1" applyFont="1" applyNumberFormat="1">
      <alignment horizontal="center" shrinkToFit="0" vertical="center" wrapText="1"/>
    </xf>
    <xf borderId="2" fillId="0" fontId="25" numFmtId="10" xfId="0" applyAlignment="1" applyBorder="1" applyFont="1" applyNumberFormat="1">
      <alignment horizontal="center" shrinkToFit="0" vertical="center" wrapText="1"/>
    </xf>
    <xf borderId="0" fillId="0" fontId="25" numFmtId="10" xfId="0" applyFont="1" applyNumberFormat="1"/>
    <xf borderId="2" fillId="10" fontId="7" numFmtId="0" xfId="0" applyAlignment="1" applyBorder="1" applyFill="1" applyFont="1">
      <alignment horizontal="center" shrinkToFit="0" vertical="center" wrapText="1"/>
    </xf>
    <xf borderId="1" fillId="0" fontId="28" numFmtId="0" xfId="0" applyAlignment="1" applyBorder="1" applyFont="1">
      <alignment horizontal="center" shrinkToFit="0" vertical="center" wrapText="1"/>
    </xf>
    <xf borderId="2" fillId="0" fontId="4" numFmtId="164" xfId="0" applyAlignment="1" applyBorder="1" applyFont="1" applyNumberFormat="1">
      <alignment horizontal="center"/>
    </xf>
    <xf borderId="0" fillId="0" fontId="4" numFmtId="165" xfId="0" applyAlignment="1" applyFont="1" applyNumberFormat="1">
      <alignment horizontal="center" readingOrder="0"/>
    </xf>
    <xf borderId="2" fillId="10" fontId="23" numFmtId="0" xfId="0" applyAlignment="1" applyBorder="1" applyFont="1">
      <alignment horizontal="center" shrinkToFit="0" vertical="center" wrapText="1"/>
    </xf>
    <xf borderId="2" fillId="10" fontId="25" numFmtId="0" xfId="0" applyAlignment="1" applyBorder="1" applyFont="1">
      <alignment horizontal="center" readingOrder="0" shrinkToFit="0" vertical="center" wrapText="1"/>
    </xf>
    <xf borderId="18" fillId="0" fontId="0" numFmtId="0" xfId="0" applyAlignment="1" applyBorder="1" applyFont="1">
      <alignment horizontal="center" shrinkToFit="0" vertical="center" wrapText="1"/>
    </xf>
    <xf borderId="2" fillId="7" fontId="0" numFmtId="10" xfId="0" applyAlignment="1" applyBorder="1" applyFont="1" applyNumberFormat="1">
      <alignment shrinkToFit="0" wrapText="1"/>
    </xf>
    <xf borderId="13" fillId="4" fontId="7" numFmtId="0" xfId="0" applyAlignment="1" applyBorder="1" applyFont="1">
      <alignment horizontal="center" shrinkToFit="0" vertical="center" wrapText="1"/>
    </xf>
    <xf borderId="2" fillId="7" fontId="0" numFmtId="0" xfId="0" applyAlignment="1" applyBorder="1" applyFont="1">
      <alignment horizontal="center" shrinkToFit="0" wrapText="1"/>
    </xf>
    <xf borderId="2" fillId="0" fontId="29" numFmtId="46" xfId="0" applyAlignment="1" applyBorder="1" applyFont="1" applyNumberFormat="1">
      <alignment horizontal="center" readingOrder="0" shrinkToFit="0" vertical="center" wrapText="1"/>
    </xf>
    <xf borderId="14" fillId="6" fontId="0" numFmtId="0" xfId="0" applyAlignment="1" applyBorder="1" applyFont="1">
      <alignment vertical="center"/>
    </xf>
    <xf borderId="2" fillId="0" fontId="30" numFmtId="0" xfId="0" applyAlignment="1" applyBorder="1" applyFont="1">
      <alignment horizontal="center" shrinkToFit="0" vertical="center" wrapText="1"/>
    </xf>
    <xf borderId="9" fillId="0" fontId="7" numFmtId="0" xfId="0" applyAlignment="1" applyBorder="1" applyFont="1">
      <alignment horizontal="center" shrinkToFit="0" vertical="center" wrapText="1"/>
    </xf>
    <xf borderId="2" fillId="7" fontId="0" numFmtId="10" xfId="0" applyAlignment="1" applyBorder="1" applyFont="1" applyNumberFormat="1">
      <alignment horizontal="right" shrinkToFit="0" wrapText="1"/>
    </xf>
    <xf borderId="20" fillId="2" fontId="7" numFmtId="0" xfId="0" applyAlignment="1" applyBorder="1" applyFont="1">
      <alignment horizontal="center" shrinkToFit="0" vertical="center" wrapText="1"/>
    </xf>
    <xf borderId="2" fillId="0" fontId="31" numFmtId="0" xfId="0" applyAlignment="1" applyBorder="1" applyFont="1">
      <alignment horizontal="center" shrinkToFit="0" vertical="center" wrapText="1"/>
    </xf>
    <xf borderId="9" fillId="0" fontId="0" numFmtId="0" xfId="0" applyAlignment="1" applyBorder="1" applyFont="1">
      <alignment vertical="center"/>
    </xf>
    <xf borderId="8" fillId="0" fontId="0" numFmtId="0" xfId="0" applyAlignment="1" applyBorder="1" applyFont="1">
      <alignment vertical="center"/>
    </xf>
    <xf borderId="2" fillId="0" fontId="0" numFmtId="10" xfId="0" applyAlignment="1" applyBorder="1" applyFont="1" applyNumberFormat="1">
      <alignment horizontal="center" shrinkToFit="0" vertical="center" wrapText="1"/>
    </xf>
    <xf borderId="2" fillId="6" fontId="0" numFmtId="0" xfId="0" applyAlignment="1" applyBorder="1" applyFont="1">
      <alignment shrinkToFit="0" wrapText="1"/>
    </xf>
    <xf borderId="2" fillId="11" fontId="7" numFmtId="0" xfId="0" applyAlignment="1" applyBorder="1" applyFill="1" applyFont="1">
      <alignment shrinkToFit="0" wrapText="1"/>
    </xf>
    <xf borderId="2" fillId="11" fontId="7" numFmtId="46" xfId="0" applyAlignment="1" applyBorder="1" applyFont="1" applyNumberFormat="1">
      <alignment shrinkToFit="0" wrapText="1"/>
    </xf>
    <xf borderId="8" fillId="6" fontId="0" numFmtId="0" xfId="0" applyAlignment="1" applyBorder="1" applyFont="1">
      <alignment shrinkToFit="0" wrapText="1"/>
    </xf>
    <xf borderId="8" fillId="0" fontId="7" numFmtId="10" xfId="0" applyAlignment="1" applyBorder="1" applyFont="1" applyNumberFormat="1">
      <alignment horizontal="center" shrinkToFit="0" vertical="center" wrapText="1"/>
    </xf>
    <xf borderId="0" fillId="2" fontId="7" numFmtId="10" xfId="0" applyAlignment="1" applyFont="1" applyNumberFormat="1">
      <alignment horizontal="center" shrinkToFit="0" vertical="center" wrapText="1"/>
    </xf>
    <xf borderId="2" fillId="4" fontId="7" numFmtId="10" xfId="0" applyAlignment="1" applyBorder="1" applyFont="1" applyNumberFormat="1">
      <alignment horizontal="center" shrinkToFit="0" vertical="center" wrapText="1"/>
    </xf>
    <xf borderId="10" fillId="0" fontId="7" numFmtId="10" xfId="0" applyAlignment="1" applyBorder="1" applyFont="1" applyNumberFormat="1">
      <alignment horizontal="center" shrinkToFit="0" vertical="center" wrapText="1"/>
    </xf>
    <xf borderId="13" fillId="2" fontId="7" numFmtId="10" xfId="0" applyAlignment="1" applyBorder="1" applyFont="1" applyNumberFormat="1">
      <alignment horizontal="center" shrinkToFit="0" vertical="center" wrapText="1"/>
    </xf>
    <xf borderId="8" fillId="11" fontId="7" numFmtId="0" xfId="0" applyAlignment="1" applyBorder="1" applyFont="1">
      <alignment shrinkToFit="0" wrapText="1"/>
    </xf>
    <xf borderId="13" fillId="11" fontId="23" numFmtId="46" xfId="0" applyBorder="1" applyFont="1" applyNumberFormat="1"/>
    <xf borderId="2" fillId="4" fontId="32" numFmtId="0" xfId="0" applyAlignment="1" applyBorder="1" applyFont="1">
      <alignment shrinkToFit="0" vertical="center" wrapText="1"/>
    </xf>
    <xf borderId="14" fillId="4" fontId="7" numFmtId="0" xfId="0" applyAlignment="1" applyBorder="1" applyFont="1">
      <alignment horizontal="center" shrinkToFit="0" vertical="center" wrapText="1"/>
    </xf>
    <xf borderId="13" fillId="10" fontId="7" numFmtId="0" xfId="0" applyAlignment="1" applyBorder="1" applyFont="1">
      <alignment horizontal="center" shrinkToFit="0" vertical="center" wrapText="1"/>
    </xf>
    <xf borderId="2" fillId="10" fontId="7" numFmtId="0" xfId="0" applyAlignment="1" applyBorder="1" applyFont="1">
      <alignment horizontal="center" readingOrder="0" shrinkToFit="0" vertical="center" wrapText="1"/>
    </xf>
    <xf borderId="19" fillId="0" fontId="4" numFmtId="164" xfId="0" applyAlignment="1" applyBorder="1" applyFont="1" applyNumberFormat="1">
      <alignment horizontal="center"/>
    </xf>
    <xf borderId="0" fillId="2" fontId="4" numFmtId="0" xfId="0" applyAlignment="1" applyFont="1">
      <alignment horizontal="center"/>
    </xf>
    <xf borderId="2" fillId="4" fontId="4" numFmtId="164" xfId="0" applyAlignment="1" applyBorder="1" applyFont="1" applyNumberFormat="1">
      <alignment horizontal="center" readingOrder="0"/>
    </xf>
    <xf borderId="16" fillId="3" fontId="0" numFmtId="0" xfId="0" applyBorder="1" applyFont="1"/>
    <xf borderId="21" fillId="5" fontId="33" numFmtId="0" xfId="0" applyAlignment="1" applyBorder="1" applyFont="1">
      <alignment horizontal="center" shrinkToFit="0" vertical="center" wrapText="1"/>
    </xf>
    <xf borderId="22" fillId="5" fontId="34" numFmtId="0" xfId="0" applyAlignment="1" applyBorder="1" applyFont="1">
      <alignment horizontal="center" shrinkToFit="0" vertical="center" wrapText="1"/>
    </xf>
    <xf borderId="0" fillId="2" fontId="0" numFmtId="0" xfId="0" applyAlignment="1" applyFont="1">
      <alignment horizontal="center" vertical="center"/>
    </xf>
    <xf borderId="15" fillId="5" fontId="35" numFmtId="0" xfId="0" applyAlignment="1" applyBorder="1" applyFont="1">
      <alignment readingOrder="0" shrinkToFit="0" vertical="center" wrapText="1"/>
    </xf>
    <xf borderId="1" fillId="0" fontId="7" numFmtId="0" xfId="0" applyBorder="1" applyFont="1"/>
    <xf borderId="23" fillId="0" fontId="2" numFmtId="0" xfId="0" applyBorder="1" applyFont="1"/>
    <xf borderId="0" fillId="2" fontId="7" numFmtId="0" xfId="0" applyFont="1"/>
    <xf borderId="2" fillId="4" fontId="10" numFmtId="21" xfId="0" applyAlignment="1" applyBorder="1" applyFont="1" applyNumberFormat="1">
      <alignment horizontal="center" readingOrder="0" shrinkToFit="0" vertical="center" wrapText="1"/>
    </xf>
    <xf borderId="24" fillId="2" fontId="7" numFmtId="0" xfId="0" applyBorder="1" applyFont="1"/>
    <xf borderId="2" fillId="7" fontId="0" numFmtId="0" xfId="0" applyAlignment="1" applyBorder="1" applyFont="1">
      <alignment horizontal="left" readingOrder="0" shrinkToFit="0" vertical="center" wrapText="1"/>
    </xf>
    <xf borderId="25" fillId="2" fontId="7" numFmtId="0" xfId="0" applyAlignment="1" applyBorder="1" applyFont="1">
      <alignment horizontal="center" shrinkToFit="0" vertical="center" wrapText="1"/>
    </xf>
    <xf borderId="11" fillId="2" fontId="7" numFmtId="0" xfId="0" applyBorder="1" applyFont="1"/>
    <xf borderId="3" fillId="2" fontId="7" numFmtId="0" xfId="0" applyAlignment="1" applyBorder="1" applyFont="1">
      <alignment horizontal="center" shrinkToFit="0" vertical="center" wrapText="1"/>
    </xf>
    <xf borderId="2" fillId="6" fontId="0" numFmtId="0" xfId="0" applyAlignment="1" applyBorder="1" applyFont="1">
      <alignment readingOrder="0"/>
    </xf>
    <xf borderId="2" fillId="0" fontId="27" numFmtId="0" xfId="0" applyAlignment="1" applyBorder="1" applyFont="1">
      <alignment horizontal="center" shrinkToFit="0" vertical="center" wrapText="1"/>
    </xf>
    <xf borderId="8" fillId="6" fontId="0" numFmtId="0" xfId="0" applyBorder="1" applyFont="1"/>
    <xf borderId="2" fillId="6" fontId="0" numFmtId="0" xfId="0" applyAlignment="1" applyBorder="1" applyFont="1">
      <alignment horizontal="left" readingOrder="0"/>
    </xf>
    <xf borderId="26" fillId="0" fontId="2" numFmtId="0" xfId="0" applyBorder="1" applyFont="1"/>
    <xf borderId="8" fillId="11" fontId="10" numFmtId="0" xfId="0" applyAlignment="1" applyBorder="1" applyFont="1">
      <alignment readingOrder="0" shrinkToFit="0" wrapText="1"/>
    </xf>
    <xf borderId="2" fillId="11" fontId="36" numFmtId="0" xfId="0" applyAlignment="1" applyBorder="1" applyFont="1">
      <alignment horizontal="left" readingOrder="0"/>
    </xf>
    <xf borderId="0" fillId="0" fontId="7" numFmtId="0" xfId="0" applyAlignment="1" applyFont="1">
      <alignment horizontal="center" shrinkToFit="0" vertical="center" wrapText="1"/>
    </xf>
    <xf borderId="3" fillId="2" fontId="7" numFmtId="10" xfId="0" applyAlignment="1" applyBorder="1" applyFont="1" applyNumberFormat="1">
      <alignment horizontal="center" shrinkToFit="0" vertical="center" wrapText="1"/>
    </xf>
    <xf borderId="11" fillId="2" fontId="7" numFmtId="10" xfId="0" applyBorder="1" applyFont="1" applyNumberFormat="1"/>
    <xf borderId="21" fillId="0" fontId="1" numFmtId="0" xfId="0" applyAlignment="1" applyBorder="1" applyFont="1">
      <alignment horizontal="center" vertical="center"/>
    </xf>
    <xf borderId="22" fillId="0" fontId="2" numFmtId="0" xfId="0" applyBorder="1" applyFont="1"/>
    <xf borderId="27" fillId="0" fontId="2" numFmtId="0" xfId="0" applyBorder="1" applyFont="1"/>
    <xf borderId="1" fillId="0" fontId="7" numFmtId="0" xfId="0" applyAlignment="1" applyBorder="1" applyFont="1">
      <alignment horizontal="center" shrinkToFit="0" vertical="center" wrapText="1"/>
    </xf>
    <xf borderId="3" fillId="12" fontId="1" numFmtId="0" xfId="0" applyBorder="1" applyFill="1" applyFont="1"/>
    <xf borderId="3" fillId="12" fontId="3" numFmtId="0" xfId="0" applyAlignment="1" applyBorder="1" applyFont="1">
      <alignment shrinkToFit="0" vertical="center" wrapText="1"/>
    </xf>
    <xf borderId="14" fillId="7" fontId="0" numFmtId="10" xfId="0" applyAlignment="1" applyBorder="1" applyFont="1" applyNumberFormat="1">
      <alignment horizontal="center" shrinkToFit="0" wrapText="1"/>
    </xf>
    <xf borderId="3" fillId="12" fontId="7" numFmtId="0" xfId="0" applyBorder="1" applyFont="1"/>
    <xf borderId="3" fillId="12" fontId="0" numFmtId="0" xfId="0" applyBorder="1" applyFont="1"/>
    <xf borderId="11" fillId="12" fontId="0" numFmtId="0" xfId="0" applyAlignment="1" applyBorder="1" applyFont="1">
      <alignment horizontal="center" shrinkToFit="0" wrapText="1"/>
    </xf>
    <xf borderId="3" fillId="12" fontId="0" numFmtId="0" xfId="0" applyAlignment="1" applyBorder="1" applyFont="1">
      <alignment shrinkToFit="0" wrapText="1"/>
    </xf>
    <xf borderId="3" fillId="12" fontId="10" numFmtId="0" xfId="0" applyAlignment="1" applyBorder="1" applyFont="1">
      <alignment shrinkToFit="0" vertical="center" wrapText="1"/>
    </xf>
    <xf borderId="14" fillId="6" fontId="0" numFmtId="0" xfId="0" applyBorder="1" applyFont="1"/>
    <xf borderId="11" fillId="4" fontId="7" numFmtId="0" xfId="0" applyBorder="1" applyFont="1"/>
    <xf borderId="2" fillId="11" fontId="10" numFmtId="0" xfId="0" applyAlignment="1" applyBorder="1" applyFont="1">
      <alignment readingOrder="0" shrinkToFit="0" wrapText="1"/>
    </xf>
    <xf borderId="2" fillId="11" fontId="7" numFmtId="21" xfId="0" applyBorder="1" applyFont="1" applyNumberFormat="1"/>
    <xf borderId="16" fillId="12" fontId="7" numFmtId="0" xfId="0" applyBorder="1" applyFont="1"/>
    <xf borderId="1" fillId="0" fontId="37" numFmtId="0" xfId="0" applyAlignment="1" applyBorder="1" applyFont="1">
      <alignment horizontal="center" shrinkToFit="0" vertical="center" wrapText="1"/>
    </xf>
    <xf borderId="3" fillId="2" fontId="38" numFmtId="0" xfId="0" applyAlignment="1" applyBorder="1" applyFont="1">
      <alignment horizontal="center" shrinkToFit="0" vertical="center" wrapText="1"/>
    </xf>
    <xf borderId="28" fillId="5" fontId="39" numFmtId="0" xfId="0" applyAlignment="1" applyBorder="1" applyFont="1">
      <alignment horizontal="center" shrinkToFit="0" vertical="center" wrapText="1"/>
    </xf>
    <xf borderId="2" fillId="0" fontId="0" numFmtId="0" xfId="0" applyAlignment="1" applyBorder="1" applyFont="1">
      <alignment horizontal="center" readingOrder="0" shrinkToFit="0" vertical="center" wrapText="1"/>
    </xf>
    <xf borderId="0" fillId="0" fontId="23" numFmtId="0" xfId="0" applyAlignment="1" applyFont="1">
      <alignment horizontal="center" shrinkToFit="0" vertical="center" wrapText="1"/>
    </xf>
    <xf borderId="0" fillId="0" fontId="23" numFmtId="0" xfId="0" applyAlignment="1" applyFont="1">
      <alignment horizontal="center" shrinkToFit="0" vertical="center" wrapText="1"/>
    </xf>
    <xf borderId="2" fillId="7" fontId="0" numFmtId="165" xfId="0" applyAlignment="1" applyBorder="1" applyFont="1" applyNumberFormat="1">
      <alignment horizontal="right" readingOrder="0" vertical="bottom"/>
    </xf>
    <xf borderId="2" fillId="7" fontId="23" numFmtId="10" xfId="0" applyAlignment="1" applyBorder="1" applyFont="1" applyNumberFormat="1">
      <alignment vertical="bottom"/>
    </xf>
    <xf borderId="2" fillId="7" fontId="23" numFmtId="0" xfId="0" applyAlignment="1" applyBorder="1" applyFont="1">
      <alignment vertical="bottom"/>
    </xf>
    <xf borderId="2" fillId="7" fontId="23" numFmtId="46" xfId="0" applyAlignment="1" applyBorder="1" applyFont="1" applyNumberFormat="1">
      <alignment vertical="bottom"/>
    </xf>
    <xf borderId="0" fillId="0" fontId="23" numFmtId="0" xfId="0" applyAlignment="1" applyFont="1">
      <alignment vertical="bottom"/>
    </xf>
    <xf borderId="2" fillId="4" fontId="23" numFmtId="0" xfId="0" applyAlignment="1" applyBorder="1" applyFont="1">
      <alignment readingOrder="0" vertical="bottom"/>
    </xf>
    <xf borderId="2" fillId="4" fontId="23" numFmtId="10" xfId="0" applyAlignment="1" applyBorder="1" applyFont="1" applyNumberFormat="1">
      <alignment vertical="bottom"/>
    </xf>
    <xf borderId="2" fillId="4" fontId="23" numFmtId="0" xfId="0" applyAlignment="1" applyBorder="1" applyFont="1">
      <alignment vertical="bottom"/>
    </xf>
    <xf borderId="2" fillId="4" fontId="23" numFmtId="46" xfId="0" applyAlignment="1" applyBorder="1" applyFont="1" applyNumberFormat="1">
      <alignment vertical="bottom"/>
    </xf>
    <xf borderId="0" fillId="0" fontId="23" numFmtId="0" xfId="0" applyAlignment="1" applyFont="1">
      <alignment vertical="bottom"/>
    </xf>
    <xf borderId="2" fillId="0" fontId="23" numFmtId="0" xfId="0" applyAlignment="1" applyBorder="1" applyFont="1">
      <alignment readingOrder="0" vertical="bottom"/>
    </xf>
    <xf borderId="2" fillId="0" fontId="23" numFmtId="10" xfId="0" applyAlignment="1" applyBorder="1" applyFont="1" applyNumberFormat="1">
      <alignment vertical="bottom"/>
    </xf>
    <xf borderId="2" fillId="0" fontId="23" numFmtId="0" xfId="0" applyAlignment="1" applyBorder="1" applyFont="1">
      <alignment vertical="bottom"/>
    </xf>
    <xf borderId="2" fillId="0" fontId="23" numFmtId="46" xfId="0" applyAlignment="1" applyBorder="1" applyFont="1" applyNumberFormat="1">
      <alignment vertical="bottom"/>
    </xf>
    <xf borderId="2" fillId="4" fontId="23" numFmtId="0" xfId="0" applyAlignment="1" applyBorder="1" applyFont="1">
      <alignment vertical="bottom"/>
    </xf>
    <xf borderId="2" fillId="0" fontId="0" numFmtId="165" xfId="0" applyAlignment="1" applyBorder="1" applyFont="1" applyNumberFormat="1">
      <alignment horizontal="right" readingOrder="0" vertical="bottom"/>
    </xf>
    <xf borderId="11" fillId="3" fontId="0" numFmtId="46" xfId="0" applyBorder="1" applyFont="1" applyNumberFormat="1"/>
    <xf borderId="2" fillId="0" fontId="37" numFmtId="0" xfId="0" applyAlignment="1" applyBorder="1" applyFont="1">
      <alignment horizontal="center" shrinkToFit="0" vertical="center" wrapText="1"/>
    </xf>
    <xf borderId="2" fillId="7" fontId="23" numFmtId="165" xfId="0" applyAlignment="1" applyBorder="1" applyFont="1" applyNumberFormat="1">
      <alignment horizontal="right" readingOrder="0" vertical="bottom"/>
    </xf>
    <xf borderId="2" fillId="0" fontId="23" numFmtId="165" xfId="0" applyAlignment="1" applyBorder="1" applyFont="1" applyNumberFormat="1">
      <alignment horizontal="right" readingOrder="0" vertical="bottom"/>
    </xf>
    <xf borderId="21" fillId="0" fontId="40" numFmtId="0" xfId="0" applyAlignment="1" applyBorder="1" applyFont="1">
      <alignment horizontal="center" vertical="center"/>
    </xf>
    <xf borderId="0" fillId="0" fontId="40" numFmtId="0" xfId="0" applyAlignment="1" applyFont="1">
      <alignment horizontal="center" vertical="center"/>
    </xf>
    <xf borderId="8" fillId="13" fontId="0" numFmtId="0" xfId="0" applyAlignment="1" applyBorder="1" applyFill="1" applyFont="1">
      <alignment horizontal="center"/>
    </xf>
    <xf borderId="2" fillId="0" fontId="0" numFmtId="0" xfId="0" applyAlignment="1" applyBorder="1" applyFont="1">
      <alignment horizontal="center"/>
    </xf>
    <xf borderId="10" fillId="0" fontId="0" numFmtId="0" xfId="0" applyAlignment="1" applyBorder="1" applyFont="1">
      <alignment horizontal="center"/>
    </xf>
    <xf borderId="10" fillId="0" fontId="0" numFmtId="0" xfId="0" applyBorder="1" applyFont="1"/>
    <xf borderId="2" fillId="0" fontId="23" numFmtId="0" xfId="0" applyAlignment="1" applyBorder="1" applyFont="1">
      <alignment horizontal="right" shrinkToFit="0" wrapText="1"/>
    </xf>
    <xf borderId="2" fillId="0" fontId="0" numFmtId="0" xfId="0" applyAlignment="1" applyBorder="1" applyFont="1">
      <alignment shrinkToFit="0" wrapText="1"/>
    </xf>
    <xf borderId="3" fillId="2" fontId="27" numFmtId="0" xfId="0" applyAlignment="1" applyBorder="1" applyFont="1">
      <alignment horizontal="center" shrinkToFit="0" vertical="center" wrapText="1"/>
    </xf>
    <xf borderId="9" fillId="0" fontId="27" numFmtId="0" xfId="0" applyAlignment="1" applyBorder="1" applyFont="1">
      <alignment horizontal="center" shrinkToFit="0" vertical="center" wrapText="1"/>
    </xf>
    <xf borderId="10" fillId="0" fontId="0" numFmtId="9" xfId="0" applyAlignment="1" applyBorder="1" applyFont="1" applyNumberFormat="1">
      <alignment horizontal="center"/>
    </xf>
    <xf borderId="0" fillId="0" fontId="7" numFmtId="0" xfId="0" applyAlignment="1" applyFont="1">
      <alignment vertical="bottom"/>
    </xf>
    <xf borderId="10" fillId="0" fontId="27" numFmtId="0" xfId="0" applyAlignment="1" applyBorder="1" applyFont="1">
      <alignment horizontal="center" shrinkToFit="0" vertical="center" wrapText="1"/>
    </xf>
    <xf borderId="10" fillId="0" fontId="0" numFmtId="10" xfId="0" applyBorder="1" applyFont="1" applyNumberFormat="1"/>
    <xf borderId="29" fillId="4" fontId="23" numFmtId="164" xfId="0" applyAlignment="1" applyBorder="1" applyFont="1" applyNumberFormat="1">
      <alignment horizontal="center"/>
    </xf>
    <xf borderId="30" fillId="4" fontId="0" numFmtId="10" xfId="0" applyAlignment="1" applyBorder="1" applyFont="1" applyNumberFormat="1">
      <alignment horizontal="center"/>
    </xf>
    <xf borderId="30" fillId="4" fontId="23" numFmtId="0" xfId="0" applyAlignment="1" applyBorder="1" applyFont="1">
      <alignment horizontal="center"/>
    </xf>
    <xf borderId="2" fillId="0" fontId="23" numFmtId="10" xfId="0" applyAlignment="1" applyBorder="1" applyFont="1" applyNumberFormat="1">
      <alignment horizontal="right" shrinkToFit="0" wrapText="1"/>
    </xf>
    <xf borderId="0" fillId="0" fontId="0" numFmtId="10" xfId="0" applyFont="1" applyNumberFormat="1"/>
    <xf borderId="29" fillId="7" fontId="0" numFmtId="0" xfId="0" applyBorder="1" applyFont="1"/>
    <xf borderId="30" fillId="7" fontId="0" numFmtId="10" xfId="0" applyBorder="1" applyFont="1" applyNumberFormat="1"/>
    <xf borderId="30" fillId="7" fontId="23" numFmtId="10" xfId="0" applyBorder="1" applyFont="1" applyNumberFormat="1"/>
    <xf borderId="29" fillId="7" fontId="23" numFmtId="46" xfId="0" applyBorder="1" applyFont="1" applyNumberFormat="1"/>
    <xf borderId="0" fillId="0" fontId="23" numFmtId="0" xfId="0" applyFont="1"/>
    <xf borderId="7" fillId="0" fontId="0" numFmtId="0" xfId="0" applyBorder="1" applyFont="1"/>
    <xf borderId="18" fillId="0" fontId="0" numFmtId="10" xfId="0" applyAlignment="1" applyBorder="1" applyFont="1" applyNumberFormat="1">
      <alignment horizontal="right"/>
    </xf>
    <xf borderId="18" fillId="0" fontId="23" numFmtId="0" xfId="0" applyBorder="1" applyFont="1"/>
    <xf borderId="7" fillId="0" fontId="23" numFmtId="46" xfId="0" applyBorder="1" applyFont="1" applyNumberFormat="1"/>
    <xf borderId="7" fillId="0" fontId="23" numFmtId="164" xfId="0" applyAlignment="1" applyBorder="1" applyFont="1" applyNumberFormat="1">
      <alignment horizontal="center"/>
    </xf>
    <xf borderId="18" fillId="0" fontId="23" numFmtId="10" xfId="0" applyAlignment="1" applyBorder="1" applyFont="1" applyNumberFormat="1">
      <alignment horizontal="center"/>
    </xf>
    <xf borderId="18" fillId="0" fontId="0" numFmtId="0" xfId="0" applyAlignment="1" applyBorder="1" applyFont="1">
      <alignment horizontal="center"/>
    </xf>
    <xf borderId="2" fillId="0" fontId="23" numFmtId="0" xfId="0" applyBorder="1" applyFont="1"/>
    <xf borderId="29" fillId="7" fontId="0" numFmtId="164" xfId="0" applyAlignment="1" applyBorder="1" applyFont="1" applyNumberFormat="1">
      <alignment horizontal="right"/>
    </xf>
    <xf borderId="30" fillId="7" fontId="23" numFmtId="0" xfId="0" applyBorder="1" applyFont="1"/>
    <xf borderId="30" fillId="7" fontId="0" numFmtId="10" xfId="0" applyAlignment="1" applyBorder="1" applyFont="1" applyNumberFormat="1">
      <alignment horizontal="right"/>
    </xf>
    <xf borderId="18" fillId="0" fontId="23" numFmtId="10" xfId="0" applyAlignment="1" applyBorder="1" applyFont="1" applyNumberFormat="1">
      <alignment horizontal="right"/>
    </xf>
    <xf borderId="18" fillId="0" fontId="23" numFmtId="0" xfId="0" applyAlignment="1" applyBorder="1" applyFont="1">
      <alignment horizontal="right"/>
    </xf>
    <xf borderId="7" fillId="0" fontId="0" numFmtId="0" xfId="0" applyAlignment="1" applyBorder="1" applyFont="1">
      <alignment shrinkToFit="0" wrapText="1"/>
    </xf>
    <xf borderId="2" fillId="8" fontId="23" numFmtId="0" xfId="0" applyAlignment="1" applyBorder="1" applyFont="1">
      <alignment horizontal="center" shrinkToFit="0" vertical="center" wrapText="1"/>
    </xf>
    <xf borderId="2" fillId="7" fontId="23" numFmtId="10" xfId="0" applyBorder="1" applyFont="1" applyNumberFormat="1"/>
    <xf borderId="2" fillId="7" fontId="23" numFmtId="0" xfId="0" applyBorder="1" applyFont="1"/>
    <xf borderId="18" fillId="0" fontId="23" numFmtId="49" xfId="0" applyAlignment="1" applyBorder="1" applyFont="1" applyNumberFormat="1">
      <alignment horizontal="right"/>
    </xf>
    <xf borderId="2" fillId="7" fontId="0" numFmtId="164" xfId="0" applyAlignment="1" applyBorder="1" applyFont="1" applyNumberFormat="1">
      <alignment horizontal="right"/>
    </xf>
    <xf borderId="13" fillId="7" fontId="23" numFmtId="10" xfId="0" applyBorder="1" applyFont="1" applyNumberFormat="1"/>
    <xf borderId="13" fillId="7" fontId="23" numFmtId="0" xfId="0" applyBorder="1" applyFont="1"/>
    <xf borderId="18" fillId="0" fontId="23" numFmtId="0" xfId="0" applyAlignment="1" applyBorder="1" applyFont="1">
      <alignment horizontal="center"/>
    </xf>
    <xf borderId="2" fillId="0" fontId="23" numFmtId="49" xfId="0" applyAlignment="1" applyBorder="1" applyFont="1" applyNumberFormat="1">
      <alignment horizontal="right"/>
    </xf>
    <xf borderId="18" fillId="0" fontId="23" numFmtId="3" xfId="0" applyAlignment="1" applyBorder="1" applyFont="1" applyNumberFormat="1">
      <alignment horizontal="right"/>
    </xf>
    <xf borderId="7" fillId="0" fontId="23" numFmtId="0" xfId="0" applyBorder="1" applyFont="1"/>
    <xf borderId="18" fillId="0" fontId="23" numFmtId="10" xfId="0" applyBorder="1" applyFont="1" applyNumberFormat="1"/>
    <xf borderId="2" fillId="0" fontId="23" numFmtId="46" xfId="0" applyBorder="1" applyFont="1" applyNumberFormat="1"/>
    <xf borderId="10" fillId="0" fontId="23" numFmtId="0" xfId="0" applyBorder="1" applyFont="1"/>
    <xf borderId="10" fillId="0" fontId="23" numFmtId="10" xfId="0" applyBorder="1" applyFont="1" applyNumberFormat="1"/>
    <xf borderId="30" fillId="7" fontId="23" numFmtId="10" xfId="0" applyAlignment="1" applyBorder="1" applyFont="1" applyNumberFormat="1">
      <alignment horizontal="right"/>
    </xf>
    <xf borderId="30" fillId="7" fontId="23" numFmtId="0" xfId="0" applyAlignment="1" applyBorder="1" applyFont="1">
      <alignment horizontal="right"/>
    </xf>
    <xf borderId="29" fillId="10" fontId="23" numFmtId="0" xfId="0" applyBorder="1" applyFont="1"/>
    <xf borderId="30" fillId="10" fontId="23" numFmtId="10" xfId="0" applyAlignment="1" applyBorder="1" applyFont="1" applyNumberFormat="1">
      <alignment horizontal="right"/>
    </xf>
    <xf borderId="30" fillId="10" fontId="23" numFmtId="0" xfId="0" applyAlignment="1" applyBorder="1" applyFont="1">
      <alignment horizontal="right"/>
    </xf>
    <xf borderId="29" fillId="10" fontId="23" numFmtId="46" xfId="0" applyBorder="1" applyFont="1" applyNumberFormat="1"/>
    <xf borderId="30" fillId="10" fontId="23" numFmtId="10" xfId="0" applyAlignment="1" applyBorder="1" applyFont="1" applyNumberFormat="1">
      <alignment horizontal="center"/>
    </xf>
    <xf borderId="9" fillId="0" fontId="7" numFmtId="10" xfId="0" applyAlignment="1" applyBorder="1" applyFont="1" applyNumberFormat="1">
      <alignment horizontal="center" shrinkToFit="0" vertical="center" wrapText="1"/>
    </xf>
    <xf borderId="2" fillId="7" fontId="23" numFmtId="0" xfId="0" applyAlignment="1" applyBorder="1" applyFont="1">
      <alignment horizontal="center"/>
    </xf>
    <xf borderId="30" fillId="10" fontId="23" numFmtId="49" xfId="0" applyAlignment="1" applyBorder="1" applyFont="1" applyNumberFormat="1">
      <alignment horizontal="right"/>
    </xf>
    <xf borderId="30" fillId="10" fontId="23" numFmtId="10" xfId="0" applyBorder="1" applyFont="1" applyNumberFormat="1"/>
    <xf borderId="30" fillId="10" fontId="23" numFmtId="4" xfId="0" applyAlignment="1" applyBorder="1" applyFont="1" applyNumberFormat="1">
      <alignment horizontal="center"/>
    </xf>
    <xf borderId="30" fillId="10" fontId="23" numFmtId="0" xfId="0" applyAlignment="1" applyBorder="1" applyFont="1">
      <alignment horizontal="center"/>
    </xf>
    <xf borderId="30" fillId="10" fontId="23" numFmtId="3" xfId="0" applyAlignment="1" applyBorder="1" applyFont="1" applyNumberFormat="1">
      <alignment horizontal="right"/>
    </xf>
    <xf borderId="29" fillId="10" fontId="0" numFmtId="0" xfId="0" applyBorder="1" applyFont="1"/>
    <xf borderId="30" fillId="10" fontId="0" numFmtId="10" xfId="0" applyAlignment="1" applyBorder="1" applyFont="1" applyNumberFormat="1">
      <alignment horizontal="right"/>
    </xf>
    <xf borderId="2" fillId="7" fontId="0" numFmtId="0" xfId="0" applyAlignment="1" applyBorder="1" applyFont="1">
      <alignment horizontal="center"/>
    </xf>
    <xf borderId="7" fillId="0" fontId="0" numFmtId="164" xfId="0" applyAlignment="1" applyBorder="1" applyFont="1" applyNumberFormat="1">
      <alignment horizontal="right"/>
    </xf>
    <xf borderId="2" fillId="0" fontId="23" numFmtId="10" xfId="0" applyBorder="1" applyFont="1" applyNumberFormat="1"/>
    <xf borderId="2" fillId="0" fontId="0" numFmtId="164" xfId="0" applyAlignment="1" applyBorder="1" applyFont="1" applyNumberFormat="1">
      <alignment horizontal="right"/>
    </xf>
    <xf borderId="29" fillId="7" fontId="0" numFmtId="10" xfId="0" applyAlignment="1" applyBorder="1" applyFont="1" applyNumberFormat="1">
      <alignment horizontal="center" shrinkToFit="0" wrapText="1"/>
    </xf>
    <xf borderId="30" fillId="4" fontId="23" numFmtId="10" xfId="0" applyBorder="1" applyFont="1" applyNumberFormat="1"/>
    <xf borderId="29" fillId="7" fontId="23" numFmtId="0" xfId="0" applyBorder="1" applyFont="1"/>
    <xf borderId="8" fillId="6" fontId="0" numFmtId="0" xfId="0" applyAlignment="1" applyBorder="1" applyFont="1">
      <alignment horizontal="center"/>
    </xf>
    <xf borderId="29" fillId="7" fontId="23" numFmtId="0" xfId="0" applyAlignment="1" applyBorder="1" applyFont="1">
      <alignment shrinkToFit="0" wrapText="1"/>
    </xf>
    <xf borderId="0" fillId="0" fontId="7" numFmtId="0" xfId="0" applyAlignment="1" applyFont="1">
      <alignment horizontal="center"/>
    </xf>
    <xf borderId="13" fillId="11" fontId="7" numFmtId="46" xfId="0" applyBorder="1" applyFont="1" applyNumberFormat="1"/>
    <xf borderId="29" fillId="7" fontId="23" numFmtId="164" xfId="0" applyAlignment="1" applyBorder="1" applyFont="1" applyNumberFormat="1">
      <alignment horizontal="right"/>
    </xf>
    <xf borderId="3" fillId="4" fontId="7" numFmtId="0" xfId="0" applyAlignment="1" applyBorder="1" applyFont="1">
      <alignment shrinkToFit="0" wrapText="1"/>
    </xf>
    <xf borderId="2" fillId="7" fontId="23" numFmtId="164" xfId="0" applyAlignment="1" applyBorder="1" applyFont="1" applyNumberFormat="1">
      <alignment horizontal="right"/>
    </xf>
    <xf borderId="7" fillId="0" fontId="23" numFmtId="164" xfId="0" applyAlignment="1" applyBorder="1" applyFont="1" applyNumberFormat="1">
      <alignment horizontal="right"/>
    </xf>
    <xf borderId="2" fillId="0" fontId="23" numFmtId="164" xfId="0" applyAlignment="1" applyBorder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'Статистика'!$G$2:$G$3</c:f>
            </c:strRef>
          </c:tx>
          <c:marker>
            <c:symbol val="none"/>
          </c:marker>
          <c:cat>
            <c:strRef>
              <c:f>'Статистика'!$F$4:$F$15</c:f>
            </c:strRef>
          </c:cat>
          <c:val>
            <c:numRef>
              <c:f>'Статистика'!$G$4:$G$15</c:f>
            </c:numRef>
          </c:val>
          <c:smooth val="0"/>
        </c:ser>
        <c:axId val="107377542"/>
        <c:axId val="315872630"/>
      </c:lineChart>
      <c:catAx>
        <c:axId val="1073775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15872630"/>
      </c:catAx>
      <c:valAx>
        <c:axId val="31587263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737754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'Статистика'!$BX$2</c:f>
            </c:strRef>
          </c:tx>
          <c:marker>
            <c:symbol val="none"/>
          </c:marker>
          <c:cat>
            <c:strRef>
              <c:f>'Статистика'!$BW$3:$BW$5</c:f>
            </c:strRef>
          </c:cat>
          <c:val>
            <c:numRef>
              <c:f>'Статистика'!$BX$3:$BX$5</c:f>
            </c:numRef>
          </c:val>
          <c:smooth val="0"/>
        </c:ser>
        <c:axId val="398439404"/>
        <c:axId val="1637275334"/>
      </c:lineChart>
      <c:catAx>
        <c:axId val="3984394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37275334"/>
      </c:catAx>
      <c:valAx>
        <c:axId val="163727533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9843940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'Статистика'!$CI$2:$CI$3</c:f>
            </c:strRef>
          </c:tx>
          <c:marker>
            <c:symbol val="none"/>
          </c:marker>
          <c:cat>
            <c:strRef>
              <c:f>'Статистика'!$CH$4:$CH$15</c:f>
            </c:strRef>
          </c:cat>
          <c:val>
            <c:numRef>
              <c:f>'Статистика'!$CI$4:$CI$15</c:f>
            </c:numRef>
          </c:val>
          <c:smooth val="0"/>
        </c:ser>
        <c:axId val="1108448605"/>
        <c:axId val="609334428"/>
      </c:lineChart>
      <c:catAx>
        <c:axId val="11084486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09334428"/>
      </c:catAx>
      <c:valAx>
        <c:axId val="60933442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0844860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'Статистика'!$CN$2</c:f>
            </c:strRef>
          </c:tx>
          <c:marker>
            <c:symbol val="none"/>
          </c:marker>
          <c:cat>
            <c:strRef>
              <c:f>'Статистика'!$CM$3:$CM$5</c:f>
            </c:strRef>
          </c:cat>
          <c:val>
            <c:numRef>
              <c:f>'Статистика'!$CN$3:$CN$5</c:f>
            </c:numRef>
          </c:val>
          <c:smooth val="0"/>
        </c:ser>
        <c:axId val="192865550"/>
        <c:axId val="1102419088"/>
      </c:lineChart>
      <c:catAx>
        <c:axId val="1928655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02419088"/>
      </c:catAx>
      <c:valAx>
        <c:axId val="110241908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286555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'Статистика'!$CY$3</c:f>
            </c:strRef>
          </c:tx>
          <c:marker>
            <c:symbol val="none"/>
          </c:marker>
          <c:cat>
            <c:strRef>
              <c:f>'Статистика'!$CX$4:$CX$15</c:f>
            </c:strRef>
          </c:cat>
          <c:val>
            <c:numRef>
              <c:f>'Статистика'!$CY$4:$CY$15</c:f>
            </c:numRef>
          </c:val>
          <c:smooth val="0"/>
        </c:ser>
        <c:axId val="2025796892"/>
        <c:axId val="1870741274"/>
      </c:lineChart>
      <c:catAx>
        <c:axId val="20257968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70741274"/>
      </c:catAx>
      <c:valAx>
        <c:axId val="187074127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2579689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'Статистика'!$DD$2</c:f>
            </c:strRef>
          </c:tx>
          <c:marker>
            <c:symbol val="none"/>
          </c:marker>
          <c:cat>
            <c:strRef>
              <c:f>'Статистика'!$DC$3:$DC$5</c:f>
            </c:strRef>
          </c:cat>
          <c:val>
            <c:numRef>
              <c:f>'Статистика'!$DD$3:$DD$5</c:f>
            </c:numRef>
          </c:val>
          <c:smooth val="0"/>
        </c:ser>
        <c:axId val="984635860"/>
        <c:axId val="632774865"/>
      </c:lineChart>
      <c:catAx>
        <c:axId val="9846358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32774865"/>
      </c:catAx>
      <c:valAx>
        <c:axId val="63277486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8463586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'Статистика'!$DR$2:$DR$3</c:f>
            </c:strRef>
          </c:tx>
          <c:marker>
            <c:symbol val="none"/>
          </c:marker>
          <c:cat>
            <c:strRef>
              <c:f>'Статистика'!$DQ$4:$DQ$15</c:f>
            </c:strRef>
          </c:cat>
          <c:val>
            <c:numRef>
              <c:f>'Статистика'!$DR$4:$DR$15</c:f>
            </c:numRef>
          </c:val>
          <c:smooth val="0"/>
        </c:ser>
        <c:axId val="986992903"/>
        <c:axId val="2142223285"/>
      </c:lineChart>
      <c:catAx>
        <c:axId val="986992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42223285"/>
      </c:catAx>
      <c:valAx>
        <c:axId val="214222328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8699290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'Статистика'!$DW$2</c:f>
            </c:strRef>
          </c:tx>
          <c:marker>
            <c:symbol val="none"/>
          </c:marker>
          <c:cat>
            <c:strRef>
              <c:f>'Статистика'!$DV$3:$DV$5</c:f>
            </c:strRef>
          </c:cat>
          <c:val>
            <c:numRef>
              <c:f>'Статистика'!$DW$3:$DW$5</c:f>
            </c:numRef>
          </c:val>
          <c:smooth val="0"/>
        </c:ser>
        <c:axId val="1570545637"/>
        <c:axId val="1434347449"/>
      </c:lineChart>
      <c:catAx>
        <c:axId val="15705456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34347449"/>
      </c:catAx>
      <c:valAx>
        <c:axId val="143434744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7054563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'Статистика'!$L$2</c:f>
            </c:strRef>
          </c:tx>
          <c:marker>
            <c:symbol val="none"/>
          </c:marker>
          <c:cat>
            <c:strRef>
              <c:f>'Статистика'!$K$3:$K$5</c:f>
            </c:strRef>
          </c:cat>
          <c:val>
            <c:numRef>
              <c:f>'Статистика'!$L$3:$L$5</c:f>
            </c:numRef>
          </c:val>
          <c:smooth val="0"/>
        </c:ser>
        <c:axId val="2068797478"/>
        <c:axId val="1558231087"/>
      </c:lineChart>
      <c:catAx>
        <c:axId val="2068797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58231087"/>
      </c:catAx>
      <c:valAx>
        <c:axId val="155823108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6879747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'Статистика'!$W$1</c:f>
            </c:strRef>
          </c:tx>
          <c:marker>
            <c:symbol val="none"/>
          </c:marker>
          <c:cat>
            <c:strRef>
              <c:f>'Статистика'!$V$2:$V$15</c:f>
            </c:strRef>
          </c:cat>
          <c:val>
            <c:numRef>
              <c:f>'Статистика'!$W$2:$W$15</c:f>
            </c:numRef>
          </c:val>
          <c:smooth val="0"/>
        </c:ser>
        <c:axId val="380819404"/>
        <c:axId val="765676044"/>
      </c:lineChart>
      <c:catAx>
        <c:axId val="3808194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65676044"/>
      </c:catAx>
      <c:valAx>
        <c:axId val="76567604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8081940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'Статистика'!$AB$2</c:f>
            </c:strRef>
          </c:tx>
          <c:marker>
            <c:symbol val="none"/>
          </c:marker>
          <c:cat>
            <c:strRef>
              <c:f>'Статистика'!$AA$3:$AA$5</c:f>
            </c:strRef>
          </c:cat>
          <c:val>
            <c:numRef>
              <c:f>'Статистика'!$AB$3:$AB$5</c:f>
            </c:numRef>
          </c:val>
          <c:smooth val="0"/>
        </c:ser>
        <c:axId val="1693516976"/>
        <c:axId val="395552971"/>
      </c:lineChart>
      <c:catAx>
        <c:axId val="169351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95552971"/>
      </c:catAx>
      <c:valAx>
        <c:axId val="39555297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9351697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'Статистика'!$AM$2:$AM$3</c:f>
            </c:strRef>
          </c:tx>
          <c:marker>
            <c:symbol val="none"/>
          </c:marker>
          <c:cat>
            <c:strRef>
              <c:f>'Статистика'!$AL$4:$AL$15</c:f>
            </c:strRef>
          </c:cat>
          <c:val>
            <c:numRef>
              <c:f>'Статистика'!$AM$4:$AM$15</c:f>
            </c:numRef>
          </c:val>
          <c:smooth val="0"/>
        </c:ser>
        <c:axId val="599267465"/>
        <c:axId val="484342962"/>
      </c:lineChart>
      <c:catAx>
        <c:axId val="5992674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84342962"/>
      </c:catAx>
      <c:valAx>
        <c:axId val="48434296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9926746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'Статистика'!$AR$2</c:f>
            </c:strRef>
          </c:tx>
          <c:marker>
            <c:symbol val="none"/>
          </c:marker>
          <c:cat>
            <c:strRef>
              <c:f>'Статистика'!$AQ$3:$AQ$5</c:f>
            </c:strRef>
          </c:cat>
          <c:val>
            <c:numRef>
              <c:f>'Статистика'!$AR$3:$AR$5</c:f>
            </c:numRef>
          </c:val>
          <c:smooth val="0"/>
        </c:ser>
        <c:axId val="470287587"/>
        <c:axId val="1769032801"/>
      </c:lineChart>
      <c:catAx>
        <c:axId val="4702875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69032801"/>
      </c:catAx>
      <c:valAx>
        <c:axId val="176903280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7028758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'Статистика'!$BC$2:$BC$3</c:f>
            </c:strRef>
          </c:tx>
          <c:marker>
            <c:symbol val="none"/>
          </c:marker>
          <c:cat>
            <c:strRef>
              <c:f>'Статистика'!$BB$4:$BB$15</c:f>
            </c:strRef>
          </c:cat>
          <c:val>
            <c:numRef>
              <c:f>'Статистика'!$BC$4:$BC$15</c:f>
            </c:numRef>
          </c:val>
          <c:smooth val="0"/>
        </c:ser>
        <c:axId val="2024749511"/>
        <c:axId val="1364229056"/>
      </c:lineChart>
      <c:catAx>
        <c:axId val="2024749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64229056"/>
      </c:catAx>
      <c:valAx>
        <c:axId val="136422905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2474951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'Статистика'!$BH$2</c:f>
            </c:strRef>
          </c:tx>
          <c:marker>
            <c:symbol val="none"/>
          </c:marker>
          <c:cat>
            <c:strRef>
              <c:f>'Статистика'!$BG$3:$BG$5</c:f>
            </c:strRef>
          </c:cat>
          <c:val>
            <c:numRef>
              <c:f>'Статистика'!$BH$3:$BH$5</c:f>
            </c:numRef>
          </c:val>
          <c:smooth val="0"/>
        </c:ser>
        <c:axId val="1570207903"/>
        <c:axId val="269582316"/>
      </c:lineChart>
      <c:catAx>
        <c:axId val="1570207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69582316"/>
      </c:catAx>
      <c:valAx>
        <c:axId val="26958231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7020790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'Статистика'!$BS$3</c:f>
            </c:strRef>
          </c:tx>
          <c:marker>
            <c:symbol val="none"/>
          </c:marker>
          <c:cat>
            <c:strRef>
              <c:f>'Статистика'!$BR$4:$BR$15</c:f>
            </c:strRef>
          </c:cat>
          <c:val>
            <c:numRef>
              <c:f>'Статистика'!$BS$4:$BS$15</c:f>
            </c:numRef>
          </c:val>
          <c:smooth val="0"/>
        </c:ser>
        <c:axId val="1649689829"/>
        <c:axId val="709415545"/>
      </c:lineChart>
      <c:catAx>
        <c:axId val="16496898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09415545"/>
      </c:catAx>
      <c:valAx>
        <c:axId val="70941554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4968982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9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180975</xdr:colOff>
      <xdr:row>24</xdr:row>
      <xdr:rowOff>66675</xdr:rowOff>
    </xdr:from>
    <xdr:ext cx="2019300" cy="285750"/>
    <xdr:sp>
      <xdr:nvSpPr>
        <xdr:cNvPr id="3" name="Shape 3"/>
        <xdr:cNvSpPr txBox="1"/>
      </xdr:nvSpPr>
      <xdr:spPr>
        <a:xfrm>
          <a:off x="4341113" y="3641888"/>
          <a:ext cx="2009775" cy="2762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Качество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47625</xdr:colOff>
      <xdr:row>17</xdr:row>
      <xdr:rowOff>104775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0</xdr:colOff>
      <xdr:row>6</xdr:row>
      <xdr:rowOff>180975</xdr:rowOff>
    </xdr:from>
    <xdr:ext cx="2514600" cy="165735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20</xdr:col>
      <xdr:colOff>419100</xdr:colOff>
      <xdr:row>17</xdr:row>
      <xdr:rowOff>104775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25</xdr:col>
      <xdr:colOff>123825</xdr:colOff>
      <xdr:row>6</xdr:row>
      <xdr:rowOff>180975</xdr:rowOff>
    </xdr:from>
    <xdr:ext cx="3048000" cy="184785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36</xdr:col>
      <xdr:colOff>552450</xdr:colOff>
      <xdr:row>16</xdr:row>
      <xdr:rowOff>47625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41</xdr:col>
      <xdr:colOff>428625</xdr:colOff>
      <xdr:row>5</xdr:row>
      <xdr:rowOff>180975</xdr:rowOff>
    </xdr:from>
    <xdr:ext cx="3267075" cy="1847850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52</xdr:col>
      <xdr:colOff>390525</xdr:colOff>
      <xdr:row>17</xdr:row>
      <xdr:rowOff>180975</xdr:rowOff>
    </xdr:from>
    <xdr:ext cx="5715000" cy="35337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57</xdr:col>
      <xdr:colOff>219075</xdr:colOff>
      <xdr:row>6</xdr:row>
      <xdr:rowOff>133350</xdr:rowOff>
    </xdr:from>
    <xdr:ext cx="3686175" cy="195262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68</xdr:col>
      <xdr:colOff>695325</xdr:colOff>
      <xdr:row>16</xdr:row>
      <xdr:rowOff>104775</xdr:rowOff>
    </xdr:from>
    <xdr:ext cx="5715000" cy="3533775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73</xdr:col>
      <xdr:colOff>352425</xdr:colOff>
      <xdr:row>5</xdr:row>
      <xdr:rowOff>95250</xdr:rowOff>
    </xdr:from>
    <xdr:ext cx="3314700" cy="2019300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84</xdr:col>
      <xdr:colOff>561975</xdr:colOff>
      <xdr:row>16</xdr:row>
      <xdr:rowOff>47625</xdr:rowOff>
    </xdr:from>
    <xdr:ext cx="5715000" cy="3533775"/>
    <xdr:graphicFrame>
      <xdr:nvGraphicFramePr>
        <xdr:cNvPr id="11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89</xdr:col>
      <xdr:colOff>295275</xdr:colOff>
      <xdr:row>5</xdr:row>
      <xdr:rowOff>95250</xdr:rowOff>
    </xdr:from>
    <xdr:ext cx="3533775" cy="2019300"/>
    <xdr:graphicFrame>
      <xdr:nvGraphicFramePr>
        <xdr:cNvPr id="1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100</xdr:col>
      <xdr:colOff>504825</xdr:colOff>
      <xdr:row>16</xdr:row>
      <xdr:rowOff>104775</xdr:rowOff>
    </xdr:from>
    <xdr:ext cx="5715000" cy="3533775"/>
    <xdr:graphicFrame>
      <xdr:nvGraphicFramePr>
        <xdr:cNvPr id="13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107</xdr:col>
      <xdr:colOff>542925</xdr:colOff>
      <xdr:row>5</xdr:row>
      <xdr:rowOff>95250</xdr:rowOff>
    </xdr:from>
    <xdr:ext cx="3686175" cy="2019300"/>
    <xdr:graphicFrame>
      <xdr:nvGraphicFramePr>
        <xdr:cNvPr id="14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119</xdr:col>
      <xdr:colOff>533400</xdr:colOff>
      <xdr:row>16</xdr:row>
      <xdr:rowOff>47625</xdr:rowOff>
    </xdr:from>
    <xdr:ext cx="5715000" cy="3533775"/>
    <xdr:graphicFrame>
      <xdr:nvGraphicFramePr>
        <xdr:cNvPr id="15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124</xdr:col>
      <xdr:colOff>676275</xdr:colOff>
      <xdr:row>5</xdr:row>
      <xdr:rowOff>180975</xdr:rowOff>
    </xdr:from>
    <xdr:ext cx="3457575" cy="1847850"/>
    <xdr:graphicFrame>
      <xdr:nvGraphicFramePr>
        <xdr:cNvPr id="16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tzk100.amocrm.ru/companies/detail/26252867" TargetMode="External"/><Relationship Id="rId42" Type="http://schemas.openxmlformats.org/officeDocument/2006/relationships/hyperlink" Target="https://tzk100.amocrm.ru/companies/detail/40350159" TargetMode="External"/><Relationship Id="rId41" Type="http://schemas.openxmlformats.org/officeDocument/2006/relationships/hyperlink" Target="https://tzk100.amocrm.ru/contacts/detail/46303255" TargetMode="External"/><Relationship Id="rId44" Type="http://schemas.openxmlformats.org/officeDocument/2006/relationships/hyperlink" Target="https://tzk100.amocrm.ru/companies/detail/44965279" TargetMode="External"/><Relationship Id="rId43" Type="http://schemas.openxmlformats.org/officeDocument/2006/relationships/hyperlink" Target="https://tzk100.amocrm.ru/companies/detail/45011517" TargetMode="External"/><Relationship Id="rId46" Type="http://schemas.openxmlformats.org/officeDocument/2006/relationships/hyperlink" Target="https://tzk100.amocrm.ru/companies/detail/46308819" TargetMode="External"/><Relationship Id="rId45" Type="http://schemas.openxmlformats.org/officeDocument/2006/relationships/hyperlink" Target="https://tzk100.amocrm.ru/companies/detail/44742615" TargetMode="External"/><Relationship Id="rId1" Type="http://schemas.openxmlformats.org/officeDocument/2006/relationships/hyperlink" Target="https://tzk100.amocrm.ru/contacts/detail/45003783" TargetMode="External"/><Relationship Id="rId2" Type="http://schemas.openxmlformats.org/officeDocument/2006/relationships/hyperlink" Target="https://tzk100.amocrm.ru/contacts/detail/45075313" TargetMode="External"/><Relationship Id="rId3" Type="http://schemas.openxmlformats.org/officeDocument/2006/relationships/hyperlink" Target="https://tzk100.amocrm.ru/contacts/detail/45456563" TargetMode="External"/><Relationship Id="rId4" Type="http://schemas.openxmlformats.org/officeDocument/2006/relationships/hyperlink" Target="https://tzk100.amocrm.ru/companies/detail/45237055" TargetMode="External"/><Relationship Id="rId9" Type="http://schemas.openxmlformats.org/officeDocument/2006/relationships/hyperlink" Target="https://tzk100.amocrm.ru/contacts/detail/46240175" TargetMode="External"/><Relationship Id="rId48" Type="http://schemas.openxmlformats.org/officeDocument/2006/relationships/hyperlink" Target="https://tzk100.amocrm.ru/contacts/detail/46344177" TargetMode="External"/><Relationship Id="rId47" Type="http://schemas.openxmlformats.org/officeDocument/2006/relationships/hyperlink" Target="https://tzk100.amocrm.ru/contacts/detail/45003663" TargetMode="External"/><Relationship Id="rId49" Type="http://schemas.openxmlformats.org/officeDocument/2006/relationships/hyperlink" Target="https://tzk100.amocrm.ru/companies/detail/44804413" TargetMode="External"/><Relationship Id="rId5" Type="http://schemas.openxmlformats.org/officeDocument/2006/relationships/hyperlink" Target="https://tzk100.amocrm.ru/contacts/detail/44712105" TargetMode="External"/><Relationship Id="rId6" Type="http://schemas.openxmlformats.org/officeDocument/2006/relationships/hyperlink" Target="https://tzk100.amocrm.ru/contacts/detail/46231939" TargetMode="External"/><Relationship Id="rId7" Type="http://schemas.openxmlformats.org/officeDocument/2006/relationships/hyperlink" Target="https://tzk100.amocrm.ru/contacts/detail/44712105" TargetMode="External"/><Relationship Id="rId8" Type="http://schemas.openxmlformats.org/officeDocument/2006/relationships/hyperlink" Target="https://tzk100.amocrm.ru/companies/detail/45075273" TargetMode="External"/><Relationship Id="rId31" Type="http://schemas.openxmlformats.org/officeDocument/2006/relationships/hyperlink" Target="https://tzk100.amocrm.ru/companies/detail/45003021" TargetMode="External"/><Relationship Id="rId30" Type="http://schemas.openxmlformats.org/officeDocument/2006/relationships/hyperlink" Target="https://tzk100.amocrm.ru/companies/detail/46261755" TargetMode="External"/><Relationship Id="rId33" Type="http://schemas.openxmlformats.org/officeDocument/2006/relationships/hyperlink" Target="https://tzk100.amocrm.ru/companies/detail/26252867" TargetMode="External"/><Relationship Id="rId32" Type="http://schemas.openxmlformats.org/officeDocument/2006/relationships/hyperlink" Target="https://tzk100.amocrm.ru/contacts/detail/46303255" TargetMode="External"/><Relationship Id="rId35" Type="http://schemas.openxmlformats.org/officeDocument/2006/relationships/hyperlink" Target="https://tzk100.amocrm.ru/contacts/detail/45003399" TargetMode="External"/><Relationship Id="rId34" Type="http://schemas.openxmlformats.org/officeDocument/2006/relationships/hyperlink" Target="https://tzk100.amocrm.ru/companies/detail/45397763" TargetMode="External"/><Relationship Id="rId71" Type="http://schemas.openxmlformats.org/officeDocument/2006/relationships/drawing" Target="../drawings/drawing1.xml"/><Relationship Id="rId70" Type="http://schemas.openxmlformats.org/officeDocument/2006/relationships/hyperlink" Target="https://tzk100.amocrm.ru/companies/detail/28033515" TargetMode="External"/><Relationship Id="rId37" Type="http://schemas.openxmlformats.org/officeDocument/2006/relationships/hyperlink" Target="https://tzk100.amocrm.ru/companies/detail/45011561" TargetMode="External"/><Relationship Id="rId36" Type="http://schemas.openxmlformats.org/officeDocument/2006/relationships/hyperlink" Target="https://tzk100.amocrm.ru/companies/detail/44965279" TargetMode="External"/><Relationship Id="rId39" Type="http://schemas.openxmlformats.org/officeDocument/2006/relationships/hyperlink" Target="https://tzk100.amocrm.ru/companies/detail/45011517" TargetMode="External"/><Relationship Id="rId38" Type="http://schemas.openxmlformats.org/officeDocument/2006/relationships/hyperlink" Target="https://tzk100.amocrm.ru/companies/detail/45011759" TargetMode="External"/><Relationship Id="rId62" Type="http://schemas.openxmlformats.org/officeDocument/2006/relationships/hyperlink" Target="https://tzk100.amocrm.ru/contacts/detail/45852401" TargetMode="External"/><Relationship Id="rId61" Type="http://schemas.openxmlformats.org/officeDocument/2006/relationships/hyperlink" Target="https://tzk100.amocrm.ru/companies/detail/46502759" TargetMode="External"/><Relationship Id="rId20" Type="http://schemas.openxmlformats.org/officeDocument/2006/relationships/hyperlink" Target="https://tzk100.amocrm.ru/companies/detail/19990953" TargetMode="External"/><Relationship Id="rId64" Type="http://schemas.openxmlformats.org/officeDocument/2006/relationships/hyperlink" Target="https://tzk100.amocrm.ru/companies/detail/44964637" TargetMode="External"/><Relationship Id="rId63" Type="http://schemas.openxmlformats.org/officeDocument/2006/relationships/hyperlink" Target="https://tzk100.amocrm.ru/companies/detail/46496511" TargetMode="External"/><Relationship Id="rId22" Type="http://schemas.openxmlformats.org/officeDocument/2006/relationships/hyperlink" Target="https://tzk100.amocrm.ru/companies/detail/45011517" TargetMode="External"/><Relationship Id="rId66" Type="http://schemas.openxmlformats.org/officeDocument/2006/relationships/hyperlink" Target="https://tzk100.amocrm.ru/companies/detail/44964637" TargetMode="External"/><Relationship Id="rId21" Type="http://schemas.openxmlformats.org/officeDocument/2006/relationships/hyperlink" Target="https://tzk100.amocrm.ru/companies/detail/19990953" TargetMode="External"/><Relationship Id="rId65" Type="http://schemas.openxmlformats.org/officeDocument/2006/relationships/hyperlink" Target="https://tzk100.amocrm.ru/contacts/detail/44712105" TargetMode="External"/><Relationship Id="rId24" Type="http://schemas.openxmlformats.org/officeDocument/2006/relationships/hyperlink" Target="https://tzk100.amocrm.ru/companies/detail/45011759" TargetMode="External"/><Relationship Id="rId68" Type="http://schemas.openxmlformats.org/officeDocument/2006/relationships/hyperlink" Target="https://tzk100.amocrm.ru/companies/detail/45417217" TargetMode="External"/><Relationship Id="rId23" Type="http://schemas.openxmlformats.org/officeDocument/2006/relationships/hyperlink" Target="https://tzk100.amocrm.ru/companies/detail/46261755" TargetMode="External"/><Relationship Id="rId67" Type="http://schemas.openxmlformats.org/officeDocument/2006/relationships/hyperlink" Target="https://tzk100.amocrm.ru/contacts/detail/46537927" TargetMode="External"/><Relationship Id="rId60" Type="http://schemas.openxmlformats.org/officeDocument/2006/relationships/hyperlink" Target="https://tzk100.amocrm.ru/companies/detail/44716131" TargetMode="External"/><Relationship Id="rId26" Type="http://schemas.openxmlformats.org/officeDocument/2006/relationships/hyperlink" Target="https://tzk100.amocrm.ru/companies/detail/45179883" TargetMode="External"/><Relationship Id="rId25" Type="http://schemas.openxmlformats.org/officeDocument/2006/relationships/hyperlink" Target="https://tzk100.amocrm.ru/companies/detail/45295905" TargetMode="External"/><Relationship Id="rId69" Type="http://schemas.openxmlformats.org/officeDocument/2006/relationships/hyperlink" Target="https://tzk100.amocrm.ru/contacts/detail/46035631" TargetMode="External"/><Relationship Id="rId28" Type="http://schemas.openxmlformats.org/officeDocument/2006/relationships/hyperlink" Target="https://tzk100.amocrm.ru/companies/detail/45243047" TargetMode="External"/><Relationship Id="rId27" Type="http://schemas.openxmlformats.org/officeDocument/2006/relationships/hyperlink" Target="https://tzk100.amocrm.ru/companies/detail/45323139" TargetMode="External"/><Relationship Id="rId29" Type="http://schemas.openxmlformats.org/officeDocument/2006/relationships/hyperlink" Target="https://tzk100.amocrm.ru/companies/detail/45011517" TargetMode="External"/><Relationship Id="rId51" Type="http://schemas.openxmlformats.org/officeDocument/2006/relationships/hyperlink" Target="https://tzk100.amocrm.ru/companies/detail/45003021" TargetMode="External"/><Relationship Id="rId50" Type="http://schemas.openxmlformats.org/officeDocument/2006/relationships/hyperlink" Target="https://tzk100.amocrm.ru/companies/detail/19988917" TargetMode="External"/><Relationship Id="rId53" Type="http://schemas.openxmlformats.org/officeDocument/2006/relationships/hyperlink" Target="https://tzk100.amocrm.ru/companies/detail/45297481" TargetMode="External"/><Relationship Id="rId52" Type="http://schemas.openxmlformats.org/officeDocument/2006/relationships/hyperlink" Target="https://tzk100.amocrm.ru/contacts/detail/45731045" TargetMode="External"/><Relationship Id="rId11" Type="http://schemas.openxmlformats.org/officeDocument/2006/relationships/hyperlink" Target="https://tzk100.amocrm.ru/contacts/detail/45016157" TargetMode="External"/><Relationship Id="rId55" Type="http://schemas.openxmlformats.org/officeDocument/2006/relationships/hyperlink" Target="https://tzk100.amocrm.ru/contacts/detail/46035631" TargetMode="External"/><Relationship Id="rId10" Type="http://schemas.openxmlformats.org/officeDocument/2006/relationships/hyperlink" Target="https://tzk100.amocrm.ru/companies/detail/44964637" TargetMode="External"/><Relationship Id="rId54" Type="http://schemas.openxmlformats.org/officeDocument/2006/relationships/hyperlink" Target="https://tzk100.amocrm.ru/companies/detail/45297481" TargetMode="External"/><Relationship Id="rId13" Type="http://schemas.openxmlformats.org/officeDocument/2006/relationships/hyperlink" Target="https://tzk100.amocrm.ru/companies/detail/45011561" TargetMode="External"/><Relationship Id="rId57" Type="http://schemas.openxmlformats.org/officeDocument/2006/relationships/hyperlink" Target="https://tzk100.amocrm.ru/companies/detail/28033515" TargetMode="External"/><Relationship Id="rId12" Type="http://schemas.openxmlformats.org/officeDocument/2006/relationships/hyperlink" Target="https://tzk100.amocrm.ru/companies/detail/45295905" TargetMode="External"/><Relationship Id="rId56" Type="http://schemas.openxmlformats.org/officeDocument/2006/relationships/hyperlink" Target="https://tzk100.amocrm.ru/companies/detail/19990953" TargetMode="External"/><Relationship Id="rId15" Type="http://schemas.openxmlformats.org/officeDocument/2006/relationships/hyperlink" Target="https://tzk100.amocrm.ru/contacts/detail/46242947" TargetMode="External"/><Relationship Id="rId59" Type="http://schemas.openxmlformats.org/officeDocument/2006/relationships/hyperlink" Target="https://tzk100.amocrm.ru/companies/detail/45323199" TargetMode="External"/><Relationship Id="rId14" Type="http://schemas.openxmlformats.org/officeDocument/2006/relationships/hyperlink" Target="https://tzk100.amocrm.ru/companies/detail/45321333" TargetMode="External"/><Relationship Id="rId58" Type="http://schemas.openxmlformats.org/officeDocument/2006/relationships/hyperlink" Target="https://tzk100.amocrm.ru/companies/detail/28033515" TargetMode="External"/><Relationship Id="rId17" Type="http://schemas.openxmlformats.org/officeDocument/2006/relationships/hyperlink" Target="https://tzk100.amocrm.ru/contacts/detail/44712105" TargetMode="External"/><Relationship Id="rId16" Type="http://schemas.openxmlformats.org/officeDocument/2006/relationships/hyperlink" Target="https://tzk100.amocrm.ru/companies/detail/45011049" TargetMode="External"/><Relationship Id="rId19" Type="http://schemas.openxmlformats.org/officeDocument/2006/relationships/hyperlink" Target="https://tzk100.amocrm.ru/companies/detail/45011561" TargetMode="External"/><Relationship Id="rId18" Type="http://schemas.openxmlformats.org/officeDocument/2006/relationships/hyperlink" Target="https://tzk100.amocrm.ru/contacts/detail/46035631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45075407" TargetMode="External"/><Relationship Id="rId2" Type="http://schemas.openxmlformats.org/officeDocument/2006/relationships/hyperlink" Target="https://tzk100.amocrm.ru/contacts/detail/44531249" TargetMode="External"/><Relationship Id="rId3" Type="http://schemas.openxmlformats.org/officeDocument/2006/relationships/hyperlink" Target="https://tzk100.amocrm.ru/companies/detail/45326455" TargetMode="External"/><Relationship Id="rId4" Type="http://schemas.openxmlformats.org/officeDocument/2006/relationships/hyperlink" Target="https://tzk100.amocrm.ru/contacts/detail/46180011" TargetMode="External"/><Relationship Id="rId9" Type="http://schemas.openxmlformats.org/officeDocument/2006/relationships/hyperlink" Target="https://tzk100.amocrm.ru/contacts/detail/46227943" TargetMode="External"/><Relationship Id="rId5" Type="http://schemas.openxmlformats.org/officeDocument/2006/relationships/hyperlink" Target="https://tzk100.amocrm.ru/companies/detail/45178727" TargetMode="External"/><Relationship Id="rId6" Type="http://schemas.openxmlformats.org/officeDocument/2006/relationships/hyperlink" Target="https://tzk100.amocrm.ru/companies/detail/45004039" TargetMode="External"/><Relationship Id="rId7" Type="http://schemas.openxmlformats.org/officeDocument/2006/relationships/hyperlink" Target="https://tzk100.amocrm.ru/contacts/detail/46242947" TargetMode="External"/><Relationship Id="rId8" Type="http://schemas.openxmlformats.org/officeDocument/2006/relationships/hyperlink" Target="https://tzk100.amocrm.ru/contacts/detail/46227943" TargetMode="External"/><Relationship Id="rId31" Type="http://schemas.openxmlformats.org/officeDocument/2006/relationships/hyperlink" Target="https://tzk100.amocrm.ru/companies/detail/26252867" TargetMode="External"/><Relationship Id="rId30" Type="http://schemas.openxmlformats.org/officeDocument/2006/relationships/hyperlink" Target="https://tzk100.amocrm.ru/contacts/detail/40579499" TargetMode="External"/><Relationship Id="rId33" Type="http://schemas.openxmlformats.org/officeDocument/2006/relationships/hyperlink" Target="https://tzk100.amocrm.ru/contacts/detail/45093797" TargetMode="External"/><Relationship Id="rId32" Type="http://schemas.openxmlformats.org/officeDocument/2006/relationships/hyperlink" Target="https://tzk100.amocrm.ru/contacts/detail/46421643" TargetMode="External"/><Relationship Id="rId35" Type="http://schemas.openxmlformats.org/officeDocument/2006/relationships/hyperlink" Target="https://tzk100.amocrm.ru/leads/detail/23564413" TargetMode="External"/><Relationship Id="rId34" Type="http://schemas.openxmlformats.org/officeDocument/2006/relationships/hyperlink" Target="https://tzk100.amocrm.ru/companies/detail/26252867" TargetMode="External"/><Relationship Id="rId37" Type="http://schemas.openxmlformats.org/officeDocument/2006/relationships/drawing" Target="../drawings/drawing2.xml"/><Relationship Id="rId36" Type="http://schemas.openxmlformats.org/officeDocument/2006/relationships/hyperlink" Target="https://tzk100.amocrm.ru/leads/detail/23505855" TargetMode="External"/><Relationship Id="rId20" Type="http://schemas.openxmlformats.org/officeDocument/2006/relationships/hyperlink" Target="https://tzk100.amocrm.ru/contacts/detail/40579499" TargetMode="External"/><Relationship Id="rId22" Type="http://schemas.openxmlformats.org/officeDocument/2006/relationships/hyperlink" Target="https://tzk100.amocrm.ru/companies/detail/45187853" TargetMode="External"/><Relationship Id="rId21" Type="http://schemas.openxmlformats.org/officeDocument/2006/relationships/hyperlink" Target="https://tzk100.amocrm.ru/companies/detail/45094549" TargetMode="External"/><Relationship Id="rId24" Type="http://schemas.openxmlformats.org/officeDocument/2006/relationships/hyperlink" Target="https://tzk100.amocrm.ru/companies/detail/45004751" TargetMode="External"/><Relationship Id="rId23" Type="http://schemas.openxmlformats.org/officeDocument/2006/relationships/hyperlink" Target="https://tzk100.amocrm.ru/companies/detail/26252867" TargetMode="External"/><Relationship Id="rId26" Type="http://schemas.openxmlformats.org/officeDocument/2006/relationships/hyperlink" Target="https://tzk100.amocrm.ru/contacts/detail/46487435" TargetMode="External"/><Relationship Id="rId25" Type="http://schemas.openxmlformats.org/officeDocument/2006/relationships/hyperlink" Target="https://tzk100.amocrm.ru/contacts/detail/46242947" TargetMode="External"/><Relationship Id="rId28" Type="http://schemas.openxmlformats.org/officeDocument/2006/relationships/hyperlink" Target="https://tzk100.amocrm.ru/contacts/detail/45482067" TargetMode="External"/><Relationship Id="rId27" Type="http://schemas.openxmlformats.org/officeDocument/2006/relationships/hyperlink" Target="https://tzk100.amocrm.ru/companies/detail/45297481" TargetMode="External"/><Relationship Id="rId29" Type="http://schemas.openxmlformats.org/officeDocument/2006/relationships/hyperlink" Target="https://tzk100.amocrm.ru/companies/detail/19989981" TargetMode="External"/><Relationship Id="rId11" Type="http://schemas.openxmlformats.org/officeDocument/2006/relationships/hyperlink" Target="https://tzk100.amocrm.ru/companies/detail/45011089" TargetMode="External"/><Relationship Id="rId10" Type="http://schemas.openxmlformats.org/officeDocument/2006/relationships/hyperlink" Target="https://tzk100.amocrm.ru/contacts/detail/46260509" TargetMode="External"/><Relationship Id="rId13" Type="http://schemas.openxmlformats.org/officeDocument/2006/relationships/hyperlink" Target="https://tzk100.amocrm.ru/contacts/detail/46307891" TargetMode="External"/><Relationship Id="rId12" Type="http://schemas.openxmlformats.org/officeDocument/2006/relationships/hyperlink" Target="https://tzk100.amocrm.ru/companies/detail/45011759" TargetMode="External"/><Relationship Id="rId15" Type="http://schemas.openxmlformats.org/officeDocument/2006/relationships/hyperlink" Target="https://tzk100.amocrm.ru/companies/detail/45396511" TargetMode="External"/><Relationship Id="rId14" Type="http://schemas.openxmlformats.org/officeDocument/2006/relationships/hyperlink" Target="https://tzk100.amocrm.ru/contacts/detail/44822421" TargetMode="External"/><Relationship Id="rId17" Type="http://schemas.openxmlformats.org/officeDocument/2006/relationships/hyperlink" Target="https://tzk100.amocrm.ru/companies/detail/45397763" TargetMode="External"/><Relationship Id="rId16" Type="http://schemas.openxmlformats.org/officeDocument/2006/relationships/hyperlink" Target="https://tzk100.amocrm.ru/companies/detail/45397763" TargetMode="External"/><Relationship Id="rId19" Type="http://schemas.openxmlformats.org/officeDocument/2006/relationships/hyperlink" Target="https://tzk100.amocrm.ru/contacts/detail/40579499" TargetMode="External"/><Relationship Id="rId18" Type="http://schemas.openxmlformats.org/officeDocument/2006/relationships/hyperlink" Target="https://tzk100.amocrm.ru/companies/detail/45396511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31388981" TargetMode="External"/><Relationship Id="rId2" Type="http://schemas.openxmlformats.org/officeDocument/2006/relationships/hyperlink" Target="https://tzk100.amocrm.ru/companies/detail/34845211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45528319" TargetMode="External"/><Relationship Id="rId2" Type="http://schemas.openxmlformats.org/officeDocument/2006/relationships/hyperlink" Target="https://tzk100.amocrm.ru/companies/detail/44964637" TargetMode="External"/><Relationship Id="rId3" Type="http://schemas.openxmlformats.org/officeDocument/2006/relationships/hyperlink" Target="https://tzk100.amocrm.ru/companies/detail/45396511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s://tzk100.amocrm.ru/companies/detail/45814503" TargetMode="External"/><Relationship Id="rId42" Type="http://schemas.openxmlformats.org/officeDocument/2006/relationships/hyperlink" Target="https://tzk100.amocrm.ru/contacts/detail/45297307" TargetMode="External"/><Relationship Id="rId41" Type="http://schemas.openxmlformats.org/officeDocument/2006/relationships/hyperlink" Target="https://tzk100.amocrm.ru/companies/detail/45814503" TargetMode="External"/><Relationship Id="rId44" Type="http://schemas.openxmlformats.org/officeDocument/2006/relationships/drawing" Target="../drawings/drawing8.xml"/><Relationship Id="rId43" Type="http://schemas.openxmlformats.org/officeDocument/2006/relationships/hyperlink" Target="https://tzk100.amocrm.ru/companies/detail/26252867" TargetMode="External"/><Relationship Id="rId1" Type="http://schemas.openxmlformats.org/officeDocument/2006/relationships/hyperlink" Target="https://tzk100.amocrm.ru/companies/detail/45814503" TargetMode="External"/><Relationship Id="rId2" Type="http://schemas.openxmlformats.org/officeDocument/2006/relationships/hyperlink" Target="https://tzk100.amocrm.ru/contacts/detail/45529543" TargetMode="External"/><Relationship Id="rId3" Type="http://schemas.openxmlformats.org/officeDocument/2006/relationships/hyperlink" Target="https://tzk100.amocrm.ru/contacts/detail/44712105" TargetMode="External"/><Relationship Id="rId4" Type="http://schemas.openxmlformats.org/officeDocument/2006/relationships/hyperlink" Target="https://tzk100.amocrm.ru/companies/detail/45456111" TargetMode="External"/><Relationship Id="rId9" Type="http://schemas.openxmlformats.org/officeDocument/2006/relationships/hyperlink" Target="https://tzk100.amocrm.ru/companies/detail/44964637" TargetMode="External"/><Relationship Id="rId5" Type="http://schemas.openxmlformats.org/officeDocument/2006/relationships/hyperlink" Target="https://tzk100.amocrm.ru/companies/detail/19990953" TargetMode="External"/><Relationship Id="rId6" Type="http://schemas.openxmlformats.org/officeDocument/2006/relationships/hyperlink" Target="https://tzk100.amocrm.ru/companies/detail/45178727" TargetMode="External"/><Relationship Id="rId7" Type="http://schemas.openxmlformats.org/officeDocument/2006/relationships/hyperlink" Target="https://tzk100.amocrm.ru/companies/detail/45011175" TargetMode="External"/><Relationship Id="rId8" Type="http://schemas.openxmlformats.org/officeDocument/2006/relationships/hyperlink" Target="https://tzk100.amocrm.ru/contacts/detail/45244151" TargetMode="External"/><Relationship Id="rId31" Type="http://schemas.openxmlformats.org/officeDocument/2006/relationships/hyperlink" Target="https://tzk100.amocrm.ru/companies/detail/45465009" TargetMode="External"/><Relationship Id="rId30" Type="http://schemas.openxmlformats.org/officeDocument/2006/relationships/hyperlink" Target="https://tzk100.amocrm.ru/companies/detail/45465009" TargetMode="External"/><Relationship Id="rId33" Type="http://schemas.openxmlformats.org/officeDocument/2006/relationships/hyperlink" Target="https://tzk100.amocrm.ru/companies/detail/26252867" TargetMode="External"/><Relationship Id="rId32" Type="http://schemas.openxmlformats.org/officeDocument/2006/relationships/hyperlink" Target="https://tzk100.amocrm.ru/companies/detail/45814503" TargetMode="External"/><Relationship Id="rId35" Type="http://schemas.openxmlformats.org/officeDocument/2006/relationships/hyperlink" Target="https://tzk100.amocrm.ru/companies/detail/26252867" TargetMode="External"/><Relationship Id="rId34" Type="http://schemas.openxmlformats.org/officeDocument/2006/relationships/hyperlink" Target="https://tzk100.amocrm.ru/companies/detail/45094549" TargetMode="External"/><Relationship Id="rId37" Type="http://schemas.openxmlformats.org/officeDocument/2006/relationships/hyperlink" Target="https://tzk100.amocrm.ru/contacts/detail/45192459" TargetMode="External"/><Relationship Id="rId36" Type="http://schemas.openxmlformats.org/officeDocument/2006/relationships/hyperlink" Target="https://tzk100.amocrm.ru/companies/detail/45685425" TargetMode="External"/><Relationship Id="rId39" Type="http://schemas.openxmlformats.org/officeDocument/2006/relationships/hyperlink" Target="https://tzk100.amocrm.ru/companies/detail/26252867" TargetMode="External"/><Relationship Id="rId38" Type="http://schemas.openxmlformats.org/officeDocument/2006/relationships/hyperlink" Target="https://tzk100.amocrm.ru/companies/detail/44742615" TargetMode="External"/><Relationship Id="rId20" Type="http://schemas.openxmlformats.org/officeDocument/2006/relationships/hyperlink" Target="https://tzk100.amocrm.ru/companies/detail/45397763" TargetMode="External"/><Relationship Id="rId22" Type="http://schemas.openxmlformats.org/officeDocument/2006/relationships/hyperlink" Target="https://tzk100.amocrm.ru/companies/detail/45397763" TargetMode="External"/><Relationship Id="rId21" Type="http://schemas.openxmlformats.org/officeDocument/2006/relationships/hyperlink" Target="https://tzk100.amocrm.ru/companies/detail/19990953" TargetMode="External"/><Relationship Id="rId24" Type="http://schemas.openxmlformats.org/officeDocument/2006/relationships/hyperlink" Target="https://tzk100.amocrm.ru/contacts/detail/45003663" TargetMode="External"/><Relationship Id="rId23" Type="http://schemas.openxmlformats.org/officeDocument/2006/relationships/hyperlink" Target="https://tzk100.amocrm.ru/contacts/detail/44742617" TargetMode="External"/><Relationship Id="rId26" Type="http://schemas.openxmlformats.org/officeDocument/2006/relationships/hyperlink" Target="https://tzk100.amocrm.ru/companies/detail/45397763" TargetMode="External"/><Relationship Id="rId25" Type="http://schemas.openxmlformats.org/officeDocument/2006/relationships/hyperlink" Target="https://tzk100.amocrm.ru/companies/detail/45004417" TargetMode="External"/><Relationship Id="rId28" Type="http://schemas.openxmlformats.org/officeDocument/2006/relationships/hyperlink" Target="https://tzk100.amocrm.ru/companies/detail/44964637" TargetMode="External"/><Relationship Id="rId27" Type="http://schemas.openxmlformats.org/officeDocument/2006/relationships/hyperlink" Target="https://tzk100.amocrm.ru/companies/detail/45323139" TargetMode="External"/><Relationship Id="rId29" Type="http://schemas.openxmlformats.org/officeDocument/2006/relationships/hyperlink" Target="https://tzk100.amocrm.ru/companies/detail/46308819" TargetMode="External"/><Relationship Id="rId11" Type="http://schemas.openxmlformats.org/officeDocument/2006/relationships/hyperlink" Target="https://tzk100.amocrm.ru/contacts/detail/34965099" TargetMode="External"/><Relationship Id="rId10" Type="http://schemas.openxmlformats.org/officeDocument/2006/relationships/hyperlink" Target="https://tzk100.amocrm.ru/contacts/detail/46227943" TargetMode="External"/><Relationship Id="rId13" Type="http://schemas.openxmlformats.org/officeDocument/2006/relationships/hyperlink" Target="https://tzk100.amocrm.ru/companies/detail/46261755" TargetMode="External"/><Relationship Id="rId12" Type="http://schemas.openxmlformats.org/officeDocument/2006/relationships/hyperlink" Target="https://tzk100.amocrm.ru/contacts/detail/45972005" TargetMode="External"/><Relationship Id="rId15" Type="http://schemas.openxmlformats.org/officeDocument/2006/relationships/hyperlink" Target="https://tzk100.amocrm.ru/companies/detail/45011759" TargetMode="External"/><Relationship Id="rId14" Type="http://schemas.openxmlformats.org/officeDocument/2006/relationships/hyperlink" Target="https://tzk100.amocrm.ru/companies/detail/45397763" TargetMode="External"/><Relationship Id="rId17" Type="http://schemas.openxmlformats.org/officeDocument/2006/relationships/hyperlink" Target="https://tzk100.amocrm.ru/contacts/detail/46314077" TargetMode="External"/><Relationship Id="rId16" Type="http://schemas.openxmlformats.org/officeDocument/2006/relationships/hyperlink" Target="https://tzk100.amocrm.ru/contacts/detail/46052753" TargetMode="External"/><Relationship Id="rId19" Type="http://schemas.openxmlformats.org/officeDocument/2006/relationships/hyperlink" Target="https://tzk100.amocrm.ru/contacts/detail/46052753" TargetMode="External"/><Relationship Id="rId18" Type="http://schemas.openxmlformats.org/officeDocument/2006/relationships/hyperlink" Target="https://tzk100.amocrm.ru/contacts/detail/46314077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4.88"/>
    <col customWidth="1" min="2" max="3" width="5.0"/>
    <col customWidth="1" min="4" max="4" width="34.5"/>
    <col customWidth="1" min="5" max="12" width="11.25"/>
    <col customWidth="1" min="13" max="14" width="4.63"/>
    <col customWidth="1" min="15" max="24" width="11.25"/>
    <col customWidth="1" min="25" max="29" width="8.38"/>
    <col customWidth="1" min="30" max="30" width="14.38"/>
    <col customWidth="1" min="31" max="34" width="8.38"/>
    <col customWidth="1" min="35" max="35" width="10.0"/>
    <col customWidth="1" min="36" max="38" width="8.38"/>
    <col customWidth="1" min="39" max="39" width="14.88"/>
    <col customWidth="1" min="40" max="45" width="8.38"/>
    <col customWidth="1" min="46" max="46" width="9.5"/>
    <col customWidth="1" min="47" max="52" width="8.38"/>
    <col customWidth="1" min="53" max="53" width="10.88"/>
    <col customWidth="1" min="54" max="54" width="8.38"/>
    <col customWidth="1" min="55" max="55" width="9.63"/>
    <col customWidth="1" min="56" max="63" width="8.38"/>
    <col customWidth="1" min="64" max="64" width="12.63"/>
    <col customWidth="1" min="65" max="67" width="8.38"/>
    <col customWidth="1" min="68" max="68" width="14.75"/>
    <col customWidth="1" min="69" max="70" width="8.38"/>
    <col customWidth="1" min="71" max="71" width="8.5"/>
    <col customWidth="1" min="72" max="77" width="8.38"/>
    <col customWidth="1" min="78" max="78" width="10.0"/>
    <col customWidth="1" min="79" max="81" width="8.38"/>
    <col customWidth="1" min="82" max="82" width="12.75"/>
    <col customWidth="1" min="83" max="84" width="8.38"/>
    <col customWidth="1" min="85" max="85" width="9.63"/>
    <col customWidth="1" min="86" max="87" width="8.38"/>
    <col customWidth="1" min="88" max="88" width="10.0"/>
    <col customWidth="1" min="89" max="99" width="8.38"/>
    <col customWidth="1" min="100" max="100" width="9.63"/>
  </cols>
  <sheetData>
    <row r="1" ht="15.0" customHeight="1">
      <c r="A1" s="9"/>
      <c r="B1" s="11" t="s">
        <v>1</v>
      </c>
      <c r="C1" s="11" t="s">
        <v>2</v>
      </c>
      <c r="D1" s="3" t="s">
        <v>3</v>
      </c>
      <c r="E1" s="16">
        <v>43892.0</v>
      </c>
      <c r="M1" s="19"/>
      <c r="N1" s="20"/>
      <c r="O1" s="16">
        <v>43893.0</v>
      </c>
      <c r="W1" s="22"/>
      <c r="X1" s="16">
        <v>43894.0</v>
      </c>
      <c r="AD1" s="24"/>
      <c r="AE1" s="26"/>
      <c r="AF1" s="16">
        <v>43895.0</v>
      </c>
      <c r="AH1" s="26"/>
      <c r="AI1" s="16">
        <v>43896.0</v>
      </c>
      <c r="AO1" s="26"/>
      <c r="AP1" s="18">
        <v>43900.0</v>
      </c>
      <c r="AX1" s="26"/>
      <c r="AY1" s="18">
        <v>43901.0</v>
      </c>
      <c r="BF1" s="6"/>
      <c r="BG1" s="18">
        <v>43907.0</v>
      </c>
      <c r="BK1" s="6"/>
      <c r="BL1" s="29">
        <v>43909.0</v>
      </c>
      <c r="BO1" s="31"/>
      <c r="BP1" s="33">
        <v>43910.0</v>
      </c>
      <c r="BQ1" s="25"/>
      <c r="BR1" s="31"/>
      <c r="BS1" s="29">
        <v>43913.0</v>
      </c>
      <c r="BY1" s="31"/>
      <c r="BZ1" s="29">
        <v>43914.0</v>
      </c>
      <c r="CC1" s="31"/>
      <c r="CD1" s="29">
        <v>43915.0</v>
      </c>
      <c r="CF1" s="31"/>
      <c r="CG1" s="29">
        <v>43916.0</v>
      </c>
      <c r="CI1" s="31"/>
      <c r="CJ1" s="29">
        <v>43917.0</v>
      </c>
      <c r="CM1" s="31"/>
      <c r="CN1" s="35"/>
      <c r="CO1" s="35"/>
      <c r="CP1" s="35"/>
      <c r="CQ1" s="35"/>
      <c r="CR1" s="35"/>
      <c r="CS1" s="35"/>
      <c r="CT1" s="35"/>
      <c r="CU1" s="35"/>
      <c r="CV1" s="35"/>
    </row>
    <row r="2" ht="15.0" customHeight="1">
      <c r="A2" s="8"/>
      <c r="B2" s="8"/>
      <c r="C2" s="8"/>
      <c r="D2" s="37" t="s">
        <v>6</v>
      </c>
      <c r="E2" s="40" t="s">
        <v>11</v>
      </c>
      <c r="F2" s="40" t="s">
        <v>16</v>
      </c>
      <c r="G2" s="40" t="s">
        <v>21</v>
      </c>
      <c r="H2" s="40" t="s">
        <v>26</v>
      </c>
      <c r="I2" s="44" t="s">
        <v>29</v>
      </c>
      <c r="J2" s="40" t="s">
        <v>33</v>
      </c>
      <c r="K2" s="46" t="s">
        <v>36</v>
      </c>
      <c r="L2" s="44" t="s">
        <v>29</v>
      </c>
      <c r="M2" s="47"/>
      <c r="N2" s="40" t="s">
        <v>42</v>
      </c>
      <c r="O2" s="44" t="s">
        <v>29</v>
      </c>
      <c r="P2" s="40" t="s">
        <v>48</v>
      </c>
      <c r="Q2" s="40" t="s">
        <v>51</v>
      </c>
      <c r="R2" s="44" t="s">
        <v>36</v>
      </c>
      <c r="S2" s="40" t="s">
        <v>57</v>
      </c>
      <c r="T2" s="40" t="s">
        <v>60</v>
      </c>
      <c r="U2" s="40" t="s">
        <v>34</v>
      </c>
      <c r="V2" s="40" t="s">
        <v>62</v>
      </c>
      <c r="W2" s="49"/>
      <c r="X2" s="43" t="s">
        <v>29</v>
      </c>
      <c r="Y2" s="43" t="s">
        <v>29</v>
      </c>
      <c r="Z2" s="43" t="s">
        <v>57</v>
      </c>
      <c r="AA2" s="43" t="s">
        <v>67</v>
      </c>
      <c r="AB2" s="43" t="s">
        <v>67</v>
      </c>
      <c r="AC2" s="43" t="s">
        <v>70</v>
      </c>
      <c r="AD2" s="43" t="s">
        <v>73</v>
      </c>
      <c r="AE2" s="6"/>
      <c r="AF2" s="43" t="s">
        <v>46</v>
      </c>
      <c r="AG2" s="43" t="s">
        <v>36</v>
      </c>
      <c r="AH2" s="6"/>
      <c r="AI2" s="43" t="s">
        <v>77</v>
      </c>
      <c r="AJ2" s="43" t="s">
        <v>79</v>
      </c>
      <c r="AK2" s="43" t="s">
        <v>80</v>
      </c>
      <c r="AL2" s="43" t="s">
        <v>70</v>
      </c>
      <c r="AM2" s="68" t="s">
        <v>73</v>
      </c>
      <c r="AN2" s="43" t="s">
        <v>83</v>
      </c>
      <c r="AO2" s="6"/>
      <c r="AP2" s="43" t="s">
        <v>84</v>
      </c>
      <c r="AQ2" s="43" t="s">
        <v>71</v>
      </c>
      <c r="AR2" s="43" t="s">
        <v>59</v>
      </c>
      <c r="AS2" s="43" t="s">
        <v>87</v>
      </c>
      <c r="AT2" s="43" t="s">
        <v>88</v>
      </c>
      <c r="AU2" s="43" t="s">
        <v>57</v>
      </c>
      <c r="AV2" s="43" t="s">
        <v>46</v>
      </c>
      <c r="AW2" s="43" t="s">
        <v>70</v>
      </c>
      <c r="AX2" s="6"/>
      <c r="AY2" s="43" t="s">
        <v>71</v>
      </c>
      <c r="AZ2" s="43" t="s">
        <v>84</v>
      </c>
      <c r="BA2" s="43" t="s">
        <v>89</v>
      </c>
      <c r="BB2" s="43" t="s">
        <v>70</v>
      </c>
      <c r="BC2" s="43" t="s">
        <v>88</v>
      </c>
      <c r="BD2" s="85" t="str">
        <f>HYPERLINK("https://tzk100.amocrm.ru/contacts/detail/44742617","Захарченко М.Н.")</f>
        <v>Захарченко М.Н.</v>
      </c>
      <c r="BE2" s="43" t="s">
        <v>90</v>
      </c>
      <c r="BF2" s="6"/>
      <c r="BG2" s="43" t="s">
        <v>91</v>
      </c>
      <c r="BH2" s="43" t="s">
        <v>93</v>
      </c>
      <c r="BI2" s="43" t="s">
        <v>95</v>
      </c>
      <c r="BJ2" s="43" t="s">
        <v>97</v>
      </c>
      <c r="BK2" s="31"/>
      <c r="BL2" s="51" t="s">
        <v>98</v>
      </c>
      <c r="BM2" s="51" t="s">
        <v>83</v>
      </c>
      <c r="BN2" s="51" t="s">
        <v>29</v>
      </c>
      <c r="BO2" s="31"/>
      <c r="BP2" s="59" t="s">
        <v>78</v>
      </c>
      <c r="BQ2" s="59" t="s">
        <v>78</v>
      </c>
      <c r="BR2" s="31"/>
      <c r="BS2" s="51" t="s">
        <v>29</v>
      </c>
      <c r="BT2" s="51" t="s">
        <v>67</v>
      </c>
      <c r="BU2" s="51" t="s">
        <v>99</v>
      </c>
      <c r="BV2" s="51" t="s">
        <v>99</v>
      </c>
      <c r="BW2" s="51" t="s">
        <v>100</v>
      </c>
      <c r="BX2" s="51" t="s">
        <v>101</v>
      </c>
      <c r="BY2" s="31"/>
      <c r="BZ2" s="51" t="s">
        <v>102</v>
      </c>
      <c r="CA2" s="51" t="s">
        <v>103</v>
      </c>
      <c r="CB2" s="51" t="s">
        <v>104</v>
      </c>
      <c r="CC2" s="31"/>
      <c r="CD2" s="51" t="s">
        <v>48</v>
      </c>
      <c r="CE2" s="51" t="s">
        <v>29</v>
      </c>
      <c r="CF2" s="31"/>
      <c r="CG2" s="51" t="s">
        <v>48</v>
      </c>
      <c r="CH2" s="51" t="s">
        <v>105</v>
      </c>
      <c r="CI2" s="31"/>
      <c r="CJ2" s="51" t="s">
        <v>106</v>
      </c>
      <c r="CK2" s="51" t="s">
        <v>29</v>
      </c>
      <c r="CL2" s="51" t="s">
        <v>99</v>
      </c>
      <c r="CM2" s="31"/>
    </row>
    <row r="3" ht="48.75" customHeight="1">
      <c r="A3" s="8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47"/>
      <c r="N3" s="17"/>
      <c r="O3" s="17"/>
      <c r="P3" s="17"/>
      <c r="Q3" s="17"/>
      <c r="R3" s="17"/>
      <c r="S3" s="17"/>
      <c r="T3" s="17"/>
      <c r="U3" s="17"/>
      <c r="V3" s="17"/>
      <c r="W3" s="49"/>
      <c r="X3" s="17"/>
      <c r="Y3" s="17"/>
      <c r="Z3" s="17"/>
      <c r="AA3" s="17"/>
      <c r="AB3" s="17"/>
      <c r="AC3" s="17"/>
      <c r="AD3" s="17"/>
      <c r="AE3" s="6"/>
      <c r="AF3" s="17"/>
      <c r="AG3" s="17"/>
      <c r="AH3" s="6"/>
      <c r="AI3" s="17"/>
      <c r="AJ3" s="17"/>
      <c r="AK3" s="17"/>
      <c r="AL3" s="17"/>
      <c r="AM3" s="17"/>
      <c r="AN3" s="17"/>
      <c r="AO3" s="6"/>
      <c r="AP3" s="17"/>
      <c r="AQ3" s="17"/>
      <c r="AR3" s="17"/>
      <c r="AS3" s="17"/>
      <c r="AT3" s="17"/>
      <c r="AU3" s="17"/>
      <c r="AV3" s="17"/>
      <c r="AW3" s="17"/>
      <c r="AX3" s="6"/>
      <c r="AY3" s="17"/>
      <c r="AZ3" s="17"/>
      <c r="BA3" s="17"/>
      <c r="BB3" s="17"/>
      <c r="BC3" s="17"/>
      <c r="BD3" s="17"/>
      <c r="BE3" s="17"/>
      <c r="BF3" s="6"/>
      <c r="BG3" s="17"/>
      <c r="BH3" s="17"/>
      <c r="BI3" s="17"/>
      <c r="BJ3" s="17"/>
      <c r="BK3" s="31"/>
      <c r="BL3" s="17"/>
      <c r="BM3" s="17"/>
      <c r="BN3" s="17"/>
      <c r="BO3" s="31"/>
      <c r="BP3" s="71"/>
      <c r="BQ3" s="71"/>
      <c r="BR3" s="31"/>
      <c r="BS3" s="17"/>
      <c r="BT3" s="17"/>
      <c r="BU3" s="17"/>
      <c r="BV3" s="17"/>
      <c r="BW3" s="17"/>
      <c r="BX3" s="17"/>
      <c r="BY3" s="31"/>
      <c r="BZ3" s="17"/>
      <c r="CA3" s="17"/>
      <c r="CB3" s="17"/>
      <c r="CC3" s="31"/>
      <c r="CD3" s="17"/>
      <c r="CE3" s="17"/>
      <c r="CF3" s="31"/>
      <c r="CG3" s="17"/>
      <c r="CH3" s="17"/>
      <c r="CI3" s="31"/>
      <c r="CJ3" s="17"/>
      <c r="CK3" s="17"/>
      <c r="CL3" s="17"/>
      <c r="CM3" s="31"/>
    </row>
    <row r="4" ht="15.0" customHeight="1">
      <c r="A4" s="8"/>
      <c r="B4" s="73" t="s">
        <v>7</v>
      </c>
      <c r="C4" s="23"/>
      <c r="D4" s="25"/>
      <c r="E4" s="76"/>
      <c r="F4" s="76"/>
      <c r="G4" s="76"/>
      <c r="H4" s="76"/>
      <c r="I4" s="76"/>
      <c r="J4" s="76"/>
      <c r="K4" s="76"/>
      <c r="L4" s="92"/>
      <c r="M4" s="93"/>
      <c r="N4" s="94"/>
      <c r="O4" s="76"/>
      <c r="P4" s="95"/>
      <c r="Q4" s="95"/>
      <c r="R4" s="95"/>
      <c r="S4" s="95"/>
      <c r="T4" s="95"/>
      <c r="U4" s="95"/>
      <c r="V4" s="95"/>
      <c r="W4" s="96"/>
      <c r="X4" s="76"/>
      <c r="Y4" s="76"/>
      <c r="Z4" s="76"/>
      <c r="AA4" s="76"/>
      <c r="AB4" s="76"/>
      <c r="AC4" s="76"/>
      <c r="AD4" s="84"/>
      <c r="AE4" s="6"/>
      <c r="AF4" s="76"/>
      <c r="AG4" s="76"/>
      <c r="AH4" s="6"/>
      <c r="AI4" s="76"/>
      <c r="AJ4" s="76"/>
      <c r="AK4" s="76"/>
      <c r="AL4" s="76"/>
      <c r="AM4" s="76"/>
      <c r="AN4" s="76"/>
      <c r="AO4" s="6"/>
      <c r="AP4" s="76"/>
      <c r="AQ4" s="76"/>
      <c r="AR4" s="76"/>
      <c r="AS4" s="76"/>
      <c r="AT4" s="76"/>
      <c r="AU4" s="76"/>
      <c r="AV4" s="76"/>
      <c r="AW4" s="76"/>
      <c r="AX4" s="6"/>
      <c r="AY4" s="76"/>
      <c r="AZ4" s="76"/>
      <c r="BA4" s="76"/>
      <c r="BB4" s="76"/>
      <c r="BC4" s="76"/>
      <c r="BD4" s="76"/>
      <c r="BE4" s="76"/>
      <c r="BF4" s="6"/>
      <c r="BG4" s="77">
        <v>0.003275462962962963</v>
      </c>
      <c r="BH4" s="77">
        <v>0.002025462962962963</v>
      </c>
      <c r="BI4" s="77">
        <v>0.0016666666666666668</v>
      </c>
      <c r="BJ4" s="77">
        <v>7.523148148148148E-4</v>
      </c>
      <c r="BK4" s="31"/>
      <c r="BL4" s="79">
        <v>0.0023263888888888887</v>
      </c>
      <c r="BM4" s="79">
        <v>0.00125</v>
      </c>
      <c r="BN4" s="79">
        <v>0.0011111111111111111</v>
      </c>
      <c r="BO4" s="31"/>
      <c r="BP4" s="79">
        <v>0.001736111111111111</v>
      </c>
      <c r="BQ4" s="79">
        <v>0.0017939814814814815</v>
      </c>
      <c r="BR4" s="31"/>
      <c r="BS4" s="79">
        <v>9.837962962962962E-4</v>
      </c>
      <c r="BT4" s="79">
        <v>0.0019097222222222222</v>
      </c>
      <c r="BU4" s="79">
        <v>7.291666666666667E-4</v>
      </c>
      <c r="BV4" s="79">
        <v>3.125E-4</v>
      </c>
      <c r="BW4" s="79">
        <v>4.5138888888888887E-4</v>
      </c>
      <c r="BX4" s="79">
        <v>8.564814814814815E-4</v>
      </c>
      <c r="BY4" s="31"/>
      <c r="BZ4" s="79">
        <v>7.754629629629629E-4</v>
      </c>
      <c r="CA4" s="79">
        <v>5.555555555555556E-4</v>
      </c>
      <c r="CB4" s="79">
        <v>7.407407407407407E-4</v>
      </c>
      <c r="CC4" s="31"/>
      <c r="CD4" s="79">
        <v>0.0018402777777777777</v>
      </c>
      <c r="CE4" s="79">
        <v>0.0036342592592592594</v>
      </c>
      <c r="CF4" s="31"/>
      <c r="CG4" s="79">
        <v>0.0011574074074074073</v>
      </c>
      <c r="CH4" s="79">
        <v>0.0011689814814814816</v>
      </c>
      <c r="CI4" s="31"/>
      <c r="CJ4" s="79">
        <v>7.407407407407407E-4</v>
      </c>
      <c r="CK4" s="79">
        <v>5.092592592592592E-4</v>
      </c>
      <c r="CL4" s="79">
        <v>4.2824074074074075E-4</v>
      </c>
      <c r="CM4" s="31"/>
      <c r="CN4" s="80"/>
      <c r="CO4" s="80"/>
      <c r="CP4" s="80"/>
      <c r="CQ4" s="80"/>
      <c r="CR4" s="80"/>
      <c r="CS4" s="80"/>
      <c r="CT4" s="80"/>
      <c r="CU4" s="80"/>
      <c r="CV4" s="80"/>
    </row>
    <row r="5" ht="15.0" customHeight="1">
      <c r="A5" s="8"/>
      <c r="B5" s="48">
        <v>1.0</v>
      </c>
      <c r="C5" s="48">
        <v>1.0</v>
      </c>
      <c r="D5" s="90" t="s">
        <v>9</v>
      </c>
      <c r="E5" s="76">
        <v>1.0</v>
      </c>
      <c r="F5" s="76">
        <v>1.0</v>
      </c>
      <c r="G5" s="76">
        <v>1.0</v>
      </c>
      <c r="H5" s="76">
        <v>1.0</v>
      </c>
      <c r="I5" s="76">
        <v>1.0</v>
      </c>
      <c r="J5" s="76">
        <v>1.0</v>
      </c>
      <c r="K5" s="76">
        <v>1.0</v>
      </c>
      <c r="L5" s="92">
        <v>1.0</v>
      </c>
      <c r="M5" s="93"/>
      <c r="N5" s="98">
        <v>1.0</v>
      </c>
      <c r="O5" s="76">
        <v>1.0</v>
      </c>
      <c r="P5" s="95">
        <v>1.0</v>
      </c>
      <c r="Q5" s="95">
        <v>1.0</v>
      </c>
      <c r="R5" s="95">
        <v>1.0</v>
      </c>
      <c r="S5" s="95">
        <v>1.0</v>
      </c>
      <c r="T5" s="95">
        <v>1.0</v>
      </c>
      <c r="U5" s="95">
        <v>1.0</v>
      </c>
      <c r="V5" s="95">
        <v>1.0</v>
      </c>
      <c r="W5" s="96"/>
      <c r="X5" s="76">
        <v>1.0</v>
      </c>
      <c r="Y5" s="76">
        <v>1.0</v>
      </c>
      <c r="Z5" s="76">
        <v>1.0</v>
      </c>
      <c r="AA5" s="76">
        <v>1.0</v>
      </c>
      <c r="AB5" s="76">
        <v>1.0</v>
      </c>
      <c r="AC5" s="76">
        <v>1.0</v>
      </c>
      <c r="AD5" s="84">
        <v>1.0</v>
      </c>
      <c r="AE5" s="6"/>
      <c r="AF5" s="76">
        <v>1.0</v>
      </c>
      <c r="AG5" s="76">
        <v>1.0</v>
      </c>
      <c r="AH5" s="6"/>
      <c r="AI5" s="76">
        <v>1.0</v>
      </c>
      <c r="AJ5" s="76">
        <v>1.0</v>
      </c>
      <c r="AK5" s="76">
        <v>1.0</v>
      </c>
      <c r="AL5" s="76">
        <v>1.0</v>
      </c>
      <c r="AM5" s="76">
        <v>1.0</v>
      </c>
      <c r="AN5" s="76">
        <v>1.0</v>
      </c>
      <c r="AO5" s="6"/>
      <c r="AP5" s="76">
        <v>1.0</v>
      </c>
      <c r="AQ5" s="76">
        <v>1.0</v>
      </c>
      <c r="AR5" s="76">
        <v>1.0</v>
      </c>
      <c r="AS5" s="76">
        <v>1.0</v>
      </c>
      <c r="AT5" s="76">
        <v>1.0</v>
      </c>
      <c r="AU5" s="76">
        <v>1.0</v>
      </c>
      <c r="AV5" s="76">
        <v>1.0</v>
      </c>
      <c r="AW5" s="76">
        <v>1.0</v>
      </c>
      <c r="AX5" s="6"/>
      <c r="AY5" s="76">
        <v>1.0</v>
      </c>
      <c r="AZ5" s="76">
        <v>1.0</v>
      </c>
      <c r="BA5" s="76">
        <v>1.0</v>
      </c>
      <c r="BB5" s="76">
        <v>1.0</v>
      </c>
      <c r="BC5" s="76">
        <v>1.0</v>
      </c>
      <c r="BD5" s="76">
        <v>1.0</v>
      </c>
      <c r="BE5" s="76">
        <v>1.0</v>
      </c>
      <c r="BF5" s="6"/>
      <c r="BG5" s="86">
        <v>1.0</v>
      </c>
      <c r="BH5" s="86">
        <v>1.0</v>
      </c>
      <c r="BI5" s="86">
        <v>1.0</v>
      </c>
      <c r="BJ5" s="86">
        <v>1.0</v>
      </c>
      <c r="BK5" s="31"/>
      <c r="BL5" s="87">
        <v>1.0</v>
      </c>
      <c r="BM5" s="87">
        <v>1.0</v>
      </c>
      <c r="BN5" s="87">
        <v>1.0</v>
      </c>
      <c r="BO5" s="31"/>
      <c r="BP5" s="87">
        <v>1.0</v>
      </c>
      <c r="BQ5" s="87">
        <v>1.0</v>
      </c>
      <c r="BR5" s="31"/>
      <c r="BS5" s="87">
        <v>1.0</v>
      </c>
      <c r="BT5" s="87">
        <v>1.0</v>
      </c>
      <c r="BU5" s="87">
        <v>1.0</v>
      </c>
      <c r="BV5" s="87">
        <v>1.0</v>
      </c>
      <c r="BW5" s="87">
        <v>1.0</v>
      </c>
      <c r="BX5" s="87">
        <v>1.0</v>
      </c>
      <c r="BY5" s="31"/>
      <c r="BZ5" s="87">
        <v>1.0</v>
      </c>
      <c r="CA5" s="87">
        <v>1.0</v>
      </c>
      <c r="CB5" s="87">
        <v>1.0</v>
      </c>
      <c r="CC5" s="31"/>
      <c r="CD5" s="87">
        <v>1.0</v>
      </c>
      <c r="CE5" s="87">
        <v>1.0</v>
      </c>
      <c r="CF5" s="31"/>
      <c r="CG5" s="87">
        <v>1.0</v>
      </c>
      <c r="CH5" s="87">
        <v>1.0</v>
      </c>
      <c r="CI5" s="31"/>
      <c r="CJ5" s="87">
        <v>1.0</v>
      </c>
      <c r="CK5" s="87">
        <v>1.0</v>
      </c>
      <c r="CL5" s="87">
        <v>1.0</v>
      </c>
      <c r="CM5" s="31"/>
    </row>
    <row r="6" ht="28.5" customHeight="1">
      <c r="A6" s="8"/>
      <c r="B6" s="48">
        <v>1.0</v>
      </c>
      <c r="C6" s="48">
        <v>2.0</v>
      </c>
      <c r="D6" s="90" t="s">
        <v>114</v>
      </c>
      <c r="E6" s="76">
        <v>1.0</v>
      </c>
      <c r="F6" s="76">
        <v>1.0</v>
      </c>
      <c r="G6" s="76">
        <v>1.0</v>
      </c>
      <c r="H6" s="76">
        <v>1.0</v>
      </c>
      <c r="I6" s="76">
        <v>1.0</v>
      </c>
      <c r="J6" s="76">
        <v>1.0</v>
      </c>
      <c r="K6" s="76">
        <v>1.0</v>
      </c>
      <c r="L6" s="92">
        <v>1.0</v>
      </c>
      <c r="M6" s="93"/>
      <c r="N6" s="98">
        <v>1.0</v>
      </c>
      <c r="O6" s="76">
        <v>1.0</v>
      </c>
      <c r="P6" s="95">
        <v>1.0</v>
      </c>
      <c r="Q6" s="95">
        <v>1.0</v>
      </c>
      <c r="R6" s="95">
        <v>1.0</v>
      </c>
      <c r="S6" s="95">
        <v>1.0</v>
      </c>
      <c r="T6" s="95">
        <v>1.0</v>
      </c>
      <c r="U6" s="95">
        <v>1.0</v>
      </c>
      <c r="V6" s="95">
        <v>1.0</v>
      </c>
      <c r="W6" s="96"/>
      <c r="X6" s="76">
        <v>1.0</v>
      </c>
      <c r="Y6" s="76">
        <v>1.0</v>
      </c>
      <c r="Z6" s="76">
        <v>1.0</v>
      </c>
      <c r="AA6" s="76">
        <v>1.0</v>
      </c>
      <c r="AB6" s="76">
        <v>1.0</v>
      </c>
      <c r="AC6" s="76">
        <v>1.0</v>
      </c>
      <c r="AD6" s="84">
        <v>1.0</v>
      </c>
      <c r="AE6" s="6"/>
      <c r="AF6" s="76">
        <v>1.0</v>
      </c>
      <c r="AG6" s="76">
        <v>1.0</v>
      </c>
      <c r="AH6" s="6"/>
      <c r="AI6" s="76">
        <v>1.0</v>
      </c>
      <c r="AJ6" s="76">
        <v>1.0</v>
      </c>
      <c r="AK6" s="76">
        <v>1.0</v>
      </c>
      <c r="AL6" s="76">
        <v>1.0</v>
      </c>
      <c r="AM6" s="76">
        <v>1.0</v>
      </c>
      <c r="AN6" s="76">
        <v>1.0</v>
      </c>
      <c r="AO6" s="6"/>
      <c r="AP6" s="76">
        <v>1.0</v>
      </c>
      <c r="AQ6" s="76">
        <v>1.0</v>
      </c>
      <c r="AR6" s="76">
        <v>1.0</v>
      </c>
      <c r="AS6" s="76">
        <v>1.0</v>
      </c>
      <c r="AT6" s="76">
        <v>1.0</v>
      </c>
      <c r="AU6" s="76">
        <v>1.0</v>
      </c>
      <c r="AV6" s="76">
        <v>1.0</v>
      </c>
      <c r="AW6" s="76">
        <v>1.0</v>
      </c>
      <c r="AX6" s="6"/>
      <c r="AY6" s="76">
        <v>1.0</v>
      </c>
      <c r="AZ6" s="76">
        <v>1.0</v>
      </c>
      <c r="BA6" s="76">
        <v>1.0</v>
      </c>
      <c r="BB6" s="76">
        <v>1.0</v>
      </c>
      <c r="BC6" s="76">
        <v>1.0</v>
      </c>
      <c r="BD6" s="76">
        <v>1.0</v>
      </c>
      <c r="BE6" s="76">
        <v>1.0</v>
      </c>
      <c r="BF6" s="6"/>
      <c r="BG6" s="86">
        <v>1.0</v>
      </c>
      <c r="BH6" s="86">
        <v>1.0</v>
      </c>
      <c r="BI6" s="86">
        <v>1.0</v>
      </c>
      <c r="BJ6" s="86">
        <v>1.0</v>
      </c>
      <c r="BK6" s="31"/>
      <c r="BL6" s="87">
        <v>1.0</v>
      </c>
      <c r="BM6" s="87">
        <v>1.0</v>
      </c>
      <c r="BN6" s="87">
        <v>1.0</v>
      </c>
      <c r="BO6" s="31"/>
      <c r="BP6" s="87">
        <v>1.0</v>
      </c>
      <c r="BQ6" s="87">
        <v>1.0</v>
      </c>
      <c r="BR6" s="31"/>
      <c r="BS6" s="87">
        <v>1.0</v>
      </c>
      <c r="BT6" s="87">
        <v>1.0</v>
      </c>
      <c r="BU6" s="87">
        <v>1.0</v>
      </c>
      <c r="BV6" s="87">
        <v>1.0</v>
      </c>
      <c r="BW6" s="87">
        <v>1.0</v>
      </c>
      <c r="BX6" s="87">
        <v>1.0</v>
      </c>
      <c r="BY6" s="31"/>
      <c r="BZ6" s="87">
        <v>1.0</v>
      </c>
      <c r="CA6" s="87">
        <v>1.0</v>
      </c>
      <c r="CB6" s="87">
        <v>1.0</v>
      </c>
      <c r="CC6" s="31"/>
      <c r="CD6" s="87">
        <v>1.0</v>
      </c>
      <c r="CE6" s="87">
        <v>1.0</v>
      </c>
      <c r="CF6" s="31"/>
      <c r="CG6" s="87">
        <v>1.0</v>
      </c>
      <c r="CH6" s="87">
        <v>1.0</v>
      </c>
      <c r="CI6" s="31"/>
      <c r="CJ6" s="87">
        <v>1.0</v>
      </c>
      <c r="CK6" s="87">
        <v>1.0</v>
      </c>
      <c r="CL6" s="87">
        <v>1.0</v>
      </c>
      <c r="CM6" s="31"/>
    </row>
    <row r="7" ht="15.0" customHeight="1">
      <c r="A7" s="8"/>
      <c r="B7" s="48">
        <v>1.0</v>
      </c>
      <c r="C7" s="48">
        <v>3.0</v>
      </c>
      <c r="D7" s="90" t="s">
        <v>15</v>
      </c>
      <c r="E7" s="76">
        <v>1.0</v>
      </c>
      <c r="F7" s="76">
        <v>1.0</v>
      </c>
      <c r="G7" s="76">
        <v>1.0</v>
      </c>
      <c r="H7" s="76">
        <v>1.0</v>
      </c>
      <c r="I7" s="76">
        <v>1.0</v>
      </c>
      <c r="J7" s="76">
        <v>1.0</v>
      </c>
      <c r="K7" s="76">
        <v>1.0</v>
      </c>
      <c r="L7" s="92">
        <v>1.0</v>
      </c>
      <c r="M7" s="93"/>
      <c r="N7" s="98">
        <v>1.0</v>
      </c>
      <c r="O7" s="76">
        <v>1.0</v>
      </c>
      <c r="P7" s="95">
        <v>1.0</v>
      </c>
      <c r="Q7" s="95">
        <v>1.0</v>
      </c>
      <c r="R7" s="95">
        <v>1.0</v>
      </c>
      <c r="S7" s="95">
        <v>1.0</v>
      </c>
      <c r="T7" s="95">
        <v>1.0</v>
      </c>
      <c r="U7" s="95">
        <v>1.0</v>
      </c>
      <c r="V7" s="95">
        <v>1.0</v>
      </c>
      <c r="W7" s="96"/>
      <c r="X7" s="76">
        <v>1.0</v>
      </c>
      <c r="Y7" s="76">
        <v>1.0</v>
      </c>
      <c r="Z7" s="76">
        <v>1.0</v>
      </c>
      <c r="AA7" s="76">
        <v>1.0</v>
      </c>
      <c r="AB7" s="76">
        <v>1.0</v>
      </c>
      <c r="AC7" s="76">
        <v>1.0</v>
      </c>
      <c r="AD7" s="84">
        <v>1.0</v>
      </c>
      <c r="AE7" s="6"/>
      <c r="AF7" s="76">
        <v>1.0</v>
      </c>
      <c r="AG7" s="76">
        <v>1.0</v>
      </c>
      <c r="AH7" s="6"/>
      <c r="AI7" s="76">
        <v>1.0</v>
      </c>
      <c r="AJ7" s="76">
        <v>1.0</v>
      </c>
      <c r="AK7" s="76">
        <v>1.0</v>
      </c>
      <c r="AL7" s="76">
        <v>1.0</v>
      </c>
      <c r="AM7" s="76">
        <v>1.0</v>
      </c>
      <c r="AN7" s="76">
        <v>1.0</v>
      </c>
      <c r="AO7" s="6"/>
      <c r="AP7" s="76">
        <v>1.0</v>
      </c>
      <c r="AQ7" s="76">
        <v>1.0</v>
      </c>
      <c r="AR7" s="76">
        <v>1.0</v>
      </c>
      <c r="AS7" s="76">
        <v>1.0</v>
      </c>
      <c r="AT7" s="76">
        <v>1.0</v>
      </c>
      <c r="AU7" s="76">
        <v>1.0</v>
      </c>
      <c r="AV7" s="76">
        <v>1.0</v>
      </c>
      <c r="AW7" s="76">
        <v>1.0</v>
      </c>
      <c r="AX7" s="6"/>
      <c r="AY7" s="76">
        <v>1.0</v>
      </c>
      <c r="AZ7" s="76">
        <v>1.0</v>
      </c>
      <c r="BA7" s="76">
        <v>1.0</v>
      </c>
      <c r="BB7" s="76">
        <v>1.0</v>
      </c>
      <c r="BC7" s="76">
        <v>1.0</v>
      </c>
      <c r="BD7" s="76">
        <v>1.0</v>
      </c>
      <c r="BE7" s="76">
        <v>1.0</v>
      </c>
      <c r="BF7" s="6"/>
      <c r="BG7" s="86">
        <v>1.0</v>
      </c>
      <c r="BH7" s="86">
        <v>1.0</v>
      </c>
      <c r="BI7" s="86">
        <v>1.0</v>
      </c>
      <c r="BJ7" s="86">
        <v>1.0</v>
      </c>
      <c r="BK7" s="31"/>
      <c r="BL7" s="87">
        <v>1.0</v>
      </c>
      <c r="BM7" s="87">
        <v>1.0</v>
      </c>
      <c r="BN7" s="87">
        <v>1.0</v>
      </c>
      <c r="BO7" s="31"/>
      <c r="BP7" s="87">
        <v>1.0</v>
      </c>
      <c r="BQ7" s="87">
        <v>1.0</v>
      </c>
      <c r="BR7" s="31"/>
      <c r="BS7" s="87">
        <v>1.0</v>
      </c>
      <c r="BT7" s="87">
        <v>1.0</v>
      </c>
      <c r="BU7" s="87">
        <v>1.0</v>
      </c>
      <c r="BV7" s="87">
        <v>1.0</v>
      </c>
      <c r="BW7" s="87">
        <v>1.0</v>
      </c>
      <c r="BX7" s="87">
        <v>1.0</v>
      </c>
      <c r="BY7" s="31"/>
      <c r="BZ7" s="87">
        <v>1.0</v>
      </c>
      <c r="CA7" s="87">
        <v>1.0</v>
      </c>
      <c r="CB7" s="87">
        <v>1.0</v>
      </c>
      <c r="CC7" s="31"/>
      <c r="CD7" s="87">
        <v>1.0</v>
      </c>
      <c r="CE7" s="87">
        <v>1.0</v>
      </c>
      <c r="CF7" s="31"/>
      <c r="CG7" s="87">
        <v>1.0</v>
      </c>
      <c r="CH7" s="87">
        <v>1.0</v>
      </c>
      <c r="CI7" s="31"/>
      <c r="CJ7" s="87">
        <v>1.0</v>
      </c>
      <c r="CK7" s="87">
        <v>1.0</v>
      </c>
      <c r="CL7" s="87">
        <v>1.0</v>
      </c>
      <c r="CM7" s="31"/>
    </row>
    <row r="8" ht="15.0" customHeight="1">
      <c r="A8" s="8"/>
      <c r="B8" s="48">
        <v>1.0</v>
      </c>
      <c r="C8" s="48">
        <v>4.0</v>
      </c>
      <c r="D8" s="90" t="s">
        <v>17</v>
      </c>
      <c r="E8" s="76">
        <v>1.0</v>
      </c>
      <c r="F8" s="76">
        <v>1.0</v>
      </c>
      <c r="G8" s="76">
        <v>1.0</v>
      </c>
      <c r="H8" s="76">
        <v>1.0</v>
      </c>
      <c r="I8" s="76">
        <v>1.0</v>
      </c>
      <c r="J8" s="76">
        <v>1.0</v>
      </c>
      <c r="K8" s="76">
        <v>1.0</v>
      </c>
      <c r="L8" s="92">
        <v>1.0</v>
      </c>
      <c r="M8" s="93"/>
      <c r="N8" s="98">
        <v>1.0</v>
      </c>
      <c r="O8" s="76">
        <v>1.0</v>
      </c>
      <c r="P8" s="95">
        <v>1.0</v>
      </c>
      <c r="Q8" s="95">
        <v>1.0</v>
      </c>
      <c r="R8" s="95">
        <v>1.0</v>
      </c>
      <c r="S8" s="95">
        <v>1.0</v>
      </c>
      <c r="T8" s="95">
        <v>1.0</v>
      </c>
      <c r="U8" s="95">
        <v>1.0</v>
      </c>
      <c r="V8" s="95">
        <v>1.0</v>
      </c>
      <c r="W8" s="96"/>
      <c r="X8" s="76">
        <v>1.0</v>
      </c>
      <c r="Y8" s="76">
        <v>1.0</v>
      </c>
      <c r="Z8" s="76">
        <v>1.0</v>
      </c>
      <c r="AA8" s="76">
        <v>1.0</v>
      </c>
      <c r="AB8" s="76">
        <v>1.0</v>
      </c>
      <c r="AC8" s="76">
        <v>1.0</v>
      </c>
      <c r="AD8" s="84">
        <v>1.0</v>
      </c>
      <c r="AE8" s="6"/>
      <c r="AF8" s="76">
        <v>1.0</v>
      </c>
      <c r="AG8" s="76">
        <v>1.0</v>
      </c>
      <c r="AH8" s="6"/>
      <c r="AI8" s="76">
        <v>1.0</v>
      </c>
      <c r="AJ8" s="76">
        <v>1.0</v>
      </c>
      <c r="AK8" s="76">
        <v>1.0</v>
      </c>
      <c r="AL8" s="76">
        <v>1.0</v>
      </c>
      <c r="AM8" s="76">
        <v>1.0</v>
      </c>
      <c r="AN8" s="76">
        <v>1.0</v>
      </c>
      <c r="AO8" s="6"/>
      <c r="AP8" s="76">
        <v>1.0</v>
      </c>
      <c r="AQ8" s="76">
        <v>1.0</v>
      </c>
      <c r="AR8" s="76">
        <v>1.0</v>
      </c>
      <c r="AS8" s="76">
        <v>1.0</v>
      </c>
      <c r="AT8" s="76">
        <v>1.0</v>
      </c>
      <c r="AU8" s="76">
        <v>1.0</v>
      </c>
      <c r="AV8" s="76">
        <v>1.0</v>
      </c>
      <c r="AW8" s="76">
        <v>1.0</v>
      </c>
      <c r="AX8" s="6"/>
      <c r="AY8" s="76">
        <v>1.0</v>
      </c>
      <c r="AZ8" s="76">
        <v>1.0</v>
      </c>
      <c r="BA8" s="76">
        <v>1.0</v>
      </c>
      <c r="BB8" s="76">
        <v>1.0</v>
      </c>
      <c r="BC8" s="76">
        <v>1.0</v>
      </c>
      <c r="BD8" s="76">
        <v>1.0</v>
      </c>
      <c r="BE8" s="76">
        <v>1.0</v>
      </c>
      <c r="BF8" s="6"/>
      <c r="BG8" s="86">
        <v>1.0</v>
      </c>
      <c r="BH8" s="86">
        <v>1.0</v>
      </c>
      <c r="BI8" s="86">
        <v>1.0</v>
      </c>
      <c r="BJ8" s="86">
        <v>1.0</v>
      </c>
      <c r="BK8" s="31"/>
      <c r="BL8" s="87">
        <v>1.0</v>
      </c>
      <c r="BM8" s="87">
        <v>1.0</v>
      </c>
      <c r="BN8" s="87">
        <v>1.0</v>
      </c>
      <c r="BO8" s="31"/>
      <c r="BP8" s="87">
        <v>1.0</v>
      </c>
      <c r="BQ8" s="87">
        <v>1.0</v>
      </c>
      <c r="BR8" s="31"/>
      <c r="BS8" s="87">
        <v>1.0</v>
      </c>
      <c r="BT8" s="87">
        <v>1.0</v>
      </c>
      <c r="BU8" s="87">
        <v>1.0</v>
      </c>
      <c r="BV8" s="87">
        <v>1.0</v>
      </c>
      <c r="BW8" s="87">
        <v>1.0</v>
      </c>
      <c r="BX8" s="87">
        <v>1.0</v>
      </c>
      <c r="BY8" s="31"/>
      <c r="BZ8" s="87">
        <v>1.0</v>
      </c>
      <c r="CA8" s="87">
        <v>1.0</v>
      </c>
      <c r="CB8" s="87">
        <v>1.0</v>
      </c>
      <c r="CC8" s="31"/>
      <c r="CD8" s="87">
        <v>1.0</v>
      </c>
      <c r="CE8" s="87">
        <v>1.0</v>
      </c>
      <c r="CF8" s="31"/>
      <c r="CG8" s="87">
        <v>1.0</v>
      </c>
      <c r="CH8" s="87">
        <v>1.0</v>
      </c>
      <c r="CI8" s="31"/>
      <c r="CJ8" s="87">
        <v>1.0</v>
      </c>
      <c r="CK8" s="87">
        <v>1.0</v>
      </c>
      <c r="CL8" s="87">
        <v>1.0</v>
      </c>
      <c r="CM8" s="31"/>
    </row>
    <row r="9" ht="13.5" customHeight="1">
      <c r="A9" s="8"/>
      <c r="B9" s="48">
        <v>1.0</v>
      </c>
      <c r="C9" s="48">
        <v>5.0</v>
      </c>
      <c r="D9" s="90" t="s">
        <v>123</v>
      </c>
      <c r="E9" s="76">
        <v>1.0</v>
      </c>
      <c r="F9" s="76">
        <v>1.0</v>
      </c>
      <c r="G9" s="76">
        <v>1.0</v>
      </c>
      <c r="H9" s="76">
        <v>1.0</v>
      </c>
      <c r="I9" s="76">
        <v>1.0</v>
      </c>
      <c r="J9" s="76">
        <v>1.0</v>
      </c>
      <c r="K9" s="76">
        <v>1.0</v>
      </c>
      <c r="L9" s="92">
        <v>1.0</v>
      </c>
      <c r="M9" s="93"/>
      <c r="N9" s="98">
        <v>1.0</v>
      </c>
      <c r="O9" s="76">
        <v>1.0</v>
      </c>
      <c r="P9" s="95">
        <v>1.0</v>
      </c>
      <c r="Q9" s="95">
        <v>1.0</v>
      </c>
      <c r="R9" s="95">
        <v>1.0</v>
      </c>
      <c r="S9" s="95">
        <v>1.0</v>
      </c>
      <c r="T9" s="95">
        <v>1.0</v>
      </c>
      <c r="U9" s="95">
        <v>1.0</v>
      </c>
      <c r="V9" s="95">
        <v>1.0</v>
      </c>
      <c r="W9" s="96"/>
      <c r="X9" s="76">
        <v>1.0</v>
      </c>
      <c r="Y9" s="76">
        <v>1.0</v>
      </c>
      <c r="Z9" s="76">
        <v>1.0</v>
      </c>
      <c r="AA9" s="76">
        <v>1.0</v>
      </c>
      <c r="AB9" s="76">
        <v>1.0</v>
      </c>
      <c r="AC9" s="76">
        <v>1.0</v>
      </c>
      <c r="AD9" s="84">
        <v>1.0</v>
      </c>
      <c r="AE9" s="6"/>
      <c r="AF9" s="76">
        <v>1.0</v>
      </c>
      <c r="AG9" s="76">
        <v>1.0</v>
      </c>
      <c r="AH9" s="6"/>
      <c r="AI9" s="76">
        <v>1.0</v>
      </c>
      <c r="AJ9" s="76">
        <v>1.0</v>
      </c>
      <c r="AK9" s="76">
        <v>1.0</v>
      </c>
      <c r="AL9" s="76">
        <v>1.0</v>
      </c>
      <c r="AM9" s="76">
        <v>1.0</v>
      </c>
      <c r="AN9" s="76">
        <v>1.0</v>
      </c>
      <c r="AO9" s="6"/>
      <c r="AP9" s="76">
        <v>1.0</v>
      </c>
      <c r="AQ9" s="76">
        <v>1.0</v>
      </c>
      <c r="AR9" s="76">
        <v>1.0</v>
      </c>
      <c r="AS9" s="76">
        <v>1.0</v>
      </c>
      <c r="AT9" s="76">
        <v>1.0</v>
      </c>
      <c r="AU9" s="76">
        <v>1.0</v>
      </c>
      <c r="AV9" s="76">
        <v>1.0</v>
      </c>
      <c r="AW9" s="76">
        <v>1.0</v>
      </c>
      <c r="AX9" s="6"/>
      <c r="AY9" s="76">
        <v>1.0</v>
      </c>
      <c r="AZ9" s="76">
        <v>1.0</v>
      </c>
      <c r="BA9" s="76">
        <v>1.0</v>
      </c>
      <c r="BB9" s="76">
        <v>1.0</v>
      </c>
      <c r="BC9" s="76">
        <v>1.0</v>
      </c>
      <c r="BD9" s="76">
        <v>1.0</v>
      </c>
      <c r="BE9" s="76">
        <v>1.0</v>
      </c>
      <c r="BF9" s="6"/>
      <c r="BG9" s="86">
        <v>1.0</v>
      </c>
      <c r="BH9" s="86">
        <v>1.0</v>
      </c>
      <c r="BI9" s="86">
        <v>1.0</v>
      </c>
      <c r="BJ9" s="86">
        <v>1.0</v>
      </c>
      <c r="BK9" s="31"/>
      <c r="BL9" s="87">
        <v>1.0</v>
      </c>
      <c r="BM9" s="87">
        <v>1.0</v>
      </c>
      <c r="BN9" s="87">
        <v>1.0</v>
      </c>
      <c r="BO9" s="31"/>
      <c r="BP9" s="87">
        <v>1.0</v>
      </c>
      <c r="BQ9" s="87">
        <v>1.0</v>
      </c>
      <c r="BR9" s="31"/>
      <c r="BS9" s="87">
        <v>1.0</v>
      </c>
      <c r="BT9" s="87">
        <v>1.0</v>
      </c>
      <c r="BU9" s="87">
        <v>1.0</v>
      </c>
      <c r="BV9" s="87">
        <v>1.0</v>
      </c>
      <c r="BW9" s="87">
        <v>1.0</v>
      </c>
      <c r="BX9" s="87">
        <v>1.0</v>
      </c>
      <c r="BY9" s="31"/>
      <c r="BZ9" s="87">
        <v>1.0</v>
      </c>
      <c r="CA9" s="87">
        <v>1.0</v>
      </c>
      <c r="CB9" s="87">
        <v>1.0</v>
      </c>
      <c r="CC9" s="31"/>
      <c r="CD9" s="87">
        <v>1.0</v>
      </c>
      <c r="CE9" s="87">
        <v>1.0</v>
      </c>
      <c r="CF9" s="31"/>
      <c r="CG9" s="87">
        <v>1.0</v>
      </c>
      <c r="CH9" s="87">
        <v>1.0</v>
      </c>
      <c r="CI9" s="31"/>
      <c r="CJ9" s="87">
        <v>1.0</v>
      </c>
      <c r="CK9" s="87">
        <v>1.0</v>
      </c>
      <c r="CL9" s="87">
        <v>1.0</v>
      </c>
      <c r="CM9" s="31"/>
    </row>
    <row r="10" ht="15.75" customHeight="1">
      <c r="A10" s="8"/>
      <c r="B10" s="48">
        <v>1.0</v>
      </c>
      <c r="C10" s="48">
        <v>6.0</v>
      </c>
      <c r="D10" s="90" t="s">
        <v>18</v>
      </c>
      <c r="E10" s="90">
        <v>1.0</v>
      </c>
      <c r="F10" s="90">
        <v>1.0</v>
      </c>
      <c r="G10" s="90">
        <v>1.0</v>
      </c>
      <c r="H10" s="90">
        <v>1.0</v>
      </c>
      <c r="I10" s="90">
        <v>1.0</v>
      </c>
      <c r="J10" s="90">
        <v>1.0</v>
      </c>
      <c r="K10" s="90">
        <v>1.0</v>
      </c>
      <c r="L10" s="108">
        <v>1.0</v>
      </c>
      <c r="M10" s="109"/>
      <c r="N10" s="98">
        <v>1.0</v>
      </c>
      <c r="O10" s="90">
        <v>1.0</v>
      </c>
      <c r="P10" s="110">
        <v>1.0</v>
      </c>
      <c r="Q10" s="110">
        <v>1.0</v>
      </c>
      <c r="R10" s="110">
        <v>1.0</v>
      </c>
      <c r="S10" s="110">
        <v>1.0</v>
      </c>
      <c r="T10" s="110">
        <v>1.0</v>
      </c>
      <c r="U10" s="110">
        <v>1.0</v>
      </c>
      <c r="V10" s="110">
        <v>1.0</v>
      </c>
      <c r="W10" s="111"/>
      <c r="X10" s="90">
        <v>1.0</v>
      </c>
      <c r="Y10" s="76">
        <v>1.0</v>
      </c>
      <c r="Z10" s="76">
        <v>1.0</v>
      </c>
      <c r="AA10" s="76">
        <v>1.0</v>
      </c>
      <c r="AB10" s="76">
        <v>1.0</v>
      </c>
      <c r="AC10" s="76">
        <v>1.0</v>
      </c>
      <c r="AD10" s="84">
        <v>1.0</v>
      </c>
      <c r="AE10" s="6"/>
      <c r="AF10" s="76">
        <v>1.0</v>
      </c>
      <c r="AG10" s="76">
        <v>1.0</v>
      </c>
      <c r="AH10" s="6"/>
      <c r="AI10" s="76">
        <v>1.0</v>
      </c>
      <c r="AJ10" s="76">
        <v>1.0</v>
      </c>
      <c r="AK10" s="76">
        <v>1.0</v>
      </c>
      <c r="AL10" s="76">
        <v>1.0</v>
      </c>
      <c r="AM10" s="76">
        <v>1.0</v>
      </c>
      <c r="AN10" s="76">
        <v>1.0</v>
      </c>
      <c r="AO10" s="6"/>
      <c r="AP10" s="76">
        <v>1.0</v>
      </c>
      <c r="AQ10" s="76">
        <v>1.0</v>
      </c>
      <c r="AR10" s="76">
        <v>1.0</v>
      </c>
      <c r="AS10" s="76">
        <v>1.0</v>
      </c>
      <c r="AT10" s="76">
        <v>1.0</v>
      </c>
      <c r="AU10" s="76">
        <v>1.0</v>
      </c>
      <c r="AV10" s="76">
        <v>1.0</v>
      </c>
      <c r="AW10" s="76">
        <v>1.0</v>
      </c>
      <c r="AX10" s="6"/>
      <c r="AY10" s="76">
        <v>1.0</v>
      </c>
      <c r="AZ10" s="76">
        <v>1.0</v>
      </c>
      <c r="BA10" s="76">
        <v>1.0</v>
      </c>
      <c r="BB10" s="76">
        <v>1.0</v>
      </c>
      <c r="BC10" s="76">
        <v>1.0</v>
      </c>
      <c r="BD10" s="76">
        <v>1.0</v>
      </c>
      <c r="BE10" s="76">
        <v>1.0</v>
      </c>
      <c r="BF10" s="6"/>
      <c r="BG10" s="86">
        <v>1.0</v>
      </c>
      <c r="BH10" s="86">
        <v>1.0</v>
      </c>
      <c r="BI10" s="86">
        <v>1.0</v>
      </c>
      <c r="BJ10" s="86">
        <v>1.0</v>
      </c>
      <c r="BK10" s="31"/>
      <c r="BL10" s="87">
        <v>1.0</v>
      </c>
      <c r="BM10" s="87">
        <v>1.0</v>
      </c>
      <c r="BN10" s="87">
        <v>1.0</v>
      </c>
      <c r="BO10" s="31"/>
      <c r="BP10" s="87">
        <v>1.0</v>
      </c>
      <c r="BQ10" s="87">
        <v>1.0</v>
      </c>
      <c r="BR10" s="31"/>
      <c r="BS10" s="87">
        <v>1.0</v>
      </c>
      <c r="BT10" s="87">
        <v>1.0</v>
      </c>
      <c r="BU10" s="87">
        <v>1.0</v>
      </c>
      <c r="BV10" s="87">
        <v>1.0</v>
      </c>
      <c r="BW10" s="87">
        <v>1.0</v>
      </c>
      <c r="BX10" s="87">
        <v>1.0</v>
      </c>
      <c r="BY10" s="31"/>
      <c r="BZ10" s="87">
        <v>1.0</v>
      </c>
      <c r="CA10" s="87">
        <v>1.0</v>
      </c>
      <c r="CB10" s="87">
        <v>1.0</v>
      </c>
      <c r="CC10" s="31"/>
      <c r="CD10" s="87">
        <v>1.0</v>
      </c>
      <c r="CE10" s="87">
        <v>1.0</v>
      </c>
      <c r="CF10" s="31"/>
      <c r="CG10" s="87">
        <v>1.0</v>
      </c>
      <c r="CH10" s="87">
        <v>1.0</v>
      </c>
      <c r="CI10" s="31"/>
      <c r="CJ10" s="87">
        <v>1.0</v>
      </c>
      <c r="CK10" s="87">
        <v>1.0</v>
      </c>
      <c r="CL10" s="87">
        <v>1.0</v>
      </c>
      <c r="CM10" s="31"/>
    </row>
    <row r="11" ht="18.75" customHeight="1">
      <c r="A11" s="8"/>
      <c r="B11" s="48">
        <v>1.0</v>
      </c>
      <c r="C11" s="48">
        <v>7.0</v>
      </c>
      <c r="D11" s="90" t="s">
        <v>126</v>
      </c>
      <c r="E11" s="90">
        <v>1.0</v>
      </c>
      <c r="F11" s="90">
        <v>1.0</v>
      </c>
      <c r="G11" s="90">
        <v>1.0</v>
      </c>
      <c r="H11" s="90">
        <v>1.0</v>
      </c>
      <c r="I11" s="113">
        <v>0.0</v>
      </c>
      <c r="J11" s="90">
        <v>1.0</v>
      </c>
      <c r="K11" s="114">
        <v>1.0</v>
      </c>
      <c r="L11" s="108">
        <v>1.0</v>
      </c>
      <c r="M11" s="109"/>
      <c r="N11" s="98">
        <v>1.0</v>
      </c>
      <c r="O11" s="113">
        <v>0.0</v>
      </c>
      <c r="P11" s="115">
        <v>0.0</v>
      </c>
      <c r="Q11" s="115">
        <v>0.0</v>
      </c>
      <c r="R11" s="110">
        <v>1.0</v>
      </c>
      <c r="S11" s="110">
        <v>1.0</v>
      </c>
      <c r="T11" s="110">
        <v>1.0</v>
      </c>
      <c r="U11" s="115">
        <v>0.0</v>
      </c>
      <c r="V11" s="110">
        <v>1.0</v>
      </c>
      <c r="W11" s="111"/>
      <c r="X11" s="90">
        <v>1.0</v>
      </c>
      <c r="Y11" s="76">
        <v>1.0</v>
      </c>
      <c r="Z11" s="76">
        <v>1.0</v>
      </c>
      <c r="AA11" s="76">
        <v>1.0</v>
      </c>
      <c r="AB11" s="76">
        <v>1.0</v>
      </c>
      <c r="AC11" s="76">
        <v>1.0</v>
      </c>
      <c r="AD11" s="112">
        <v>0.0</v>
      </c>
      <c r="AE11" s="6"/>
      <c r="AF11" s="76">
        <v>1.0</v>
      </c>
      <c r="AG11" s="76">
        <v>1.0</v>
      </c>
      <c r="AH11" s="6"/>
      <c r="AI11" s="76">
        <v>1.0</v>
      </c>
      <c r="AJ11" s="76">
        <v>1.0</v>
      </c>
      <c r="AK11" s="76">
        <v>1.0</v>
      </c>
      <c r="AL11" s="76">
        <v>1.0</v>
      </c>
      <c r="AM11" s="76">
        <v>1.0</v>
      </c>
      <c r="AN11" s="76">
        <v>1.0</v>
      </c>
      <c r="AO11" s="6"/>
      <c r="AP11" s="94">
        <v>1.0</v>
      </c>
      <c r="AQ11" s="76">
        <v>1.0</v>
      </c>
      <c r="AR11" s="76">
        <v>1.0</v>
      </c>
      <c r="AS11" s="76">
        <v>1.0</v>
      </c>
      <c r="AT11" s="76">
        <v>1.0</v>
      </c>
      <c r="AU11" s="76">
        <v>1.0</v>
      </c>
      <c r="AV11" s="76">
        <v>1.0</v>
      </c>
      <c r="AW11" s="76">
        <v>1.0</v>
      </c>
      <c r="AX11" s="6"/>
      <c r="AY11" s="76">
        <v>1.0</v>
      </c>
      <c r="AZ11" s="76">
        <v>1.0</v>
      </c>
      <c r="BA11" s="76">
        <v>1.0</v>
      </c>
      <c r="BB11" s="76">
        <v>1.0</v>
      </c>
      <c r="BC11" s="76">
        <v>1.0</v>
      </c>
      <c r="BD11" s="76">
        <v>1.0</v>
      </c>
      <c r="BE11" s="76">
        <v>1.0</v>
      </c>
      <c r="BF11" s="6"/>
      <c r="BG11" s="116">
        <v>1.0</v>
      </c>
      <c r="BH11" s="86">
        <v>1.0</v>
      </c>
      <c r="BI11" s="86">
        <v>1.0</v>
      </c>
      <c r="BJ11" s="86">
        <v>1.0</v>
      </c>
      <c r="BK11" s="31"/>
      <c r="BL11" s="87">
        <v>1.0</v>
      </c>
      <c r="BM11" s="87">
        <v>1.0</v>
      </c>
      <c r="BN11" s="87">
        <v>1.0</v>
      </c>
      <c r="BO11" s="31"/>
      <c r="BP11" s="87">
        <v>1.0</v>
      </c>
      <c r="BQ11" s="87">
        <v>1.0</v>
      </c>
      <c r="BR11" s="31"/>
      <c r="BS11" s="87">
        <v>1.0</v>
      </c>
      <c r="BT11" s="87">
        <v>1.0</v>
      </c>
      <c r="BU11" s="87">
        <v>1.0</v>
      </c>
      <c r="BV11" s="87">
        <v>1.0</v>
      </c>
      <c r="BW11" s="87">
        <v>1.0</v>
      </c>
      <c r="BX11" s="87">
        <v>1.0</v>
      </c>
      <c r="BY11" s="31"/>
      <c r="BZ11" s="87">
        <v>1.0</v>
      </c>
      <c r="CA11" s="87">
        <v>1.0</v>
      </c>
      <c r="CB11" s="87">
        <v>1.0</v>
      </c>
      <c r="CC11" s="31"/>
      <c r="CD11" s="87">
        <v>1.0</v>
      </c>
      <c r="CE11" s="87">
        <v>1.0</v>
      </c>
      <c r="CF11" s="31"/>
      <c r="CG11" s="87">
        <v>1.0</v>
      </c>
      <c r="CH11" s="87">
        <v>1.0</v>
      </c>
      <c r="CI11" s="31"/>
      <c r="CJ11" s="87">
        <v>1.0</v>
      </c>
      <c r="CK11" s="87">
        <v>1.0</v>
      </c>
      <c r="CL11" s="87">
        <v>1.0</v>
      </c>
      <c r="CM11" s="31"/>
    </row>
    <row r="12" ht="15.0" customHeight="1">
      <c r="A12" s="8"/>
      <c r="B12" s="48">
        <v>1.0</v>
      </c>
      <c r="C12" s="48">
        <v>8.0</v>
      </c>
      <c r="D12" s="90" t="s">
        <v>20</v>
      </c>
      <c r="E12" s="76">
        <v>1.0</v>
      </c>
      <c r="F12" s="76">
        <v>1.0</v>
      </c>
      <c r="G12" s="76">
        <v>1.0</v>
      </c>
      <c r="H12" s="76">
        <v>1.0</v>
      </c>
      <c r="I12" s="76">
        <v>1.0</v>
      </c>
      <c r="J12" s="76">
        <v>1.0</v>
      </c>
      <c r="K12" s="76">
        <v>1.0</v>
      </c>
      <c r="L12" s="92">
        <v>1.0</v>
      </c>
      <c r="M12" s="93"/>
      <c r="N12" s="98">
        <v>1.0</v>
      </c>
      <c r="O12" s="76">
        <v>1.0</v>
      </c>
      <c r="P12" s="95">
        <v>1.0</v>
      </c>
      <c r="Q12" s="95">
        <v>1.0</v>
      </c>
      <c r="R12" s="95">
        <v>1.0</v>
      </c>
      <c r="S12" s="95">
        <v>1.0</v>
      </c>
      <c r="T12" s="95">
        <v>1.0</v>
      </c>
      <c r="U12" s="95">
        <v>1.0</v>
      </c>
      <c r="V12" s="95">
        <v>1.0</v>
      </c>
      <c r="W12" s="96"/>
      <c r="X12" s="76">
        <v>1.0</v>
      </c>
      <c r="Y12" s="76">
        <v>1.0</v>
      </c>
      <c r="Z12" s="76">
        <v>1.0</v>
      </c>
      <c r="AA12" s="76">
        <v>1.0</v>
      </c>
      <c r="AB12" s="76">
        <v>1.0</v>
      </c>
      <c r="AC12" s="76">
        <v>1.0</v>
      </c>
      <c r="AD12" s="84">
        <v>1.0</v>
      </c>
      <c r="AE12" s="6"/>
      <c r="AF12" s="76">
        <v>1.0</v>
      </c>
      <c r="AG12" s="76">
        <v>1.0</v>
      </c>
      <c r="AH12" s="6"/>
      <c r="AI12" s="76">
        <v>1.0</v>
      </c>
      <c r="AJ12" s="76">
        <v>1.0</v>
      </c>
      <c r="AK12" s="76">
        <v>1.0</v>
      </c>
      <c r="AL12" s="76">
        <v>1.0</v>
      </c>
      <c r="AM12" s="76">
        <v>1.0</v>
      </c>
      <c r="AN12" s="76">
        <v>1.0</v>
      </c>
      <c r="AO12" s="6"/>
      <c r="AP12" s="76">
        <v>1.0</v>
      </c>
      <c r="AQ12" s="76">
        <v>1.0</v>
      </c>
      <c r="AR12" s="76">
        <v>1.0</v>
      </c>
      <c r="AS12" s="76">
        <v>1.0</v>
      </c>
      <c r="AT12" s="76">
        <v>1.0</v>
      </c>
      <c r="AU12" s="76">
        <v>1.0</v>
      </c>
      <c r="AV12" s="76">
        <v>1.0</v>
      </c>
      <c r="AW12" s="76">
        <v>1.0</v>
      </c>
      <c r="AX12" s="6"/>
      <c r="AY12" s="76">
        <v>1.0</v>
      </c>
      <c r="AZ12" s="76">
        <v>1.0</v>
      </c>
      <c r="BA12" s="76">
        <v>1.0</v>
      </c>
      <c r="BB12" s="76">
        <v>1.0</v>
      </c>
      <c r="BC12" s="76">
        <v>1.0</v>
      </c>
      <c r="BD12" s="76">
        <v>1.0</v>
      </c>
      <c r="BE12" s="76">
        <v>1.0</v>
      </c>
      <c r="BF12" s="6"/>
      <c r="BG12" s="86">
        <v>1.0</v>
      </c>
      <c r="BH12" s="86">
        <v>1.0</v>
      </c>
      <c r="BI12" s="86">
        <v>1.0</v>
      </c>
      <c r="BJ12" s="86">
        <v>1.0</v>
      </c>
      <c r="BK12" s="31"/>
      <c r="BL12" s="87">
        <v>1.0</v>
      </c>
      <c r="BM12" s="87">
        <v>1.0</v>
      </c>
      <c r="BN12" s="87">
        <v>1.0</v>
      </c>
      <c r="BO12" s="31"/>
      <c r="BP12" s="87">
        <v>1.0</v>
      </c>
      <c r="BQ12" s="87">
        <v>1.0</v>
      </c>
      <c r="BR12" s="31"/>
      <c r="BS12" s="87">
        <v>1.0</v>
      </c>
      <c r="BT12" s="87">
        <v>1.0</v>
      </c>
      <c r="BU12" s="87">
        <v>1.0</v>
      </c>
      <c r="BV12" s="87">
        <v>1.0</v>
      </c>
      <c r="BW12" s="87">
        <v>1.0</v>
      </c>
      <c r="BX12" s="87">
        <v>1.0</v>
      </c>
      <c r="BY12" s="31"/>
      <c r="BZ12" s="87">
        <v>1.0</v>
      </c>
      <c r="CA12" s="87">
        <v>1.0</v>
      </c>
      <c r="CB12" s="87">
        <v>1.0</v>
      </c>
      <c r="CC12" s="31"/>
      <c r="CD12" s="87">
        <v>1.0</v>
      </c>
      <c r="CE12" s="87">
        <v>1.0</v>
      </c>
      <c r="CF12" s="31"/>
      <c r="CG12" s="87">
        <v>1.0</v>
      </c>
      <c r="CH12" s="87">
        <v>1.0</v>
      </c>
      <c r="CI12" s="31"/>
      <c r="CJ12" s="87">
        <v>1.0</v>
      </c>
      <c r="CK12" s="87">
        <v>1.0</v>
      </c>
      <c r="CL12" s="87">
        <v>1.0</v>
      </c>
      <c r="CM12" s="31"/>
    </row>
    <row r="13" ht="16.5" customHeight="1">
      <c r="A13" s="8"/>
      <c r="B13" s="48">
        <v>1.0</v>
      </c>
      <c r="C13" s="48">
        <v>9.0</v>
      </c>
      <c r="D13" s="90" t="s">
        <v>129</v>
      </c>
      <c r="E13" s="76">
        <v>1.0</v>
      </c>
      <c r="F13" s="76">
        <v>1.0</v>
      </c>
      <c r="G13" s="76">
        <v>1.0</v>
      </c>
      <c r="H13" s="76">
        <v>1.0</v>
      </c>
      <c r="I13" s="76">
        <v>1.0</v>
      </c>
      <c r="J13" s="76">
        <v>1.0</v>
      </c>
      <c r="K13" s="76">
        <v>1.0</v>
      </c>
      <c r="L13" s="92">
        <v>1.0</v>
      </c>
      <c r="M13" s="93"/>
      <c r="N13" s="98">
        <v>1.0</v>
      </c>
      <c r="O13" s="76">
        <v>1.0</v>
      </c>
      <c r="P13" s="95">
        <v>1.0</v>
      </c>
      <c r="Q13" s="95">
        <v>1.0</v>
      </c>
      <c r="R13" s="95">
        <v>1.0</v>
      </c>
      <c r="S13" s="95">
        <v>1.0</v>
      </c>
      <c r="T13" s="95">
        <v>1.0</v>
      </c>
      <c r="U13" s="95">
        <v>1.0</v>
      </c>
      <c r="V13" s="95">
        <v>1.0</v>
      </c>
      <c r="W13" s="96"/>
      <c r="X13" s="76">
        <v>1.0</v>
      </c>
      <c r="Y13" s="76">
        <v>1.0</v>
      </c>
      <c r="Z13" s="76">
        <v>1.0</v>
      </c>
      <c r="AA13" s="76">
        <v>1.0</v>
      </c>
      <c r="AB13" s="76">
        <v>1.0</v>
      </c>
      <c r="AC13" s="76">
        <v>1.0</v>
      </c>
      <c r="AD13" s="112">
        <v>0.0</v>
      </c>
      <c r="AE13" s="6"/>
      <c r="AF13" s="76">
        <v>1.0</v>
      </c>
      <c r="AG13" s="76">
        <v>1.0</v>
      </c>
      <c r="AH13" s="6"/>
      <c r="AI13" s="76">
        <v>1.0</v>
      </c>
      <c r="AJ13" s="76">
        <v>1.0</v>
      </c>
      <c r="AK13" s="76">
        <v>1.0</v>
      </c>
      <c r="AL13" s="76">
        <v>1.0</v>
      </c>
      <c r="AM13" s="76">
        <v>1.0</v>
      </c>
      <c r="AN13" s="76">
        <v>1.0</v>
      </c>
      <c r="AO13" s="6"/>
      <c r="AP13" s="91">
        <v>0.0</v>
      </c>
      <c r="AQ13" s="76">
        <v>1.0</v>
      </c>
      <c r="AR13" s="76">
        <v>1.0</v>
      </c>
      <c r="AS13" s="76">
        <v>1.0</v>
      </c>
      <c r="AT13" s="76">
        <v>1.0</v>
      </c>
      <c r="AU13" s="76">
        <v>1.0</v>
      </c>
      <c r="AV13" s="76">
        <v>1.0</v>
      </c>
      <c r="AW13" s="76">
        <v>1.0</v>
      </c>
      <c r="AX13" s="6"/>
      <c r="AY13" s="76">
        <v>1.0</v>
      </c>
      <c r="AZ13" s="76">
        <v>1.0</v>
      </c>
      <c r="BA13" s="76">
        <v>1.0</v>
      </c>
      <c r="BB13" s="76">
        <v>1.0</v>
      </c>
      <c r="BC13" s="76">
        <v>1.0</v>
      </c>
      <c r="BD13" s="76">
        <v>1.0</v>
      </c>
      <c r="BE13" s="76">
        <v>1.0</v>
      </c>
      <c r="BF13" s="6"/>
      <c r="BG13" s="116">
        <v>1.0</v>
      </c>
      <c r="BH13" s="86">
        <v>1.0</v>
      </c>
      <c r="BI13" s="86">
        <v>1.0</v>
      </c>
      <c r="BJ13" s="86">
        <v>1.0</v>
      </c>
      <c r="BK13" s="31"/>
      <c r="BL13" s="87">
        <v>1.0</v>
      </c>
      <c r="BM13" s="87">
        <v>1.0</v>
      </c>
      <c r="BN13" s="87">
        <v>1.0</v>
      </c>
      <c r="BO13" s="31"/>
      <c r="BP13" s="87">
        <v>1.0</v>
      </c>
      <c r="BQ13" s="87">
        <v>1.0</v>
      </c>
      <c r="BR13" s="31"/>
      <c r="BS13" s="87">
        <v>1.0</v>
      </c>
      <c r="BT13" s="87">
        <v>1.0</v>
      </c>
      <c r="BU13" s="87">
        <v>1.0</v>
      </c>
      <c r="BV13" s="87">
        <v>1.0</v>
      </c>
      <c r="BW13" s="88">
        <v>1.0</v>
      </c>
      <c r="BX13" s="87">
        <v>1.0</v>
      </c>
      <c r="BY13" s="31"/>
      <c r="BZ13" s="87">
        <v>1.0</v>
      </c>
      <c r="CA13" s="87">
        <v>1.0</v>
      </c>
      <c r="CB13" s="87">
        <v>1.0</v>
      </c>
      <c r="CC13" s="31"/>
      <c r="CD13" s="87">
        <v>1.0</v>
      </c>
      <c r="CE13" s="87">
        <v>1.0</v>
      </c>
      <c r="CF13" s="31"/>
      <c r="CG13" s="87">
        <v>1.0</v>
      </c>
      <c r="CH13" s="87">
        <v>1.0</v>
      </c>
      <c r="CI13" s="31"/>
      <c r="CJ13" s="87">
        <v>1.0</v>
      </c>
      <c r="CK13" s="87">
        <v>1.0</v>
      </c>
      <c r="CL13" s="87">
        <v>1.0</v>
      </c>
      <c r="CM13" s="31"/>
    </row>
    <row r="14" ht="25.5" customHeight="1">
      <c r="A14" s="8"/>
      <c r="B14" s="48">
        <v>1.0</v>
      </c>
      <c r="C14" s="48">
        <v>10.0</v>
      </c>
      <c r="D14" s="90" t="s">
        <v>134</v>
      </c>
      <c r="E14" s="91">
        <v>0.0</v>
      </c>
      <c r="F14" s="91">
        <v>0.0</v>
      </c>
      <c r="G14" s="91">
        <v>0.0</v>
      </c>
      <c r="H14" s="76">
        <v>1.0</v>
      </c>
      <c r="I14" s="76">
        <v>1.0</v>
      </c>
      <c r="J14" s="76">
        <v>1.0</v>
      </c>
      <c r="K14" s="76">
        <v>1.0</v>
      </c>
      <c r="L14" s="92">
        <v>1.0</v>
      </c>
      <c r="M14" s="93"/>
      <c r="N14" s="98">
        <v>1.0</v>
      </c>
      <c r="O14" s="76">
        <v>1.0</v>
      </c>
      <c r="P14" s="95">
        <v>1.0</v>
      </c>
      <c r="Q14" s="95">
        <v>1.0</v>
      </c>
      <c r="R14" s="95">
        <v>1.0</v>
      </c>
      <c r="S14" s="95">
        <v>1.0</v>
      </c>
      <c r="T14" s="95">
        <v>1.0</v>
      </c>
      <c r="U14" s="95">
        <v>1.0</v>
      </c>
      <c r="V14" s="95">
        <v>1.0</v>
      </c>
      <c r="W14" s="96"/>
      <c r="X14" s="76">
        <v>1.0</v>
      </c>
      <c r="Y14" s="76">
        <v>1.0</v>
      </c>
      <c r="Z14" s="76">
        <v>1.0</v>
      </c>
      <c r="AA14" s="76">
        <v>1.0</v>
      </c>
      <c r="AB14" s="76">
        <v>1.0</v>
      </c>
      <c r="AC14" s="76">
        <v>1.0</v>
      </c>
      <c r="AD14" s="84">
        <v>1.0</v>
      </c>
      <c r="AE14" s="6"/>
      <c r="AF14" s="76">
        <v>1.0</v>
      </c>
      <c r="AG14" s="76">
        <v>1.0</v>
      </c>
      <c r="AH14" s="6"/>
      <c r="AI14" s="76">
        <v>1.0</v>
      </c>
      <c r="AJ14" s="76">
        <v>1.0</v>
      </c>
      <c r="AK14" s="76">
        <v>1.0</v>
      </c>
      <c r="AL14" s="76">
        <v>1.0</v>
      </c>
      <c r="AM14" s="91">
        <v>0.0</v>
      </c>
      <c r="AN14" s="76">
        <v>1.0</v>
      </c>
      <c r="AO14" s="6"/>
      <c r="AP14" s="76">
        <v>1.0</v>
      </c>
      <c r="AQ14" s="76">
        <v>1.0</v>
      </c>
      <c r="AR14" s="76">
        <v>1.0</v>
      </c>
      <c r="AS14" s="76">
        <v>1.0</v>
      </c>
      <c r="AT14" s="76">
        <v>1.0</v>
      </c>
      <c r="AU14" s="76">
        <v>1.0</v>
      </c>
      <c r="AV14" s="76">
        <v>1.0</v>
      </c>
      <c r="AW14" s="76">
        <v>1.0</v>
      </c>
      <c r="AX14" s="6"/>
      <c r="AY14" s="76">
        <v>1.0</v>
      </c>
      <c r="AZ14" s="76">
        <v>1.0</v>
      </c>
      <c r="BA14" s="76">
        <v>1.0</v>
      </c>
      <c r="BB14" s="91">
        <v>0.0</v>
      </c>
      <c r="BC14" s="76">
        <v>1.0</v>
      </c>
      <c r="BD14" s="76">
        <v>1.0</v>
      </c>
      <c r="BE14" s="76">
        <v>1.0</v>
      </c>
      <c r="BF14" s="6"/>
      <c r="BG14" s="86">
        <v>1.0</v>
      </c>
      <c r="BH14" s="86">
        <v>1.0</v>
      </c>
      <c r="BI14" s="86">
        <v>1.0</v>
      </c>
      <c r="BJ14" s="86">
        <v>1.0</v>
      </c>
      <c r="BK14" s="31"/>
      <c r="BL14" s="87">
        <v>1.0</v>
      </c>
      <c r="BM14" s="87">
        <v>1.0</v>
      </c>
      <c r="BN14" s="87">
        <v>1.0</v>
      </c>
      <c r="BO14" s="31"/>
      <c r="BP14" s="87">
        <v>1.0</v>
      </c>
      <c r="BQ14" s="87">
        <v>1.0</v>
      </c>
      <c r="BR14" s="31"/>
      <c r="BS14" s="87">
        <v>1.0</v>
      </c>
      <c r="BT14" s="87">
        <v>1.0</v>
      </c>
      <c r="BU14" s="87">
        <v>1.0</v>
      </c>
      <c r="BV14" s="87">
        <v>1.0</v>
      </c>
      <c r="BW14" s="87">
        <v>1.0</v>
      </c>
      <c r="BX14" s="87">
        <v>1.0</v>
      </c>
      <c r="BY14" s="31"/>
      <c r="BZ14" s="87">
        <v>1.0</v>
      </c>
      <c r="CA14" s="87">
        <v>1.0</v>
      </c>
      <c r="CB14" s="87">
        <v>1.0</v>
      </c>
      <c r="CC14" s="31"/>
      <c r="CD14" s="87">
        <v>1.0</v>
      </c>
      <c r="CE14" s="87">
        <v>1.0</v>
      </c>
      <c r="CF14" s="31"/>
      <c r="CG14" s="87">
        <v>1.0</v>
      </c>
      <c r="CH14" s="87">
        <v>1.0</v>
      </c>
      <c r="CI14" s="31"/>
      <c r="CJ14" s="87">
        <v>1.0</v>
      </c>
      <c r="CK14" s="87">
        <v>1.0</v>
      </c>
      <c r="CL14" s="87">
        <v>1.0</v>
      </c>
      <c r="CM14" s="31"/>
    </row>
    <row r="15" ht="16.5" customHeight="1">
      <c r="A15" s="8"/>
      <c r="B15" s="48">
        <v>1.0</v>
      </c>
      <c r="C15" s="48">
        <v>11.0</v>
      </c>
      <c r="D15" s="90" t="s">
        <v>140</v>
      </c>
      <c r="E15" s="91">
        <v>0.0</v>
      </c>
      <c r="F15" s="91">
        <v>0.0</v>
      </c>
      <c r="G15" s="76">
        <v>1.0</v>
      </c>
      <c r="H15" s="76">
        <v>1.0</v>
      </c>
      <c r="I15" s="76">
        <v>1.0</v>
      </c>
      <c r="J15" s="91">
        <v>0.0</v>
      </c>
      <c r="K15" s="76">
        <v>1.0</v>
      </c>
      <c r="L15" s="92">
        <v>1.0</v>
      </c>
      <c r="M15" s="93"/>
      <c r="N15" s="98">
        <v>1.0</v>
      </c>
      <c r="O15" s="76">
        <v>1.0</v>
      </c>
      <c r="P15" s="95">
        <v>1.0</v>
      </c>
      <c r="Q15" s="95">
        <v>1.0</v>
      </c>
      <c r="R15" s="95">
        <v>1.0</v>
      </c>
      <c r="S15" s="95">
        <v>1.0</v>
      </c>
      <c r="T15" s="120">
        <v>0.0</v>
      </c>
      <c r="U15" s="95">
        <v>1.0</v>
      </c>
      <c r="V15" s="120">
        <v>0.0</v>
      </c>
      <c r="W15" s="96"/>
      <c r="X15" s="76">
        <v>1.0</v>
      </c>
      <c r="Y15" s="76">
        <v>1.0</v>
      </c>
      <c r="Z15" s="76">
        <v>1.0</v>
      </c>
      <c r="AA15" s="76">
        <v>1.0</v>
      </c>
      <c r="AB15" s="76">
        <v>1.0</v>
      </c>
      <c r="AC15" s="76">
        <v>1.0</v>
      </c>
      <c r="AD15" s="84">
        <v>1.0</v>
      </c>
      <c r="AE15" s="6"/>
      <c r="AF15" s="76">
        <v>1.0</v>
      </c>
      <c r="AG15" s="76">
        <v>1.0</v>
      </c>
      <c r="AH15" s="6"/>
      <c r="AI15" s="76">
        <v>1.0</v>
      </c>
      <c r="AJ15" s="76">
        <v>1.0</v>
      </c>
      <c r="AK15" s="76">
        <v>1.0</v>
      </c>
      <c r="AL15" s="76">
        <v>1.0</v>
      </c>
      <c r="AM15" s="76">
        <v>1.0</v>
      </c>
      <c r="AN15" s="76">
        <v>1.0</v>
      </c>
      <c r="AO15" s="6"/>
      <c r="AP15" s="76">
        <v>1.0</v>
      </c>
      <c r="AQ15" s="94">
        <v>1.0</v>
      </c>
      <c r="AR15" s="76">
        <v>1.0</v>
      </c>
      <c r="AS15" s="76">
        <v>1.0</v>
      </c>
      <c r="AT15" s="76">
        <v>1.0</v>
      </c>
      <c r="AU15" s="76">
        <v>1.0</v>
      </c>
      <c r="AV15" s="76">
        <v>1.0</v>
      </c>
      <c r="AW15" s="76">
        <v>1.0</v>
      </c>
      <c r="AX15" s="6"/>
      <c r="AY15" s="76">
        <v>1.0</v>
      </c>
      <c r="AZ15" s="76">
        <v>1.0</v>
      </c>
      <c r="BA15" s="76">
        <v>1.0</v>
      </c>
      <c r="BB15" s="76">
        <v>1.0</v>
      </c>
      <c r="BC15" s="76">
        <v>1.0</v>
      </c>
      <c r="BD15" s="76">
        <v>1.0</v>
      </c>
      <c r="BE15" s="76">
        <v>1.0</v>
      </c>
      <c r="BF15" s="6"/>
      <c r="BG15" s="86">
        <v>1.0</v>
      </c>
      <c r="BH15" s="86">
        <v>1.0</v>
      </c>
      <c r="BI15" s="86">
        <v>1.0</v>
      </c>
      <c r="BJ15" s="86">
        <v>1.0</v>
      </c>
      <c r="BK15" s="31"/>
      <c r="BL15" s="87">
        <v>1.0</v>
      </c>
      <c r="BM15" s="107">
        <v>0.0</v>
      </c>
      <c r="BN15" s="87">
        <v>1.0</v>
      </c>
      <c r="BO15" s="31"/>
      <c r="BP15" s="87">
        <v>1.0</v>
      </c>
      <c r="BQ15" s="87">
        <v>1.0</v>
      </c>
      <c r="BR15" s="31"/>
      <c r="BS15" s="87">
        <v>1.0</v>
      </c>
      <c r="BT15" s="87">
        <v>1.0</v>
      </c>
      <c r="BU15" s="87">
        <v>1.0</v>
      </c>
      <c r="BV15" s="87">
        <v>1.0</v>
      </c>
      <c r="BW15" s="87">
        <v>1.0</v>
      </c>
      <c r="BX15" s="87">
        <v>1.0</v>
      </c>
      <c r="BY15" s="31"/>
      <c r="BZ15" s="87">
        <v>1.0</v>
      </c>
      <c r="CA15" s="87">
        <v>1.0</v>
      </c>
      <c r="CB15" s="87">
        <v>1.0</v>
      </c>
      <c r="CC15" s="31"/>
      <c r="CD15" s="87">
        <v>1.0</v>
      </c>
      <c r="CE15" s="87">
        <v>1.0</v>
      </c>
      <c r="CF15" s="31"/>
      <c r="CG15" s="87">
        <v>1.0</v>
      </c>
      <c r="CH15" s="87">
        <v>1.0</v>
      </c>
      <c r="CI15" s="31"/>
      <c r="CJ15" s="87">
        <v>1.0</v>
      </c>
      <c r="CK15" s="87">
        <v>1.0</v>
      </c>
      <c r="CL15" s="87">
        <v>1.0</v>
      </c>
      <c r="CM15" s="31"/>
    </row>
    <row r="16" ht="18.75" customHeight="1">
      <c r="A16" s="8"/>
      <c r="B16" s="48">
        <v>1.0</v>
      </c>
      <c r="C16" s="48">
        <v>12.0</v>
      </c>
      <c r="D16" s="90" t="s">
        <v>110</v>
      </c>
      <c r="E16" s="112">
        <v>0.0</v>
      </c>
      <c r="F16" s="3">
        <v>1.0</v>
      </c>
      <c r="G16" s="112">
        <v>0.0</v>
      </c>
      <c r="H16" s="112">
        <v>0.0</v>
      </c>
      <c r="I16" s="3">
        <v>1.0</v>
      </c>
      <c r="J16" s="112">
        <v>0.0</v>
      </c>
      <c r="K16" s="3">
        <v>1.0</v>
      </c>
      <c r="L16" s="123">
        <v>1.0</v>
      </c>
      <c r="M16" s="124"/>
      <c r="N16" s="101">
        <v>1.0</v>
      </c>
      <c r="O16" s="3">
        <v>1.0</v>
      </c>
      <c r="P16" s="125">
        <v>1.0</v>
      </c>
      <c r="Q16" s="125">
        <v>1.0</v>
      </c>
      <c r="R16" s="125">
        <v>1.0</v>
      </c>
      <c r="S16" s="125">
        <v>1.0</v>
      </c>
      <c r="T16" s="125">
        <v>1.0</v>
      </c>
      <c r="U16" s="125">
        <v>1.0</v>
      </c>
      <c r="V16" s="126">
        <v>0.0</v>
      </c>
      <c r="W16" s="127"/>
      <c r="X16" s="3">
        <v>1.0</v>
      </c>
      <c r="Y16" s="76">
        <v>1.0</v>
      </c>
      <c r="Z16" s="76">
        <v>1.0</v>
      </c>
      <c r="AA16" s="76">
        <v>1.0</v>
      </c>
      <c r="AB16" s="76">
        <v>1.0</v>
      </c>
      <c r="AC16" s="76">
        <v>1.0</v>
      </c>
      <c r="AD16" s="84">
        <v>1.0</v>
      </c>
      <c r="AE16" s="6"/>
      <c r="AF16" s="76">
        <v>1.0</v>
      </c>
      <c r="AG16" s="76">
        <v>1.0</v>
      </c>
      <c r="AH16" s="6"/>
      <c r="AI16" s="76">
        <v>1.0</v>
      </c>
      <c r="AJ16" s="76">
        <v>1.0</v>
      </c>
      <c r="AK16" s="76">
        <v>1.0</v>
      </c>
      <c r="AL16" s="76">
        <v>1.0</v>
      </c>
      <c r="AM16" s="76">
        <v>1.0</v>
      </c>
      <c r="AN16" s="76">
        <v>1.0</v>
      </c>
      <c r="AO16" s="6"/>
      <c r="AP16" s="76">
        <v>1.0</v>
      </c>
      <c r="AQ16" s="76">
        <v>1.0</v>
      </c>
      <c r="AR16" s="76">
        <v>1.0</v>
      </c>
      <c r="AS16" s="76">
        <v>1.0</v>
      </c>
      <c r="AT16" s="76">
        <v>1.0</v>
      </c>
      <c r="AU16" s="76">
        <v>1.0</v>
      </c>
      <c r="AV16" s="76">
        <v>1.0</v>
      </c>
      <c r="AW16" s="76">
        <v>1.0</v>
      </c>
      <c r="AX16" s="6"/>
      <c r="AY16" s="76">
        <v>1.0</v>
      </c>
      <c r="AZ16" s="76">
        <v>1.0</v>
      </c>
      <c r="BA16" s="76">
        <v>1.0</v>
      </c>
      <c r="BB16" s="76">
        <v>1.0</v>
      </c>
      <c r="BC16" s="76">
        <v>1.0</v>
      </c>
      <c r="BD16" s="76">
        <v>1.0</v>
      </c>
      <c r="BE16" s="76">
        <v>1.0</v>
      </c>
      <c r="BF16" s="6"/>
      <c r="BG16" s="86">
        <v>1.0</v>
      </c>
      <c r="BH16" s="86">
        <v>1.0</v>
      </c>
      <c r="BI16" s="86">
        <v>1.0</v>
      </c>
      <c r="BJ16" s="86">
        <v>1.0</v>
      </c>
      <c r="BK16" s="31"/>
      <c r="BL16" s="87">
        <v>1.0</v>
      </c>
      <c r="BM16" s="87">
        <v>1.0</v>
      </c>
      <c r="BN16" s="87">
        <v>1.0</v>
      </c>
      <c r="BO16" s="31"/>
      <c r="BP16" s="87">
        <v>1.0</v>
      </c>
      <c r="BQ16" s="87">
        <v>1.0</v>
      </c>
      <c r="BR16" s="31"/>
      <c r="BS16" s="87">
        <v>1.0</v>
      </c>
      <c r="BT16" s="87">
        <v>1.0</v>
      </c>
      <c r="BU16" s="87">
        <v>1.0</v>
      </c>
      <c r="BV16" s="87">
        <v>1.0</v>
      </c>
      <c r="BW16" s="87">
        <v>1.0</v>
      </c>
      <c r="BX16" s="87">
        <v>1.0</v>
      </c>
      <c r="BY16" s="31"/>
      <c r="BZ16" s="87">
        <v>1.0</v>
      </c>
      <c r="CA16" s="87">
        <v>1.0</v>
      </c>
      <c r="CB16" s="87">
        <v>1.0</v>
      </c>
      <c r="CC16" s="31"/>
      <c r="CD16" s="87">
        <v>1.0</v>
      </c>
      <c r="CE16" s="87">
        <v>1.0</v>
      </c>
      <c r="CF16" s="31"/>
      <c r="CG16" s="87">
        <v>1.0</v>
      </c>
      <c r="CH16" s="87">
        <v>1.0</v>
      </c>
      <c r="CI16" s="31"/>
      <c r="CJ16" s="87">
        <v>1.0</v>
      </c>
      <c r="CK16" s="87">
        <v>1.0</v>
      </c>
      <c r="CL16" s="88">
        <v>1.0</v>
      </c>
      <c r="CM16" s="31"/>
    </row>
    <row r="17" ht="15.0" customHeight="1">
      <c r="A17" s="8"/>
      <c r="B17" s="48">
        <v>1.0</v>
      </c>
      <c r="C17" s="48">
        <v>13.0</v>
      </c>
      <c r="D17" s="90" t="s">
        <v>25</v>
      </c>
      <c r="E17" s="76">
        <v>1.0</v>
      </c>
      <c r="F17" s="76">
        <v>1.0</v>
      </c>
      <c r="G17" s="76">
        <v>1.0</v>
      </c>
      <c r="H17" s="76">
        <v>1.0</v>
      </c>
      <c r="I17" s="76">
        <v>1.0</v>
      </c>
      <c r="J17" s="76">
        <v>1.0</v>
      </c>
      <c r="K17" s="76">
        <v>1.0</v>
      </c>
      <c r="L17" s="92">
        <v>1.0</v>
      </c>
      <c r="M17" s="93"/>
      <c r="N17" s="98">
        <v>1.0</v>
      </c>
      <c r="O17" s="76">
        <v>1.0</v>
      </c>
      <c r="P17" s="95">
        <v>1.0</v>
      </c>
      <c r="Q17" s="95">
        <v>1.0</v>
      </c>
      <c r="R17" s="95">
        <v>1.0</v>
      </c>
      <c r="S17" s="95">
        <v>1.0</v>
      </c>
      <c r="T17" s="95">
        <v>1.0</v>
      </c>
      <c r="U17" s="95">
        <v>1.0</v>
      </c>
      <c r="V17" s="95">
        <v>1.0</v>
      </c>
      <c r="W17" s="96"/>
      <c r="X17" s="76">
        <v>1.0</v>
      </c>
      <c r="Y17" s="76">
        <v>1.0</v>
      </c>
      <c r="Z17" s="76">
        <v>1.0</v>
      </c>
      <c r="AA17" s="76">
        <v>1.0</v>
      </c>
      <c r="AB17" s="76">
        <v>1.0</v>
      </c>
      <c r="AC17" s="76">
        <v>1.0</v>
      </c>
      <c r="AD17" s="84">
        <v>1.0</v>
      </c>
      <c r="AE17" s="6"/>
      <c r="AF17" s="76">
        <v>1.0</v>
      </c>
      <c r="AG17" s="76">
        <v>1.0</v>
      </c>
      <c r="AH17" s="6"/>
      <c r="AI17" s="76">
        <v>1.0</v>
      </c>
      <c r="AJ17" s="76">
        <v>1.0</v>
      </c>
      <c r="AK17" s="76">
        <v>1.0</v>
      </c>
      <c r="AL17" s="76">
        <v>1.0</v>
      </c>
      <c r="AM17" s="76">
        <v>1.0</v>
      </c>
      <c r="AN17" s="76">
        <v>1.0</v>
      </c>
      <c r="AO17" s="6"/>
      <c r="AP17" s="76">
        <v>1.0</v>
      </c>
      <c r="AQ17" s="76">
        <v>1.0</v>
      </c>
      <c r="AR17" s="76">
        <v>1.0</v>
      </c>
      <c r="AS17" s="76">
        <v>1.0</v>
      </c>
      <c r="AT17" s="76">
        <v>1.0</v>
      </c>
      <c r="AU17" s="76">
        <v>1.0</v>
      </c>
      <c r="AV17" s="76">
        <v>1.0</v>
      </c>
      <c r="AW17" s="76">
        <v>1.0</v>
      </c>
      <c r="AX17" s="6"/>
      <c r="AY17" s="76">
        <v>1.0</v>
      </c>
      <c r="AZ17" s="76">
        <v>1.0</v>
      </c>
      <c r="BA17" s="76">
        <v>1.0</v>
      </c>
      <c r="BB17" s="76">
        <v>1.0</v>
      </c>
      <c r="BC17" s="76">
        <v>1.0</v>
      </c>
      <c r="BD17" s="76">
        <v>1.0</v>
      </c>
      <c r="BE17" s="76">
        <v>1.0</v>
      </c>
      <c r="BF17" s="6"/>
      <c r="BG17" s="86">
        <v>1.0</v>
      </c>
      <c r="BH17" s="86">
        <v>1.0</v>
      </c>
      <c r="BI17" s="86">
        <v>1.0</v>
      </c>
      <c r="BJ17" s="86">
        <v>1.0</v>
      </c>
      <c r="BK17" s="31"/>
      <c r="BL17" s="87">
        <v>1.0</v>
      </c>
      <c r="BM17" s="87">
        <v>1.0</v>
      </c>
      <c r="BN17" s="87">
        <v>1.0</v>
      </c>
      <c r="BO17" s="31"/>
      <c r="BP17" s="87">
        <v>1.0</v>
      </c>
      <c r="BQ17" s="87">
        <v>1.0</v>
      </c>
      <c r="BR17" s="31"/>
      <c r="BS17" s="87">
        <v>1.0</v>
      </c>
      <c r="BT17" s="87">
        <v>1.0</v>
      </c>
      <c r="BU17" s="87">
        <v>1.0</v>
      </c>
      <c r="BV17" s="87">
        <v>1.0</v>
      </c>
      <c r="BW17" s="87">
        <v>1.0</v>
      </c>
      <c r="BX17" s="87">
        <v>1.0</v>
      </c>
      <c r="BY17" s="31"/>
      <c r="BZ17" s="87">
        <v>1.0</v>
      </c>
      <c r="CA17" s="87">
        <v>1.0</v>
      </c>
      <c r="CB17" s="87">
        <v>1.0</v>
      </c>
      <c r="CC17" s="31"/>
      <c r="CD17" s="87">
        <v>1.0</v>
      </c>
      <c r="CE17" s="87">
        <v>1.0</v>
      </c>
      <c r="CF17" s="31"/>
      <c r="CG17" s="87">
        <v>1.0</v>
      </c>
      <c r="CH17" s="87">
        <v>1.0</v>
      </c>
      <c r="CI17" s="31"/>
      <c r="CJ17" s="87">
        <v>1.0</v>
      </c>
      <c r="CK17" s="87">
        <v>1.0</v>
      </c>
      <c r="CL17" s="87">
        <v>1.0</v>
      </c>
      <c r="CM17" s="31"/>
    </row>
    <row r="18" ht="15.0" customHeight="1">
      <c r="A18" s="8"/>
      <c r="B18" s="48">
        <v>1.0</v>
      </c>
      <c r="C18" s="48">
        <v>14.0</v>
      </c>
      <c r="D18" s="90" t="s">
        <v>27</v>
      </c>
      <c r="E18" s="76">
        <v>1.0</v>
      </c>
      <c r="F18" s="76">
        <v>1.0</v>
      </c>
      <c r="G18" s="76">
        <v>1.0</v>
      </c>
      <c r="H18" s="76">
        <v>1.0</v>
      </c>
      <c r="I18" s="76">
        <v>1.0</v>
      </c>
      <c r="J18" s="76">
        <v>1.0</v>
      </c>
      <c r="K18" s="76">
        <v>1.0</v>
      </c>
      <c r="L18" s="92">
        <v>1.0</v>
      </c>
      <c r="M18" s="93"/>
      <c r="N18" s="98">
        <v>1.0</v>
      </c>
      <c r="O18" s="76">
        <v>1.0</v>
      </c>
      <c r="P18" s="95">
        <v>1.0</v>
      </c>
      <c r="Q18" s="95">
        <v>1.0</v>
      </c>
      <c r="R18" s="95">
        <v>1.0</v>
      </c>
      <c r="S18" s="95">
        <v>1.0</v>
      </c>
      <c r="T18" s="95">
        <v>1.0</v>
      </c>
      <c r="U18" s="95">
        <v>1.0</v>
      </c>
      <c r="V18" s="95">
        <v>1.0</v>
      </c>
      <c r="W18" s="96"/>
      <c r="X18" s="76">
        <v>1.0</v>
      </c>
      <c r="Y18" s="76">
        <v>1.0</v>
      </c>
      <c r="Z18" s="76">
        <v>1.0</v>
      </c>
      <c r="AA18" s="76">
        <v>1.0</v>
      </c>
      <c r="AB18" s="76">
        <v>1.0</v>
      </c>
      <c r="AC18" s="76">
        <v>1.0</v>
      </c>
      <c r="AD18" s="84">
        <v>1.0</v>
      </c>
      <c r="AE18" s="6"/>
      <c r="AF18" s="76">
        <v>1.0</v>
      </c>
      <c r="AG18" s="76">
        <v>1.0</v>
      </c>
      <c r="AH18" s="6"/>
      <c r="AI18" s="76">
        <v>1.0</v>
      </c>
      <c r="AJ18" s="76">
        <v>1.0</v>
      </c>
      <c r="AK18" s="76">
        <v>1.0</v>
      </c>
      <c r="AL18" s="76">
        <v>1.0</v>
      </c>
      <c r="AM18" s="76">
        <v>1.0</v>
      </c>
      <c r="AN18" s="76">
        <v>1.0</v>
      </c>
      <c r="AO18" s="6"/>
      <c r="AP18" s="76">
        <v>1.0</v>
      </c>
      <c r="AQ18" s="76">
        <v>1.0</v>
      </c>
      <c r="AR18" s="76">
        <v>1.0</v>
      </c>
      <c r="AS18" s="76">
        <v>1.0</v>
      </c>
      <c r="AT18" s="76">
        <v>1.0</v>
      </c>
      <c r="AU18" s="76">
        <v>1.0</v>
      </c>
      <c r="AV18" s="76">
        <v>1.0</v>
      </c>
      <c r="AW18" s="76">
        <v>1.0</v>
      </c>
      <c r="AX18" s="6"/>
      <c r="AY18" s="76">
        <v>1.0</v>
      </c>
      <c r="AZ18" s="76">
        <v>1.0</v>
      </c>
      <c r="BA18" s="76">
        <v>1.0</v>
      </c>
      <c r="BB18" s="76">
        <v>1.0</v>
      </c>
      <c r="BC18" s="76">
        <v>1.0</v>
      </c>
      <c r="BD18" s="76">
        <v>1.0</v>
      </c>
      <c r="BE18" s="76">
        <v>1.0</v>
      </c>
      <c r="BF18" s="6"/>
      <c r="BG18" s="86">
        <v>1.0</v>
      </c>
      <c r="BH18" s="86">
        <v>1.0</v>
      </c>
      <c r="BI18" s="86">
        <v>1.0</v>
      </c>
      <c r="BJ18" s="86">
        <v>1.0</v>
      </c>
      <c r="BK18" s="31"/>
      <c r="BL18" s="87">
        <v>1.0</v>
      </c>
      <c r="BM18" s="87">
        <v>1.0</v>
      </c>
      <c r="BN18" s="87">
        <v>1.0</v>
      </c>
      <c r="BO18" s="31"/>
      <c r="BP18" s="87">
        <v>1.0</v>
      </c>
      <c r="BQ18" s="87">
        <v>1.0</v>
      </c>
      <c r="BR18" s="31"/>
      <c r="BS18" s="87">
        <v>1.0</v>
      </c>
      <c r="BT18" s="87">
        <v>1.0</v>
      </c>
      <c r="BU18" s="87">
        <v>1.0</v>
      </c>
      <c r="BV18" s="87">
        <v>1.0</v>
      </c>
      <c r="BW18" s="87">
        <v>1.0</v>
      </c>
      <c r="BX18" s="87">
        <v>1.0</v>
      </c>
      <c r="BY18" s="31"/>
      <c r="BZ18" s="87">
        <v>1.0</v>
      </c>
      <c r="CA18" s="87">
        <v>1.0</v>
      </c>
      <c r="CB18" s="87">
        <v>1.0</v>
      </c>
      <c r="CC18" s="31"/>
      <c r="CD18" s="87">
        <v>1.0</v>
      </c>
      <c r="CE18" s="87">
        <v>1.0</v>
      </c>
      <c r="CF18" s="31"/>
      <c r="CG18" s="87">
        <v>1.0</v>
      </c>
      <c r="CH18" s="87">
        <v>1.0</v>
      </c>
      <c r="CI18" s="31"/>
      <c r="CJ18" s="87">
        <v>1.0</v>
      </c>
      <c r="CK18" s="87">
        <v>1.0</v>
      </c>
      <c r="CL18" s="88">
        <v>1.0</v>
      </c>
      <c r="CM18" s="31"/>
    </row>
    <row r="19" ht="15.75" customHeight="1">
      <c r="A19" s="8"/>
      <c r="B19" s="48">
        <v>1.0</v>
      </c>
      <c r="C19" s="48">
        <v>15.0</v>
      </c>
      <c r="D19" s="90" t="s">
        <v>47</v>
      </c>
      <c r="E19" s="76">
        <v>1.0</v>
      </c>
      <c r="F19" s="76">
        <v>1.0</v>
      </c>
      <c r="G19" s="76">
        <v>1.0</v>
      </c>
      <c r="H19" s="76">
        <v>1.0</v>
      </c>
      <c r="I19" s="76">
        <v>1.0</v>
      </c>
      <c r="J19" s="91">
        <v>0.0</v>
      </c>
      <c r="K19" s="76">
        <v>1.0</v>
      </c>
      <c r="L19" s="92">
        <v>1.0</v>
      </c>
      <c r="M19" s="93"/>
      <c r="N19" s="98">
        <v>1.0</v>
      </c>
      <c r="O19" s="76">
        <v>1.0</v>
      </c>
      <c r="P19" s="95">
        <v>1.0</v>
      </c>
      <c r="Q19" s="95">
        <v>1.0</v>
      </c>
      <c r="R19" s="95">
        <v>1.0</v>
      </c>
      <c r="S19" s="95">
        <v>1.0</v>
      </c>
      <c r="T19" s="95">
        <v>1.0</v>
      </c>
      <c r="U19" s="95">
        <v>1.0</v>
      </c>
      <c r="V19" s="95">
        <v>1.0</v>
      </c>
      <c r="W19" s="96"/>
      <c r="X19" s="76">
        <v>1.0</v>
      </c>
      <c r="Y19" s="76">
        <v>1.0</v>
      </c>
      <c r="Z19" s="76">
        <v>1.0</v>
      </c>
      <c r="AA19" s="76">
        <v>1.0</v>
      </c>
      <c r="AB19" s="76">
        <v>1.0</v>
      </c>
      <c r="AC19" s="76">
        <v>1.0</v>
      </c>
      <c r="AD19" s="84">
        <v>1.0</v>
      </c>
      <c r="AE19" s="6"/>
      <c r="AF19" s="76">
        <v>1.0</v>
      </c>
      <c r="AG19" s="76">
        <v>1.0</v>
      </c>
      <c r="AH19" s="6"/>
      <c r="AI19" s="76">
        <v>1.0</v>
      </c>
      <c r="AJ19" s="76">
        <v>1.0</v>
      </c>
      <c r="AK19" s="76">
        <v>1.0</v>
      </c>
      <c r="AL19" s="76">
        <v>1.0</v>
      </c>
      <c r="AM19" s="76">
        <v>1.0</v>
      </c>
      <c r="AN19" s="76">
        <v>1.0</v>
      </c>
      <c r="AO19" s="6"/>
      <c r="AP19" s="76">
        <v>1.0</v>
      </c>
      <c r="AQ19" s="76">
        <v>1.0</v>
      </c>
      <c r="AR19" s="76">
        <v>1.0</v>
      </c>
      <c r="AS19" s="76">
        <v>1.0</v>
      </c>
      <c r="AT19" s="76">
        <v>1.0</v>
      </c>
      <c r="AU19" s="76">
        <v>1.0</v>
      </c>
      <c r="AV19" s="76">
        <v>1.0</v>
      </c>
      <c r="AW19" s="76">
        <v>1.0</v>
      </c>
      <c r="AX19" s="6"/>
      <c r="AY19" s="76">
        <v>1.0</v>
      </c>
      <c r="AZ19" s="76">
        <v>1.0</v>
      </c>
      <c r="BA19" s="76">
        <v>1.0</v>
      </c>
      <c r="BB19" s="76">
        <v>1.0</v>
      </c>
      <c r="BC19" s="76">
        <v>1.0</v>
      </c>
      <c r="BD19" s="76">
        <v>1.0</v>
      </c>
      <c r="BE19" s="76">
        <v>1.0</v>
      </c>
      <c r="BF19" s="6"/>
      <c r="BG19" s="86">
        <v>1.0</v>
      </c>
      <c r="BH19" s="86">
        <v>1.0</v>
      </c>
      <c r="BI19" s="86">
        <v>1.0</v>
      </c>
      <c r="BJ19" s="86">
        <v>1.0</v>
      </c>
      <c r="BK19" s="31"/>
      <c r="BL19" s="87">
        <v>1.0</v>
      </c>
      <c r="BM19" s="87">
        <v>1.0</v>
      </c>
      <c r="BN19" s="87">
        <v>1.0</v>
      </c>
      <c r="BO19" s="31"/>
      <c r="BP19" s="87">
        <v>1.0</v>
      </c>
      <c r="BQ19" s="87">
        <v>1.0</v>
      </c>
      <c r="BR19" s="31"/>
      <c r="BS19" s="87">
        <v>1.0</v>
      </c>
      <c r="BT19" s="87">
        <v>1.0</v>
      </c>
      <c r="BU19" s="87">
        <v>1.0</v>
      </c>
      <c r="BV19" s="87">
        <v>1.0</v>
      </c>
      <c r="BW19" s="87">
        <v>1.0</v>
      </c>
      <c r="BX19" s="87">
        <v>1.0</v>
      </c>
      <c r="BY19" s="31"/>
      <c r="BZ19" s="87">
        <v>1.0</v>
      </c>
      <c r="CA19" s="87">
        <v>1.0</v>
      </c>
      <c r="CB19" s="87">
        <v>1.0</v>
      </c>
      <c r="CC19" s="31"/>
      <c r="CD19" s="87">
        <v>1.0</v>
      </c>
      <c r="CE19" s="87">
        <v>1.0</v>
      </c>
      <c r="CF19" s="31"/>
      <c r="CG19" s="87">
        <v>1.0</v>
      </c>
      <c r="CH19" s="87">
        <v>1.0</v>
      </c>
      <c r="CI19" s="31"/>
      <c r="CJ19" s="87">
        <v>1.0</v>
      </c>
      <c r="CK19" s="87">
        <v>1.0</v>
      </c>
      <c r="CL19" s="87">
        <v>1.0</v>
      </c>
      <c r="CM19" s="31"/>
    </row>
    <row r="20" ht="18.0" customHeight="1">
      <c r="A20" s="8"/>
      <c r="B20" s="48">
        <v>1.0</v>
      </c>
      <c r="C20" s="48">
        <v>16.0</v>
      </c>
      <c r="D20" s="90" t="s">
        <v>49</v>
      </c>
      <c r="E20" s="76">
        <v>1.0</v>
      </c>
      <c r="F20" s="76">
        <v>1.0</v>
      </c>
      <c r="G20" s="76">
        <v>1.0</v>
      </c>
      <c r="H20" s="76">
        <v>1.0</v>
      </c>
      <c r="I20" s="76">
        <v>1.0</v>
      </c>
      <c r="J20" s="76">
        <v>1.0</v>
      </c>
      <c r="K20" s="76">
        <v>1.0</v>
      </c>
      <c r="L20" s="92">
        <v>1.0</v>
      </c>
      <c r="M20" s="93"/>
      <c r="N20" s="98">
        <v>1.0</v>
      </c>
      <c r="O20" s="76">
        <v>1.0</v>
      </c>
      <c r="P20" s="95">
        <v>1.0</v>
      </c>
      <c r="Q20" s="95">
        <v>1.0</v>
      </c>
      <c r="R20" s="95">
        <v>1.0</v>
      </c>
      <c r="S20" s="95">
        <v>1.0</v>
      </c>
      <c r="T20" s="95">
        <v>1.0</v>
      </c>
      <c r="U20" s="95">
        <v>1.0</v>
      </c>
      <c r="V20" s="95">
        <v>1.0</v>
      </c>
      <c r="W20" s="96"/>
      <c r="X20" s="76">
        <v>1.0</v>
      </c>
      <c r="Y20" s="76">
        <v>1.0</v>
      </c>
      <c r="Z20" s="76">
        <v>1.0</v>
      </c>
      <c r="AA20" s="76">
        <v>1.0</v>
      </c>
      <c r="AB20" s="76">
        <v>1.0</v>
      </c>
      <c r="AC20" s="76">
        <v>1.0</v>
      </c>
      <c r="AD20" s="84">
        <v>1.0</v>
      </c>
      <c r="AE20" s="6"/>
      <c r="AF20" s="76">
        <v>1.0</v>
      </c>
      <c r="AG20" s="76">
        <v>1.0</v>
      </c>
      <c r="AH20" s="6"/>
      <c r="AI20" s="76">
        <v>1.0</v>
      </c>
      <c r="AJ20" s="76">
        <v>1.0</v>
      </c>
      <c r="AK20" s="76">
        <v>1.0</v>
      </c>
      <c r="AL20" s="76">
        <v>1.0</v>
      </c>
      <c r="AM20" s="76">
        <v>1.0</v>
      </c>
      <c r="AN20" s="76">
        <v>1.0</v>
      </c>
      <c r="AO20" s="6"/>
      <c r="AP20" s="76">
        <v>1.0</v>
      </c>
      <c r="AQ20" s="76">
        <v>1.0</v>
      </c>
      <c r="AR20" s="76">
        <v>1.0</v>
      </c>
      <c r="AS20" s="76">
        <v>1.0</v>
      </c>
      <c r="AT20" s="76">
        <v>1.0</v>
      </c>
      <c r="AU20" s="76">
        <v>1.0</v>
      </c>
      <c r="AV20" s="76">
        <v>1.0</v>
      </c>
      <c r="AW20" s="76">
        <v>1.0</v>
      </c>
      <c r="AX20" s="6"/>
      <c r="AY20" s="76">
        <v>1.0</v>
      </c>
      <c r="AZ20" s="76">
        <v>1.0</v>
      </c>
      <c r="BA20" s="76">
        <v>1.0</v>
      </c>
      <c r="BB20" s="76">
        <v>1.0</v>
      </c>
      <c r="BC20" s="76">
        <v>1.0</v>
      </c>
      <c r="BD20" s="76">
        <v>1.0</v>
      </c>
      <c r="BE20" s="76">
        <v>1.0</v>
      </c>
      <c r="BF20" s="6"/>
      <c r="BG20" s="86">
        <v>1.0</v>
      </c>
      <c r="BH20" s="86">
        <v>1.0</v>
      </c>
      <c r="BI20" s="86">
        <v>1.0</v>
      </c>
      <c r="BJ20" s="86">
        <v>1.0</v>
      </c>
      <c r="BK20" s="31"/>
      <c r="BL20" s="87">
        <v>1.0</v>
      </c>
      <c r="BM20" s="87">
        <v>1.0</v>
      </c>
      <c r="BN20" s="87">
        <v>1.0</v>
      </c>
      <c r="BO20" s="31"/>
      <c r="BP20" s="87">
        <v>1.0</v>
      </c>
      <c r="BQ20" s="87">
        <v>1.0</v>
      </c>
      <c r="BR20" s="31"/>
      <c r="BS20" s="87">
        <v>1.0</v>
      </c>
      <c r="BT20" s="87">
        <v>1.0</v>
      </c>
      <c r="BU20" s="87">
        <v>1.0</v>
      </c>
      <c r="BV20" s="87">
        <v>1.0</v>
      </c>
      <c r="BW20" s="87">
        <v>1.0</v>
      </c>
      <c r="BX20" s="87">
        <v>1.0</v>
      </c>
      <c r="BY20" s="31"/>
      <c r="BZ20" s="87">
        <v>1.0</v>
      </c>
      <c r="CA20" s="87">
        <v>1.0</v>
      </c>
      <c r="CB20" s="87">
        <v>1.0</v>
      </c>
      <c r="CC20" s="31"/>
      <c r="CD20" s="87">
        <v>1.0</v>
      </c>
      <c r="CE20" s="87">
        <v>1.0</v>
      </c>
      <c r="CF20" s="31"/>
      <c r="CG20" s="87">
        <v>1.0</v>
      </c>
      <c r="CH20" s="87">
        <v>1.0</v>
      </c>
      <c r="CI20" s="31"/>
      <c r="CJ20" s="87">
        <v>1.0</v>
      </c>
      <c r="CK20" s="87">
        <v>1.0</v>
      </c>
      <c r="CL20" s="87">
        <v>1.0</v>
      </c>
      <c r="CM20" s="31"/>
    </row>
    <row r="21" ht="15.75" customHeight="1">
      <c r="A21" s="8"/>
      <c r="B21" s="48">
        <v>1.0</v>
      </c>
      <c r="C21" s="48">
        <v>17.0</v>
      </c>
      <c r="D21" s="90" t="s">
        <v>52</v>
      </c>
      <c r="E21" s="76">
        <v>1.0</v>
      </c>
      <c r="F21" s="76">
        <v>1.0</v>
      </c>
      <c r="G21" s="76">
        <v>1.0</v>
      </c>
      <c r="H21" s="76">
        <v>1.0</v>
      </c>
      <c r="I21" s="76">
        <v>1.0</v>
      </c>
      <c r="J21" s="91">
        <v>0.0</v>
      </c>
      <c r="K21" s="76">
        <v>1.0</v>
      </c>
      <c r="L21" s="92">
        <v>1.0</v>
      </c>
      <c r="M21" s="93"/>
      <c r="N21" s="98">
        <v>1.0</v>
      </c>
      <c r="O21" s="76">
        <v>1.0</v>
      </c>
      <c r="P21" s="95">
        <v>1.0</v>
      </c>
      <c r="Q21" s="95">
        <v>1.0</v>
      </c>
      <c r="R21" s="95">
        <v>1.0</v>
      </c>
      <c r="S21" s="95">
        <v>1.0</v>
      </c>
      <c r="T21" s="95">
        <v>1.0</v>
      </c>
      <c r="U21" s="95">
        <v>1.0</v>
      </c>
      <c r="V21" s="95">
        <v>1.0</v>
      </c>
      <c r="W21" s="96"/>
      <c r="X21" s="76">
        <v>1.0</v>
      </c>
      <c r="Y21" s="76">
        <v>1.0</v>
      </c>
      <c r="Z21" s="76">
        <v>1.0</v>
      </c>
      <c r="AA21" s="76">
        <v>1.0</v>
      </c>
      <c r="AB21" s="76">
        <v>1.0</v>
      </c>
      <c r="AC21" s="76">
        <v>1.0</v>
      </c>
      <c r="AD21" s="84">
        <v>1.0</v>
      </c>
      <c r="AE21" s="6"/>
      <c r="AF21" s="76">
        <v>1.0</v>
      </c>
      <c r="AG21" s="76">
        <v>1.0</v>
      </c>
      <c r="AH21" s="6"/>
      <c r="AI21" s="76">
        <v>1.0</v>
      </c>
      <c r="AJ21" s="76">
        <v>1.0</v>
      </c>
      <c r="AK21" s="76">
        <v>1.0</v>
      </c>
      <c r="AL21" s="76">
        <v>1.0</v>
      </c>
      <c r="AM21" s="76">
        <v>1.0</v>
      </c>
      <c r="AN21" s="76">
        <v>1.0</v>
      </c>
      <c r="AO21" s="6"/>
      <c r="AP21" s="76">
        <v>1.0</v>
      </c>
      <c r="AQ21" s="76">
        <v>1.0</v>
      </c>
      <c r="AR21" s="76">
        <v>1.0</v>
      </c>
      <c r="AS21" s="76">
        <v>1.0</v>
      </c>
      <c r="AT21" s="76">
        <v>1.0</v>
      </c>
      <c r="AU21" s="76">
        <v>1.0</v>
      </c>
      <c r="AV21" s="76">
        <v>1.0</v>
      </c>
      <c r="AW21" s="76">
        <v>1.0</v>
      </c>
      <c r="AX21" s="6"/>
      <c r="AY21" s="76">
        <v>1.0</v>
      </c>
      <c r="AZ21" s="76">
        <v>1.0</v>
      </c>
      <c r="BA21" s="76">
        <v>1.0</v>
      </c>
      <c r="BB21" s="76">
        <v>1.0</v>
      </c>
      <c r="BC21" s="76">
        <v>1.0</v>
      </c>
      <c r="BD21" s="76">
        <v>1.0</v>
      </c>
      <c r="BE21" s="76">
        <v>1.0</v>
      </c>
      <c r="BF21" s="6"/>
      <c r="BG21" s="86">
        <v>1.0</v>
      </c>
      <c r="BH21" s="86">
        <v>1.0</v>
      </c>
      <c r="BI21" s="86">
        <v>1.0</v>
      </c>
      <c r="BJ21" s="86">
        <v>1.0</v>
      </c>
      <c r="BK21" s="31"/>
      <c r="BL21" s="87">
        <v>1.0</v>
      </c>
      <c r="BM21" s="87">
        <v>1.0</v>
      </c>
      <c r="BN21" s="87">
        <v>1.0</v>
      </c>
      <c r="BO21" s="31"/>
      <c r="BP21" s="87">
        <v>1.0</v>
      </c>
      <c r="BQ21" s="87">
        <v>1.0</v>
      </c>
      <c r="BR21" s="31"/>
      <c r="BS21" s="87">
        <v>1.0</v>
      </c>
      <c r="BT21" s="87">
        <v>1.0</v>
      </c>
      <c r="BU21" s="87">
        <v>1.0</v>
      </c>
      <c r="BV21" s="87">
        <v>1.0</v>
      </c>
      <c r="BW21" s="107">
        <v>0.0</v>
      </c>
      <c r="BX21" s="87">
        <v>1.0</v>
      </c>
      <c r="BY21" s="31"/>
      <c r="BZ21" s="87">
        <v>1.0</v>
      </c>
      <c r="CA21" s="87">
        <v>1.0</v>
      </c>
      <c r="CB21" s="87">
        <v>1.0</v>
      </c>
      <c r="CC21" s="31"/>
      <c r="CD21" s="87">
        <v>1.0</v>
      </c>
      <c r="CE21" s="87">
        <v>1.0</v>
      </c>
      <c r="CF21" s="31"/>
      <c r="CG21" s="87">
        <v>1.0</v>
      </c>
      <c r="CH21" s="87">
        <v>1.0</v>
      </c>
      <c r="CI21" s="31"/>
      <c r="CJ21" s="87">
        <v>1.0</v>
      </c>
      <c r="CK21" s="87">
        <v>1.0</v>
      </c>
      <c r="CL21" s="87">
        <v>1.0</v>
      </c>
      <c r="CM21" s="31"/>
    </row>
    <row r="22" ht="15.75" customHeight="1">
      <c r="A22" s="8"/>
      <c r="B22" s="48">
        <v>1.0</v>
      </c>
      <c r="C22" s="48">
        <v>18.0</v>
      </c>
      <c r="D22" s="90" t="s">
        <v>54</v>
      </c>
      <c r="E22" s="76">
        <v>1.0</v>
      </c>
      <c r="F22" s="76">
        <v>1.0</v>
      </c>
      <c r="G22" s="76">
        <v>1.0</v>
      </c>
      <c r="H22" s="76">
        <v>1.0</v>
      </c>
      <c r="I22" s="76">
        <v>1.0</v>
      </c>
      <c r="J22" s="91">
        <v>0.0</v>
      </c>
      <c r="K22" s="76">
        <v>1.0</v>
      </c>
      <c r="L22" s="92">
        <v>1.0</v>
      </c>
      <c r="M22" s="93"/>
      <c r="N22" s="98">
        <v>1.0</v>
      </c>
      <c r="O22" s="76">
        <v>1.0</v>
      </c>
      <c r="P22" s="95">
        <v>1.0</v>
      </c>
      <c r="Q22" s="95">
        <v>1.0</v>
      </c>
      <c r="R22" s="95">
        <v>1.0</v>
      </c>
      <c r="S22" s="95">
        <v>1.0</v>
      </c>
      <c r="T22" s="95">
        <v>1.0</v>
      </c>
      <c r="U22" s="95">
        <v>1.0</v>
      </c>
      <c r="V22" s="95">
        <v>1.0</v>
      </c>
      <c r="W22" s="96"/>
      <c r="X22" s="76">
        <v>1.0</v>
      </c>
      <c r="Y22" s="76">
        <v>1.0</v>
      </c>
      <c r="Z22" s="76">
        <v>1.0</v>
      </c>
      <c r="AA22" s="76">
        <v>1.0</v>
      </c>
      <c r="AB22" s="76">
        <v>1.0</v>
      </c>
      <c r="AC22" s="76">
        <v>1.0</v>
      </c>
      <c r="AD22" s="84">
        <v>1.0</v>
      </c>
      <c r="AE22" s="6"/>
      <c r="AF22" s="76">
        <v>1.0</v>
      </c>
      <c r="AG22" s="76">
        <v>1.0</v>
      </c>
      <c r="AH22" s="6"/>
      <c r="AI22" s="76">
        <v>1.0</v>
      </c>
      <c r="AJ22" s="76">
        <v>1.0</v>
      </c>
      <c r="AK22" s="76">
        <v>1.0</v>
      </c>
      <c r="AL22" s="76">
        <v>1.0</v>
      </c>
      <c r="AM22" s="76">
        <v>1.0</v>
      </c>
      <c r="AN22" s="76">
        <v>1.0</v>
      </c>
      <c r="AO22" s="6"/>
      <c r="AP22" s="76">
        <v>1.0</v>
      </c>
      <c r="AQ22" s="76">
        <v>1.0</v>
      </c>
      <c r="AR22" s="76">
        <v>1.0</v>
      </c>
      <c r="AS22" s="76">
        <v>1.0</v>
      </c>
      <c r="AT22" s="76">
        <v>1.0</v>
      </c>
      <c r="AU22" s="76">
        <v>1.0</v>
      </c>
      <c r="AV22" s="76">
        <v>1.0</v>
      </c>
      <c r="AW22" s="76">
        <v>1.0</v>
      </c>
      <c r="AX22" s="6"/>
      <c r="AY22" s="76">
        <v>1.0</v>
      </c>
      <c r="AZ22" s="76">
        <v>1.0</v>
      </c>
      <c r="BA22" s="76">
        <v>1.0</v>
      </c>
      <c r="BB22" s="76">
        <v>1.0</v>
      </c>
      <c r="BC22" s="76">
        <v>1.0</v>
      </c>
      <c r="BD22" s="76">
        <v>1.0</v>
      </c>
      <c r="BE22" s="76">
        <v>1.0</v>
      </c>
      <c r="BF22" s="6"/>
      <c r="BG22" s="86">
        <v>1.0</v>
      </c>
      <c r="BH22" s="86">
        <v>1.0</v>
      </c>
      <c r="BI22" s="86">
        <v>1.0</v>
      </c>
      <c r="BJ22" s="86">
        <v>1.0</v>
      </c>
      <c r="BK22" s="31"/>
      <c r="BL22" s="87">
        <v>1.0</v>
      </c>
      <c r="BM22" s="87">
        <v>1.0</v>
      </c>
      <c r="BN22" s="87">
        <v>1.0</v>
      </c>
      <c r="BO22" s="31"/>
      <c r="BP22" s="87">
        <v>1.0</v>
      </c>
      <c r="BQ22" s="87">
        <v>1.0</v>
      </c>
      <c r="BR22" s="31"/>
      <c r="BS22" s="87">
        <v>1.0</v>
      </c>
      <c r="BT22" s="87">
        <v>1.0</v>
      </c>
      <c r="BU22" s="87">
        <v>1.0</v>
      </c>
      <c r="BV22" s="87">
        <v>1.0</v>
      </c>
      <c r="BW22" s="87">
        <v>1.0</v>
      </c>
      <c r="BX22" s="87">
        <v>1.0</v>
      </c>
      <c r="BY22" s="31"/>
      <c r="BZ22" s="87">
        <v>1.0</v>
      </c>
      <c r="CA22" s="87">
        <v>1.0</v>
      </c>
      <c r="CB22" s="87">
        <v>1.0</v>
      </c>
      <c r="CC22" s="31"/>
      <c r="CD22" s="87">
        <v>1.0</v>
      </c>
      <c r="CE22" s="87">
        <v>1.0</v>
      </c>
      <c r="CF22" s="31"/>
      <c r="CG22" s="87">
        <v>1.0</v>
      </c>
      <c r="CH22" s="87">
        <v>1.0</v>
      </c>
      <c r="CI22" s="31"/>
      <c r="CJ22" s="87">
        <v>1.0</v>
      </c>
      <c r="CK22" s="87">
        <v>1.0</v>
      </c>
      <c r="CL22" s="87">
        <v>1.0</v>
      </c>
      <c r="CM22" s="31"/>
    </row>
    <row r="23" ht="15.75" customHeight="1">
      <c r="A23" s="8"/>
      <c r="B23" s="48">
        <v>4.0</v>
      </c>
      <c r="C23" s="48">
        <v>19.0</v>
      </c>
      <c r="D23" s="90" t="s">
        <v>144</v>
      </c>
      <c r="E23" s="76">
        <v>4.0</v>
      </c>
      <c r="F23" s="76">
        <v>4.0</v>
      </c>
      <c r="G23" s="76">
        <v>4.0</v>
      </c>
      <c r="H23" s="76">
        <v>4.0</v>
      </c>
      <c r="I23" s="76">
        <v>4.0</v>
      </c>
      <c r="J23" s="91">
        <v>0.0</v>
      </c>
      <c r="K23" s="76">
        <v>4.0</v>
      </c>
      <c r="L23" s="92">
        <v>4.0</v>
      </c>
      <c r="M23" s="93"/>
      <c r="N23" s="98">
        <v>4.0</v>
      </c>
      <c r="O23" s="76">
        <v>4.0</v>
      </c>
      <c r="P23" s="95">
        <v>4.0</v>
      </c>
      <c r="Q23" s="95">
        <v>4.0</v>
      </c>
      <c r="R23" s="95">
        <v>4.0</v>
      </c>
      <c r="S23" s="95">
        <v>4.0</v>
      </c>
      <c r="T23" s="95">
        <v>4.0</v>
      </c>
      <c r="U23" s="95">
        <v>4.0</v>
      </c>
      <c r="V23" s="95">
        <v>4.0</v>
      </c>
      <c r="W23" s="96"/>
      <c r="X23" s="76">
        <v>4.0</v>
      </c>
      <c r="Y23" s="76">
        <v>4.0</v>
      </c>
      <c r="Z23" s="76">
        <v>4.0</v>
      </c>
      <c r="AA23" s="76">
        <v>4.0</v>
      </c>
      <c r="AB23" s="76">
        <v>4.0</v>
      </c>
      <c r="AC23" s="76">
        <v>4.0</v>
      </c>
      <c r="AD23" s="84">
        <v>4.0</v>
      </c>
      <c r="AE23" s="6"/>
      <c r="AF23" s="76">
        <v>4.0</v>
      </c>
      <c r="AG23" s="76">
        <v>4.0</v>
      </c>
      <c r="AH23" s="6"/>
      <c r="AI23" s="76">
        <v>4.0</v>
      </c>
      <c r="AJ23" s="76">
        <v>4.0</v>
      </c>
      <c r="AK23" s="76">
        <v>4.0</v>
      </c>
      <c r="AL23" s="76">
        <v>4.0</v>
      </c>
      <c r="AM23" s="76">
        <v>4.0</v>
      </c>
      <c r="AN23" s="76">
        <v>4.0</v>
      </c>
      <c r="AO23" s="6"/>
      <c r="AP23" s="76">
        <v>4.0</v>
      </c>
      <c r="AQ23" s="76">
        <v>4.0</v>
      </c>
      <c r="AR23" s="76">
        <v>4.0</v>
      </c>
      <c r="AS23" s="76">
        <v>4.0</v>
      </c>
      <c r="AT23" s="76">
        <v>4.0</v>
      </c>
      <c r="AU23" s="76">
        <v>4.0</v>
      </c>
      <c r="AV23" s="76">
        <v>4.0</v>
      </c>
      <c r="AW23" s="76">
        <v>4.0</v>
      </c>
      <c r="AX23" s="6"/>
      <c r="AY23" s="76">
        <v>4.0</v>
      </c>
      <c r="AZ23" s="76">
        <v>4.0</v>
      </c>
      <c r="BA23" s="76">
        <v>4.0</v>
      </c>
      <c r="BB23" s="76">
        <v>4.0</v>
      </c>
      <c r="BC23" s="76">
        <v>4.0</v>
      </c>
      <c r="BD23" s="76">
        <v>4.0</v>
      </c>
      <c r="BE23" s="76">
        <v>4.0</v>
      </c>
      <c r="BF23" s="6"/>
      <c r="BG23" s="86">
        <v>4.0</v>
      </c>
      <c r="BH23" s="86">
        <v>4.0</v>
      </c>
      <c r="BI23" s="86">
        <v>4.0</v>
      </c>
      <c r="BJ23" s="86">
        <v>4.0</v>
      </c>
      <c r="BK23" s="31"/>
      <c r="BL23" s="87">
        <v>4.0</v>
      </c>
      <c r="BM23" s="87">
        <v>4.0</v>
      </c>
      <c r="BN23" s="87">
        <v>4.0</v>
      </c>
      <c r="BO23" s="31"/>
      <c r="BP23" s="87">
        <v>4.0</v>
      </c>
      <c r="BQ23" s="87">
        <v>4.0</v>
      </c>
      <c r="BR23" s="31"/>
      <c r="BS23" s="87">
        <v>4.0</v>
      </c>
      <c r="BT23" s="87">
        <v>4.0</v>
      </c>
      <c r="BU23" s="87">
        <v>4.0</v>
      </c>
      <c r="BV23" s="87">
        <v>4.0</v>
      </c>
      <c r="BW23" s="107">
        <v>0.0</v>
      </c>
      <c r="BX23" s="87">
        <v>4.0</v>
      </c>
      <c r="BY23" s="31"/>
      <c r="BZ23" s="87">
        <v>4.0</v>
      </c>
      <c r="CA23" s="87">
        <v>4.0</v>
      </c>
      <c r="CB23" s="87">
        <v>4.0</v>
      </c>
      <c r="CC23" s="31"/>
      <c r="CD23" s="87">
        <v>4.0</v>
      </c>
      <c r="CE23" s="87">
        <v>4.0</v>
      </c>
      <c r="CF23" s="31"/>
      <c r="CG23" s="87">
        <v>4.0</v>
      </c>
      <c r="CH23" s="87">
        <v>4.0</v>
      </c>
      <c r="CI23" s="31"/>
      <c r="CJ23" s="87">
        <v>4.0</v>
      </c>
      <c r="CK23" s="87">
        <v>4.0</v>
      </c>
      <c r="CL23" s="87">
        <v>4.0</v>
      </c>
      <c r="CM23" s="31"/>
    </row>
    <row r="24" ht="15.75" customHeight="1">
      <c r="A24" s="8"/>
      <c r="B24" s="48">
        <v>5.0</v>
      </c>
      <c r="C24" s="48">
        <v>20.0</v>
      </c>
      <c r="D24" s="90" t="s">
        <v>157</v>
      </c>
      <c r="E24" s="94">
        <v>5.0</v>
      </c>
      <c r="F24" s="76">
        <v>5.0</v>
      </c>
      <c r="G24" s="76">
        <v>5.0</v>
      </c>
      <c r="H24" s="76">
        <v>5.0</v>
      </c>
      <c r="I24" s="76">
        <v>5.0</v>
      </c>
      <c r="J24" s="91">
        <v>0.0</v>
      </c>
      <c r="K24" s="76">
        <v>5.0</v>
      </c>
      <c r="L24" s="92">
        <v>5.0</v>
      </c>
      <c r="M24" s="93"/>
      <c r="N24" s="98">
        <v>5.0</v>
      </c>
      <c r="O24" s="76">
        <v>5.0</v>
      </c>
      <c r="P24" s="95">
        <v>5.0</v>
      </c>
      <c r="Q24" s="95">
        <v>5.0</v>
      </c>
      <c r="R24" s="95">
        <v>5.0</v>
      </c>
      <c r="S24" s="95">
        <v>5.0</v>
      </c>
      <c r="T24" s="95">
        <v>5.0</v>
      </c>
      <c r="U24" s="95">
        <v>5.0</v>
      </c>
      <c r="V24" s="95">
        <v>5.0</v>
      </c>
      <c r="W24" s="96"/>
      <c r="X24" s="76">
        <v>5.0</v>
      </c>
      <c r="Y24" s="76">
        <v>5.0</v>
      </c>
      <c r="Z24" s="76">
        <v>5.0</v>
      </c>
      <c r="AA24" s="76">
        <v>5.0</v>
      </c>
      <c r="AB24" s="76">
        <v>5.0</v>
      </c>
      <c r="AC24" s="76">
        <v>5.0</v>
      </c>
      <c r="AD24" s="84">
        <v>5.0</v>
      </c>
      <c r="AE24" s="6"/>
      <c r="AF24" s="91">
        <v>0.0</v>
      </c>
      <c r="AG24" s="76">
        <v>5.0</v>
      </c>
      <c r="AH24" s="6"/>
      <c r="AI24" s="76">
        <v>5.0</v>
      </c>
      <c r="AJ24" s="76">
        <v>5.0</v>
      </c>
      <c r="AK24" s="76">
        <v>5.0</v>
      </c>
      <c r="AL24" s="76">
        <v>5.0</v>
      </c>
      <c r="AM24" s="76">
        <v>5.0</v>
      </c>
      <c r="AN24" s="76">
        <v>5.0</v>
      </c>
      <c r="AO24" s="6"/>
      <c r="AP24" s="76">
        <v>5.0</v>
      </c>
      <c r="AQ24" s="94">
        <v>5.0</v>
      </c>
      <c r="AR24" s="76">
        <v>5.0</v>
      </c>
      <c r="AS24" s="76">
        <v>5.0</v>
      </c>
      <c r="AT24" s="76">
        <v>5.0</v>
      </c>
      <c r="AU24" s="76">
        <v>5.0</v>
      </c>
      <c r="AV24" s="76">
        <v>5.0</v>
      </c>
      <c r="AW24" s="76">
        <v>5.0</v>
      </c>
      <c r="AX24" s="6"/>
      <c r="AY24" s="94">
        <v>5.0</v>
      </c>
      <c r="AZ24" s="76">
        <v>5.0</v>
      </c>
      <c r="BA24" s="76">
        <v>5.0</v>
      </c>
      <c r="BB24" s="76">
        <v>5.0</v>
      </c>
      <c r="BC24" s="76">
        <v>5.0</v>
      </c>
      <c r="BD24" s="76">
        <v>5.0</v>
      </c>
      <c r="BE24" s="76">
        <v>5.0</v>
      </c>
      <c r="BF24" s="6"/>
      <c r="BG24" s="86">
        <v>5.0</v>
      </c>
      <c r="BH24" s="86">
        <v>5.0</v>
      </c>
      <c r="BI24" s="86">
        <v>5.0</v>
      </c>
      <c r="BJ24" s="86">
        <v>5.0</v>
      </c>
      <c r="BK24" s="31"/>
      <c r="BL24" s="87">
        <v>5.0</v>
      </c>
      <c r="BM24" s="87">
        <v>5.0</v>
      </c>
      <c r="BN24" s="87">
        <v>5.0</v>
      </c>
      <c r="BO24" s="31"/>
      <c r="BP24" s="87">
        <v>5.0</v>
      </c>
      <c r="BQ24" s="87">
        <v>5.0</v>
      </c>
      <c r="BR24" s="31"/>
      <c r="BS24" s="87">
        <v>5.0</v>
      </c>
      <c r="BT24" s="87">
        <v>5.0</v>
      </c>
      <c r="BU24" s="87">
        <v>5.0</v>
      </c>
      <c r="BV24" s="87">
        <v>5.0</v>
      </c>
      <c r="BW24" s="87">
        <v>5.0</v>
      </c>
      <c r="BX24" s="87">
        <v>5.0</v>
      </c>
      <c r="BY24" s="31"/>
      <c r="BZ24" s="87">
        <v>5.0</v>
      </c>
      <c r="CA24" s="87">
        <v>5.0</v>
      </c>
      <c r="CB24" s="87">
        <v>5.0</v>
      </c>
      <c r="CC24" s="31"/>
      <c r="CD24" s="87">
        <v>5.0</v>
      </c>
      <c r="CE24" s="87">
        <v>5.0</v>
      </c>
      <c r="CF24" s="31"/>
      <c r="CG24" s="87">
        <v>5.0</v>
      </c>
      <c r="CH24" s="87">
        <v>5.0</v>
      </c>
      <c r="CI24" s="31"/>
      <c r="CJ24" s="87">
        <v>5.0</v>
      </c>
      <c r="CK24" s="87">
        <v>5.0</v>
      </c>
      <c r="CL24" s="87">
        <v>5.0</v>
      </c>
      <c r="CM24" s="31"/>
    </row>
    <row r="25" ht="18.0" customHeight="1">
      <c r="A25" s="17"/>
      <c r="B25" s="48">
        <v>5.0</v>
      </c>
      <c r="C25" s="48">
        <v>21.0</v>
      </c>
      <c r="D25" s="90" t="s">
        <v>183</v>
      </c>
      <c r="E25" s="76">
        <v>5.0</v>
      </c>
      <c r="F25" s="76">
        <v>5.0</v>
      </c>
      <c r="G25" s="76">
        <v>5.0</v>
      </c>
      <c r="H25" s="76">
        <v>5.0</v>
      </c>
      <c r="I25" s="76">
        <v>5.0</v>
      </c>
      <c r="J25" s="91">
        <v>0.0</v>
      </c>
      <c r="K25" s="76">
        <v>5.0</v>
      </c>
      <c r="L25" s="92">
        <v>5.0</v>
      </c>
      <c r="M25" s="93"/>
      <c r="N25" s="98">
        <v>5.0</v>
      </c>
      <c r="O25" s="94">
        <v>5.0</v>
      </c>
      <c r="P25" s="95">
        <v>5.0</v>
      </c>
      <c r="Q25" s="95">
        <v>5.0</v>
      </c>
      <c r="R25" s="95">
        <v>5.0</v>
      </c>
      <c r="S25" s="95">
        <v>5.0</v>
      </c>
      <c r="T25" s="95">
        <v>5.0</v>
      </c>
      <c r="U25" s="144">
        <v>5.0</v>
      </c>
      <c r="V25" s="95">
        <v>5.0</v>
      </c>
      <c r="W25" s="96"/>
      <c r="X25" s="76">
        <v>5.0</v>
      </c>
      <c r="Y25" s="94">
        <v>5.0</v>
      </c>
      <c r="Z25" s="76">
        <v>5.0</v>
      </c>
      <c r="AA25" s="76">
        <v>5.0</v>
      </c>
      <c r="AB25" s="76">
        <v>5.0</v>
      </c>
      <c r="AC25" s="76">
        <v>5.0</v>
      </c>
      <c r="AD25" s="84">
        <v>5.0</v>
      </c>
      <c r="AE25" s="6"/>
      <c r="AF25" s="76">
        <v>5.0</v>
      </c>
      <c r="AG25" s="76">
        <v>5.0</v>
      </c>
      <c r="AH25" s="6"/>
      <c r="AI25" s="76">
        <v>5.0</v>
      </c>
      <c r="AJ25" s="76">
        <v>5.0</v>
      </c>
      <c r="AK25" s="76">
        <v>5.0</v>
      </c>
      <c r="AL25" s="76">
        <v>5.0</v>
      </c>
      <c r="AM25" s="76">
        <v>5.0</v>
      </c>
      <c r="AN25" s="76">
        <v>5.0</v>
      </c>
      <c r="AO25" s="6"/>
      <c r="AP25" s="94">
        <v>5.0</v>
      </c>
      <c r="AQ25" s="76">
        <v>5.0</v>
      </c>
      <c r="AR25" s="76">
        <v>5.0</v>
      </c>
      <c r="AS25" s="76">
        <v>5.0</v>
      </c>
      <c r="AT25" s="76">
        <v>5.0</v>
      </c>
      <c r="AU25" s="76">
        <v>5.0</v>
      </c>
      <c r="AV25" s="76">
        <v>5.0</v>
      </c>
      <c r="AW25" s="76">
        <v>5.0</v>
      </c>
      <c r="AX25" s="6"/>
      <c r="AY25" s="76">
        <v>5.0</v>
      </c>
      <c r="AZ25" s="94">
        <v>5.0</v>
      </c>
      <c r="BA25" s="76">
        <v>5.0</v>
      </c>
      <c r="BB25" s="76">
        <v>5.0</v>
      </c>
      <c r="BC25" s="76">
        <v>5.0</v>
      </c>
      <c r="BD25" s="76">
        <v>5.0</v>
      </c>
      <c r="BE25" s="76">
        <v>5.0</v>
      </c>
      <c r="BF25" s="6"/>
      <c r="BG25" s="86">
        <v>5.0</v>
      </c>
      <c r="BH25" s="86">
        <v>5.0</v>
      </c>
      <c r="BI25" s="86">
        <v>5.0</v>
      </c>
      <c r="BJ25" s="86">
        <v>5.0</v>
      </c>
      <c r="BK25" s="31"/>
      <c r="BL25" s="87">
        <v>5.0</v>
      </c>
      <c r="BM25" s="87">
        <v>5.0</v>
      </c>
      <c r="BN25" s="87">
        <v>5.0</v>
      </c>
      <c r="BO25" s="31"/>
      <c r="BP25" s="87">
        <v>5.0</v>
      </c>
      <c r="BQ25" s="87">
        <v>5.0</v>
      </c>
      <c r="BR25" s="31"/>
      <c r="BS25" s="87">
        <v>5.0</v>
      </c>
      <c r="BT25" s="87">
        <v>5.0</v>
      </c>
      <c r="BU25" s="87">
        <v>5.0</v>
      </c>
      <c r="BV25" s="87">
        <v>5.0</v>
      </c>
      <c r="BW25" s="87">
        <v>5.0</v>
      </c>
      <c r="BX25" s="87">
        <v>5.0</v>
      </c>
      <c r="BY25" s="31"/>
      <c r="BZ25" s="87">
        <v>5.0</v>
      </c>
      <c r="CA25" s="87">
        <v>5.0</v>
      </c>
      <c r="CB25" s="87">
        <v>5.0</v>
      </c>
      <c r="CC25" s="31"/>
      <c r="CD25" s="87">
        <v>5.0</v>
      </c>
      <c r="CE25" s="87">
        <v>5.0</v>
      </c>
      <c r="CF25" s="31"/>
      <c r="CG25" s="87">
        <v>5.0</v>
      </c>
      <c r="CH25" s="87">
        <v>5.0</v>
      </c>
      <c r="CI25" s="31"/>
      <c r="CJ25" s="87">
        <v>5.0</v>
      </c>
      <c r="CK25" s="87">
        <v>5.0</v>
      </c>
      <c r="CL25" s="87">
        <v>5.0</v>
      </c>
      <c r="CM25" s="31"/>
    </row>
    <row r="26" ht="15.75" customHeight="1">
      <c r="A26" s="48"/>
      <c r="B26" s="121">
        <f>SUM(B5:B25)</f>
        <v>32</v>
      </c>
      <c r="C26" s="25"/>
      <c r="D26" s="147" t="s">
        <v>64</v>
      </c>
      <c r="E26" s="92">
        <f t="shared" ref="E26:L26" si="1">SUM(E5:E25)</f>
        <v>29</v>
      </c>
      <c r="F26" s="92">
        <f t="shared" si="1"/>
        <v>30</v>
      </c>
      <c r="G26" s="92">
        <f t="shared" si="1"/>
        <v>30</v>
      </c>
      <c r="H26" s="92">
        <f t="shared" si="1"/>
        <v>31</v>
      </c>
      <c r="I26" s="92">
        <f t="shared" si="1"/>
        <v>31</v>
      </c>
      <c r="J26" s="92">
        <f t="shared" si="1"/>
        <v>13</v>
      </c>
      <c r="K26" s="92">
        <f t="shared" si="1"/>
        <v>32</v>
      </c>
      <c r="L26" s="92">
        <f t="shared" si="1"/>
        <v>32</v>
      </c>
      <c r="M26" s="93"/>
      <c r="N26" s="94">
        <f t="shared" ref="N26:V26" si="2">SUM(N5:N25)</f>
        <v>32</v>
      </c>
      <c r="O26" s="76">
        <f t="shared" si="2"/>
        <v>31</v>
      </c>
      <c r="P26" s="149">
        <f t="shared" si="2"/>
        <v>31</v>
      </c>
      <c r="Q26" s="76">
        <f t="shared" si="2"/>
        <v>31</v>
      </c>
      <c r="R26" s="149">
        <f t="shared" si="2"/>
        <v>32</v>
      </c>
      <c r="S26" s="76">
        <f t="shared" si="2"/>
        <v>32</v>
      </c>
      <c r="T26" s="76">
        <f t="shared" si="2"/>
        <v>31</v>
      </c>
      <c r="U26" s="149">
        <f t="shared" si="2"/>
        <v>31</v>
      </c>
      <c r="V26" s="76">
        <f t="shared" si="2"/>
        <v>30</v>
      </c>
      <c r="W26" s="151"/>
      <c r="X26" s="76">
        <f t="shared" ref="X26:AD26" si="3">SUM(X5:X25)</f>
        <v>32</v>
      </c>
      <c r="Y26" s="76">
        <f t="shared" si="3"/>
        <v>32</v>
      </c>
      <c r="Z26" s="76">
        <f t="shared" si="3"/>
        <v>32</v>
      </c>
      <c r="AA26" s="76">
        <f t="shared" si="3"/>
        <v>32</v>
      </c>
      <c r="AB26" s="76">
        <f t="shared" si="3"/>
        <v>32</v>
      </c>
      <c r="AC26" s="76">
        <f t="shared" si="3"/>
        <v>32</v>
      </c>
      <c r="AD26" s="84">
        <f t="shared" si="3"/>
        <v>30</v>
      </c>
      <c r="AE26" s="6"/>
      <c r="AF26" s="76">
        <f t="shared" ref="AF26:AG26" si="4">SUM(AF5:AF25)</f>
        <v>27</v>
      </c>
      <c r="AG26" s="76">
        <f t="shared" si="4"/>
        <v>32</v>
      </c>
      <c r="AH26" s="6"/>
      <c r="AI26" s="76">
        <f t="shared" ref="AI26:AN26" si="5">SUM(AI5:AI25)</f>
        <v>32</v>
      </c>
      <c r="AJ26" s="76">
        <f t="shared" si="5"/>
        <v>32</v>
      </c>
      <c r="AK26" s="76">
        <f t="shared" si="5"/>
        <v>32</v>
      </c>
      <c r="AL26" s="76">
        <f t="shared" si="5"/>
        <v>32</v>
      </c>
      <c r="AM26" s="76">
        <f t="shared" si="5"/>
        <v>31</v>
      </c>
      <c r="AN26" s="76">
        <f t="shared" si="5"/>
        <v>32</v>
      </c>
      <c r="AO26" s="6"/>
      <c r="AP26" s="76">
        <f t="shared" ref="AP26:AW26" si="6">SUM(AP5:AP25)</f>
        <v>31</v>
      </c>
      <c r="AQ26" s="76">
        <f t="shared" si="6"/>
        <v>32</v>
      </c>
      <c r="AR26" s="76">
        <f t="shared" si="6"/>
        <v>32</v>
      </c>
      <c r="AS26" s="76">
        <f t="shared" si="6"/>
        <v>32</v>
      </c>
      <c r="AT26" s="76">
        <f t="shared" si="6"/>
        <v>32</v>
      </c>
      <c r="AU26" s="76">
        <f t="shared" si="6"/>
        <v>32</v>
      </c>
      <c r="AV26" s="76">
        <f t="shared" si="6"/>
        <v>32</v>
      </c>
      <c r="AW26" s="76">
        <f t="shared" si="6"/>
        <v>32</v>
      </c>
      <c r="AX26" s="6"/>
      <c r="AY26" s="76">
        <f t="shared" ref="AY26:BE26" si="7">SUM(AY5:AY25)</f>
        <v>32</v>
      </c>
      <c r="AZ26" s="76">
        <f t="shared" si="7"/>
        <v>32</v>
      </c>
      <c r="BA26" s="76">
        <f t="shared" si="7"/>
        <v>32</v>
      </c>
      <c r="BB26" s="76">
        <f t="shared" si="7"/>
        <v>31</v>
      </c>
      <c r="BC26" s="76">
        <f t="shared" si="7"/>
        <v>32</v>
      </c>
      <c r="BD26" s="76">
        <f t="shared" si="7"/>
        <v>32</v>
      </c>
      <c r="BE26" s="76">
        <f t="shared" si="7"/>
        <v>32</v>
      </c>
      <c r="BF26" s="6"/>
      <c r="BG26" s="76">
        <f t="shared" ref="BG26:BJ26" si="8">SUM(BG5:BG25)</f>
        <v>32</v>
      </c>
      <c r="BH26" s="76">
        <f t="shared" si="8"/>
        <v>32</v>
      </c>
      <c r="BI26" s="76">
        <f t="shared" si="8"/>
        <v>32</v>
      </c>
      <c r="BJ26" s="76">
        <f t="shared" si="8"/>
        <v>32</v>
      </c>
      <c r="BK26" s="31"/>
      <c r="BL26" s="128">
        <f t="shared" ref="BL26:BN26" si="9">SUM(BL5:BL25)</f>
        <v>32</v>
      </c>
      <c r="BM26" s="128">
        <f t="shared" si="9"/>
        <v>31</v>
      </c>
      <c r="BN26" s="128">
        <f t="shared" si="9"/>
        <v>32</v>
      </c>
      <c r="BO26" s="31"/>
      <c r="BP26" s="128">
        <f t="shared" ref="BP26:BQ26" si="10">SUM(BP5:BP25)</f>
        <v>32</v>
      </c>
      <c r="BQ26" s="128">
        <f t="shared" si="10"/>
        <v>32</v>
      </c>
      <c r="BR26" s="31"/>
      <c r="BS26" s="128">
        <f t="shared" ref="BS26:BX26" si="11">SUM(BS5:BS25)</f>
        <v>32</v>
      </c>
      <c r="BT26" s="128">
        <f t="shared" si="11"/>
        <v>32</v>
      </c>
      <c r="BU26" s="128">
        <f t="shared" si="11"/>
        <v>32</v>
      </c>
      <c r="BV26" s="128">
        <f t="shared" si="11"/>
        <v>32</v>
      </c>
      <c r="BW26" s="128">
        <f t="shared" si="11"/>
        <v>27</v>
      </c>
      <c r="BX26" s="128">
        <f t="shared" si="11"/>
        <v>32</v>
      </c>
      <c r="BY26" s="31"/>
      <c r="BZ26" s="128">
        <f t="shared" ref="BZ26:CB26" si="12">SUM(BZ5:BZ25)</f>
        <v>32</v>
      </c>
      <c r="CA26" s="128">
        <f t="shared" si="12"/>
        <v>32</v>
      </c>
      <c r="CB26" s="128">
        <f t="shared" si="12"/>
        <v>32</v>
      </c>
      <c r="CC26" s="31"/>
      <c r="CD26" s="128">
        <f t="shared" ref="CD26:CE26" si="13">SUM(CD5:CD25)</f>
        <v>32</v>
      </c>
      <c r="CE26" s="128">
        <f t="shared" si="13"/>
        <v>32</v>
      </c>
      <c r="CF26" s="31"/>
      <c r="CG26" s="128">
        <f t="shared" ref="CG26:CH26" si="14">SUM(CG5:CG25)</f>
        <v>32</v>
      </c>
      <c r="CH26" s="128">
        <f t="shared" si="14"/>
        <v>32</v>
      </c>
      <c r="CI26" s="31"/>
      <c r="CJ26" s="128">
        <f t="shared" ref="CJ26:CL26" si="15">SUM(CJ5:CJ25)</f>
        <v>32</v>
      </c>
      <c r="CK26" s="128">
        <f t="shared" si="15"/>
        <v>32</v>
      </c>
      <c r="CL26" s="128">
        <f t="shared" si="15"/>
        <v>32</v>
      </c>
      <c r="CM26" s="31"/>
    </row>
    <row r="27" ht="15.75" customHeight="1">
      <c r="A27" s="129" t="s">
        <v>65</v>
      </c>
      <c r="B27" s="23"/>
      <c r="C27" s="23"/>
      <c r="D27" s="25"/>
      <c r="E27" s="76">
        <v>32.0</v>
      </c>
      <c r="F27" s="76">
        <v>32.0</v>
      </c>
      <c r="G27" s="76">
        <v>32.0</v>
      </c>
      <c r="H27" s="76">
        <v>32.0</v>
      </c>
      <c r="I27" s="76">
        <v>32.0</v>
      </c>
      <c r="J27" s="76">
        <v>32.0</v>
      </c>
      <c r="K27" s="76">
        <v>32.0</v>
      </c>
      <c r="L27" s="92">
        <v>32.0</v>
      </c>
      <c r="M27" s="93"/>
      <c r="N27" s="98">
        <v>32.0</v>
      </c>
      <c r="O27" s="76">
        <v>32.0</v>
      </c>
      <c r="P27" s="95">
        <v>32.0</v>
      </c>
      <c r="Q27" s="95">
        <v>32.0</v>
      </c>
      <c r="R27" s="95">
        <v>32.0</v>
      </c>
      <c r="S27" s="95">
        <v>32.0</v>
      </c>
      <c r="T27" s="95">
        <v>32.0</v>
      </c>
      <c r="U27" s="95">
        <v>32.0</v>
      </c>
      <c r="V27" s="95">
        <v>32.0</v>
      </c>
      <c r="W27" s="96"/>
      <c r="X27" s="76">
        <v>32.0</v>
      </c>
      <c r="Y27" s="76">
        <v>32.0</v>
      </c>
      <c r="Z27" s="76">
        <v>32.0</v>
      </c>
      <c r="AA27" s="76">
        <v>32.0</v>
      </c>
      <c r="AB27" s="76">
        <v>32.0</v>
      </c>
      <c r="AC27" s="76">
        <v>32.0</v>
      </c>
      <c r="AD27" s="84">
        <v>32.0</v>
      </c>
      <c r="AE27" s="6"/>
      <c r="AF27" s="76">
        <v>32.0</v>
      </c>
      <c r="AG27" s="76">
        <v>32.0</v>
      </c>
      <c r="AH27" s="6"/>
      <c r="AI27" s="76">
        <v>32.0</v>
      </c>
      <c r="AJ27" s="76">
        <v>32.0</v>
      </c>
      <c r="AK27" s="76">
        <v>32.0</v>
      </c>
      <c r="AL27" s="76">
        <v>32.0</v>
      </c>
      <c r="AM27" s="76">
        <v>32.0</v>
      </c>
      <c r="AN27" s="76">
        <v>32.0</v>
      </c>
      <c r="AO27" s="6"/>
      <c r="AP27" s="76">
        <v>32.0</v>
      </c>
      <c r="AQ27" s="76">
        <v>32.0</v>
      </c>
      <c r="AR27" s="76">
        <v>32.0</v>
      </c>
      <c r="AS27" s="76">
        <v>32.0</v>
      </c>
      <c r="AT27" s="76">
        <v>32.0</v>
      </c>
      <c r="AU27" s="76">
        <v>32.0</v>
      </c>
      <c r="AV27" s="76">
        <v>32.0</v>
      </c>
      <c r="AW27" s="76">
        <v>32.0</v>
      </c>
      <c r="AX27" s="6"/>
      <c r="AY27" s="76">
        <v>32.0</v>
      </c>
      <c r="AZ27" s="76">
        <v>32.0</v>
      </c>
      <c r="BA27" s="76">
        <v>32.0</v>
      </c>
      <c r="BB27" s="76">
        <v>32.0</v>
      </c>
      <c r="BC27" s="76">
        <v>32.0</v>
      </c>
      <c r="BD27" s="76">
        <v>32.0</v>
      </c>
      <c r="BE27" s="76">
        <v>32.0</v>
      </c>
      <c r="BF27" s="6"/>
      <c r="BG27" s="86">
        <v>32.0</v>
      </c>
      <c r="BH27" s="86">
        <v>32.0</v>
      </c>
      <c r="BI27" s="86">
        <v>32.0</v>
      </c>
      <c r="BJ27" s="86">
        <v>32.0</v>
      </c>
      <c r="BK27" s="31"/>
      <c r="BL27" s="87">
        <v>32.0</v>
      </c>
      <c r="BM27" s="87">
        <v>32.0</v>
      </c>
      <c r="BN27" s="87">
        <v>32.0</v>
      </c>
      <c r="BO27" s="31"/>
      <c r="BP27" s="87">
        <v>32.0</v>
      </c>
      <c r="BQ27" s="87">
        <v>32.0</v>
      </c>
      <c r="BR27" s="31"/>
      <c r="BS27" s="87">
        <v>32.0</v>
      </c>
      <c r="BT27" s="87">
        <v>32.0</v>
      </c>
      <c r="BU27" s="87">
        <v>32.0</v>
      </c>
      <c r="BV27" s="87">
        <v>32.0</v>
      </c>
      <c r="BW27" s="87">
        <v>32.0</v>
      </c>
      <c r="BX27" s="87">
        <v>32.0</v>
      </c>
      <c r="BY27" s="31"/>
      <c r="BZ27" s="87">
        <v>32.0</v>
      </c>
      <c r="CA27" s="87">
        <v>32.0</v>
      </c>
      <c r="CB27" s="87">
        <v>32.0</v>
      </c>
      <c r="CC27" s="31"/>
      <c r="CD27" s="87">
        <v>32.0</v>
      </c>
      <c r="CE27" s="87">
        <v>32.0</v>
      </c>
      <c r="CF27" s="31"/>
      <c r="CG27" s="87">
        <v>32.0</v>
      </c>
      <c r="CH27" s="87">
        <v>32.0</v>
      </c>
      <c r="CI27" s="31"/>
      <c r="CJ27" s="87">
        <v>32.0</v>
      </c>
      <c r="CK27" s="87">
        <v>32.0</v>
      </c>
      <c r="CL27" s="87">
        <v>32.0</v>
      </c>
      <c r="CM27" s="31"/>
    </row>
    <row r="28" ht="15.75" customHeight="1">
      <c r="A28" s="129" t="s">
        <v>68</v>
      </c>
      <c r="B28" s="23"/>
      <c r="C28" s="23"/>
      <c r="D28" s="25"/>
      <c r="E28" s="131">
        <f t="shared" ref="E28:L28" si="16">E26/E27</f>
        <v>0.90625</v>
      </c>
      <c r="F28" s="131">
        <f t="shared" si="16"/>
        <v>0.9375</v>
      </c>
      <c r="G28" s="131">
        <f t="shared" si="16"/>
        <v>0.9375</v>
      </c>
      <c r="H28" s="131">
        <f t="shared" si="16"/>
        <v>0.96875</v>
      </c>
      <c r="I28" s="131">
        <f t="shared" si="16"/>
        <v>0.96875</v>
      </c>
      <c r="J28" s="131">
        <f t="shared" si="16"/>
        <v>0.40625</v>
      </c>
      <c r="K28" s="131">
        <f t="shared" si="16"/>
        <v>1</v>
      </c>
      <c r="L28" s="160">
        <f t="shared" si="16"/>
        <v>1</v>
      </c>
      <c r="M28" s="161"/>
      <c r="N28" s="162">
        <f t="shared" ref="N28:V28" si="17">N26/N27</f>
        <v>1</v>
      </c>
      <c r="O28" s="131">
        <f t="shared" si="17"/>
        <v>0.96875</v>
      </c>
      <c r="P28" s="163">
        <f t="shared" si="17"/>
        <v>0.96875</v>
      </c>
      <c r="Q28" s="163">
        <f t="shared" si="17"/>
        <v>0.96875</v>
      </c>
      <c r="R28" s="163">
        <f t="shared" si="17"/>
        <v>1</v>
      </c>
      <c r="S28" s="163">
        <f t="shared" si="17"/>
        <v>1</v>
      </c>
      <c r="T28" s="163">
        <f t="shared" si="17"/>
        <v>0.96875</v>
      </c>
      <c r="U28" s="163">
        <f t="shared" si="17"/>
        <v>0.96875</v>
      </c>
      <c r="V28" s="163">
        <f t="shared" si="17"/>
        <v>0.9375</v>
      </c>
      <c r="W28" s="164"/>
      <c r="X28" s="131">
        <f t="shared" ref="X28:AD28" si="18">X26/X27</f>
        <v>1</v>
      </c>
      <c r="Y28" s="131">
        <f t="shared" si="18"/>
        <v>1</v>
      </c>
      <c r="Z28" s="131">
        <f t="shared" si="18"/>
        <v>1</v>
      </c>
      <c r="AA28" s="131">
        <f t="shared" si="18"/>
        <v>1</v>
      </c>
      <c r="AB28" s="131">
        <f t="shared" si="18"/>
        <v>1</v>
      </c>
      <c r="AC28" s="131">
        <f t="shared" si="18"/>
        <v>1</v>
      </c>
      <c r="AD28" s="133">
        <f t="shared" si="18"/>
        <v>0.9375</v>
      </c>
      <c r="AE28" s="6"/>
      <c r="AF28" s="131">
        <f t="shared" ref="AF28:AG28" si="19">AF26/AF27</f>
        <v>0.84375</v>
      </c>
      <c r="AG28" s="131">
        <f t="shared" si="19"/>
        <v>1</v>
      </c>
      <c r="AH28" s="6"/>
      <c r="AI28" s="131">
        <f t="shared" ref="AI28:AN28" si="20">AI26/AI27</f>
        <v>1</v>
      </c>
      <c r="AJ28" s="131">
        <f t="shared" si="20"/>
        <v>1</v>
      </c>
      <c r="AK28" s="131">
        <f t="shared" si="20"/>
        <v>1</v>
      </c>
      <c r="AL28" s="131">
        <f t="shared" si="20"/>
        <v>1</v>
      </c>
      <c r="AM28" s="131">
        <f t="shared" si="20"/>
        <v>0.96875</v>
      </c>
      <c r="AN28" s="131">
        <f t="shared" si="20"/>
        <v>1</v>
      </c>
      <c r="AO28" s="6"/>
      <c r="AP28" s="131">
        <f t="shared" ref="AP28:AW28" si="21">AP26/AP27</f>
        <v>0.96875</v>
      </c>
      <c r="AQ28" s="131">
        <f t="shared" si="21"/>
        <v>1</v>
      </c>
      <c r="AR28" s="131">
        <f t="shared" si="21"/>
        <v>1</v>
      </c>
      <c r="AS28" s="131">
        <f t="shared" si="21"/>
        <v>1</v>
      </c>
      <c r="AT28" s="131">
        <f t="shared" si="21"/>
        <v>1</v>
      </c>
      <c r="AU28" s="131">
        <f t="shared" si="21"/>
        <v>1</v>
      </c>
      <c r="AV28" s="131">
        <f t="shared" si="21"/>
        <v>1</v>
      </c>
      <c r="AW28" s="131">
        <f t="shared" si="21"/>
        <v>1</v>
      </c>
      <c r="AX28" s="6"/>
      <c r="AY28" s="131">
        <f t="shared" ref="AY28:BE28" si="22">AY26/AY27</f>
        <v>1</v>
      </c>
      <c r="AZ28" s="131">
        <f t="shared" si="22"/>
        <v>1</v>
      </c>
      <c r="BA28" s="131">
        <f t="shared" si="22"/>
        <v>1</v>
      </c>
      <c r="BB28" s="131">
        <f t="shared" si="22"/>
        <v>0.96875</v>
      </c>
      <c r="BC28" s="131">
        <f t="shared" si="22"/>
        <v>1</v>
      </c>
      <c r="BD28" s="131">
        <f t="shared" si="22"/>
        <v>1</v>
      </c>
      <c r="BE28" s="131">
        <f t="shared" si="22"/>
        <v>1</v>
      </c>
      <c r="BF28" s="6"/>
      <c r="BG28" s="131">
        <f t="shared" ref="BG28:BJ28" si="23">BG26/BG27</f>
        <v>1</v>
      </c>
      <c r="BH28" s="131">
        <f t="shared" si="23"/>
        <v>1</v>
      </c>
      <c r="BI28" s="131">
        <f t="shared" si="23"/>
        <v>1</v>
      </c>
      <c r="BJ28" s="131">
        <f t="shared" si="23"/>
        <v>1</v>
      </c>
      <c r="BK28" s="31"/>
      <c r="BL28" s="134">
        <f t="shared" ref="BL28:BN28" si="24">BL26/BL27</f>
        <v>1</v>
      </c>
      <c r="BM28" s="134">
        <f t="shared" si="24"/>
        <v>0.96875</v>
      </c>
      <c r="BN28" s="134">
        <f t="shared" si="24"/>
        <v>1</v>
      </c>
      <c r="BO28" s="31"/>
      <c r="BP28" s="134">
        <f t="shared" ref="BP28:BQ28" si="25">BP26/BP27</f>
        <v>1</v>
      </c>
      <c r="BQ28" s="134">
        <f t="shared" si="25"/>
        <v>1</v>
      </c>
      <c r="BR28" s="31"/>
      <c r="BS28" s="134">
        <f t="shared" ref="BS28:BX28" si="26">BS26/BS27</f>
        <v>1</v>
      </c>
      <c r="BT28" s="134">
        <f t="shared" si="26"/>
        <v>1</v>
      </c>
      <c r="BU28" s="134">
        <f t="shared" si="26"/>
        <v>1</v>
      </c>
      <c r="BV28" s="134">
        <f t="shared" si="26"/>
        <v>1</v>
      </c>
      <c r="BW28" s="134">
        <f t="shared" si="26"/>
        <v>0.84375</v>
      </c>
      <c r="BX28" s="134">
        <f t="shared" si="26"/>
        <v>1</v>
      </c>
      <c r="BY28" s="31"/>
      <c r="BZ28" s="134">
        <f t="shared" ref="BZ28:CB28" si="27">BZ26/BZ27</f>
        <v>1</v>
      </c>
      <c r="CA28" s="134">
        <f t="shared" si="27"/>
        <v>1</v>
      </c>
      <c r="CB28" s="134">
        <f t="shared" si="27"/>
        <v>1</v>
      </c>
      <c r="CC28" s="31"/>
      <c r="CD28" s="134">
        <f t="shared" ref="CD28:CE28" si="28">CD26/CD27</f>
        <v>1</v>
      </c>
      <c r="CE28" s="134">
        <f t="shared" si="28"/>
        <v>1</v>
      </c>
      <c r="CF28" s="31"/>
      <c r="CG28" s="134">
        <f t="shared" ref="CG28:CH28" si="29">CG26/CG27</f>
        <v>1</v>
      </c>
      <c r="CH28" s="134">
        <f t="shared" si="29"/>
        <v>1</v>
      </c>
      <c r="CI28" s="31"/>
      <c r="CJ28" s="134">
        <f t="shared" ref="CJ28:CL28" si="30">CJ26/CJ27</f>
        <v>1</v>
      </c>
      <c r="CK28" s="134">
        <f t="shared" si="30"/>
        <v>1</v>
      </c>
      <c r="CL28" s="134">
        <f t="shared" si="30"/>
        <v>1</v>
      </c>
      <c r="CM28" s="31"/>
      <c r="CN28" s="135"/>
      <c r="CO28" s="135"/>
      <c r="CP28" s="135"/>
      <c r="CQ28" s="135"/>
      <c r="CR28" s="135"/>
      <c r="CS28" s="135"/>
      <c r="CT28" s="135"/>
      <c r="CU28" s="135"/>
      <c r="CV28" s="135"/>
    </row>
    <row r="29" ht="15.75" customHeight="1">
      <c r="A29" s="129" t="s">
        <v>72</v>
      </c>
      <c r="B29" s="23"/>
      <c r="C29" s="23"/>
      <c r="D29" s="25"/>
      <c r="E29" s="76">
        <f t="shared" ref="E29:L29" si="31">E27-E26</f>
        <v>3</v>
      </c>
      <c r="F29" s="76">
        <f t="shared" si="31"/>
        <v>2</v>
      </c>
      <c r="G29" s="76">
        <f t="shared" si="31"/>
        <v>2</v>
      </c>
      <c r="H29" s="76">
        <f t="shared" si="31"/>
        <v>1</v>
      </c>
      <c r="I29" s="76">
        <f t="shared" si="31"/>
        <v>1</v>
      </c>
      <c r="J29" s="76">
        <f t="shared" si="31"/>
        <v>19</v>
      </c>
      <c r="K29" s="76">
        <f t="shared" si="31"/>
        <v>0</v>
      </c>
      <c r="L29" s="92">
        <f t="shared" si="31"/>
        <v>0</v>
      </c>
      <c r="M29" s="93"/>
      <c r="N29" s="94">
        <f t="shared" ref="N29:V29" si="32">N27-N26</f>
        <v>0</v>
      </c>
      <c r="O29" s="76">
        <f t="shared" si="32"/>
        <v>1</v>
      </c>
      <c r="P29" s="95">
        <f t="shared" si="32"/>
        <v>1</v>
      </c>
      <c r="Q29" s="95">
        <f t="shared" si="32"/>
        <v>1</v>
      </c>
      <c r="R29" s="95">
        <f t="shared" si="32"/>
        <v>0</v>
      </c>
      <c r="S29" s="95">
        <f t="shared" si="32"/>
        <v>0</v>
      </c>
      <c r="T29" s="95">
        <f t="shared" si="32"/>
        <v>1</v>
      </c>
      <c r="U29" s="95">
        <f t="shared" si="32"/>
        <v>1</v>
      </c>
      <c r="V29" s="95">
        <f t="shared" si="32"/>
        <v>2</v>
      </c>
      <c r="W29" s="96"/>
      <c r="X29" s="76">
        <f t="shared" ref="X29:AD29" si="33">X27-X26</f>
        <v>0</v>
      </c>
      <c r="Y29" s="76">
        <f t="shared" si="33"/>
        <v>0</v>
      </c>
      <c r="Z29" s="76">
        <f t="shared" si="33"/>
        <v>0</v>
      </c>
      <c r="AA29" s="76">
        <f t="shared" si="33"/>
        <v>0</v>
      </c>
      <c r="AB29" s="76">
        <f t="shared" si="33"/>
        <v>0</v>
      </c>
      <c r="AC29" s="76">
        <f t="shared" si="33"/>
        <v>0</v>
      </c>
      <c r="AD29" s="84">
        <f t="shared" si="33"/>
        <v>2</v>
      </c>
      <c r="AE29" s="6"/>
      <c r="AF29" s="76">
        <f t="shared" ref="AF29:AG29" si="34">AF27-AF26</f>
        <v>5</v>
      </c>
      <c r="AG29" s="76">
        <f t="shared" si="34"/>
        <v>0</v>
      </c>
      <c r="AH29" s="6"/>
      <c r="AI29" s="76">
        <f t="shared" ref="AI29:AN29" si="35">AI27-AI26</f>
        <v>0</v>
      </c>
      <c r="AJ29" s="76">
        <f t="shared" si="35"/>
        <v>0</v>
      </c>
      <c r="AK29" s="76">
        <f t="shared" si="35"/>
        <v>0</v>
      </c>
      <c r="AL29" s="76">
        <f t="shared" si="35"/>
        <v>0</v>
      </c>
      <c r="AM29" s="76">
        <f t="shared" si="35"/>
        <v>1</v>
      </c>
      <c r="AN29" s="76">
        <f t="shared" si="35"/>
        <v>0</v>
      </c>
      <c r="AO29" s="6"/>
      <c r="AP29" s="76">
        <f t="shared" ref="AP29:AW29" si="36">AP27-AP26</f>
        <v>1</v>
      </c>
      <c r="AQ29" s="76">
        <f t="shared" si="36"/>
        <v>0</v>
      </c>
      <c r="AR29" s="76">
        <f t="shared" si="36"/>
        <v>0</v>
      </c>
      <c r="AS29" s="76">
        <f t="shared" si="36"/>
        <v>0</v>
      </c>
      <c r="AT29" s="76">
        <f t="shared" si="36"/>
        <v>0</v>
      </c>
      <c r="AU29" s="76">
        <f t="shared" si="36"/>
        <v>0</v>
      </c>
      <c r="AV29" s="76">
        <f t="shared" si="36"/>
        <v>0</v>
      </c>
      <c r="AW29" s="76">
        <f t="shared" si="36"/>
        <v>0</v>
      </c>
      <c r="AX29" s="6"/>
      <c r="AY29" s="76">
        <f t="shared" ref="AY29:BE29" si="37">AY27-AY26</f>
        <v>0</v>
      </c>
      <c r="AZ29" s="76">
        <f t="shared" si="37"/>
        <v>0</v>
      </c>
      <c r="BA29" s="76">
        <f t="shared" si="37"/>
        <v>0</v>
      </c>
      <c r="BB29" s="76">
        <f t="shared" si="37"/>
        <v>1</v>
      </c>
      <c r="BC29" s="76">
        <f t="shared" si="37"/>
        <v>0</v>
      </c>
      <c r="BD29" s="76">
        <f t="shared" si="37"/>
        <v>0</v>
      </c>
      <c r="BE29" s="76">
        <f t="shared" si="37"/>
        <v>0</v>
      </c>
      <c r="BF29" s="6"/>
      <c r="BG29" s="76">
        <f t="shared" ref="BG29:BJ29" si="38">BG27-BG26</f>
        <v>0</v>
      </c>
      <c r="BH29" s="76">
        <f t="shared" si="38"/>
        <v>0</v>
      </c>
      <c r="BI29" s="76">
        <f t="shared" si="38"/>
        <v>0</v>
      </c>
      <c r="BJ29" s="76">
        <f t="shared" si="38"/>
        <v>0</v>
      </c>
      <c r="BK29" s="31"/>
      <c r="BL29" s="128">
        <f t="shared" ref="BL29:BN29" si="39">BL27-BL26</f>
        <v>0</v>
      </c>
      <c r="BM29" s="128">
        <f t="shared" si="39"/>
        <v>1</v>
      </c>
      <c r="BN29" s="128">
        <f t="shared" si="39"/>
        <v>0</v>
      </c>
      <c r="BO29" s="31"/>
      <c r="BP29" s="128">
        <f t="shared" ref="BP29:BQ29" si="40">BP27-BP26</f>
        <v>0</v>
      </c>
      <c r="BQ29" s="128">
        <f t="shared" si="40"/>
        <v>0</v>
      </c>
      <c r="BR29" s="31"/>
      <c r="BS29" s="128">
        <f t="shared" ref="BS29:BX29" si="41">BS27-BS26</f>
        <v>0</v>
      </c>
      <c r="BT29" s="128">
        <f t="shared" si="41"/>
        <v>0</v>
      </c>
      <c r="BU29" s="128">
        <f t="shared" si="41"/>
        <v>0</v>
      </c>
      <c r="BV29" s="128">
        <f t="shared" si="41"/>
        <v>0</v>
      </c>
      <c r="BW29" s="128">
        <f t="shared" si="41"/>
        <v>5</v>
      </c>
      <c r="BX29" s="128">
        <f t="shared" si="41"/>
        <v>0</v>
      </c>
      <c r="BY29" s="31"/>
      <c r="BZ29" s="128">
        <f t="shared" ref="BZ29:CB29" si="42">BZ27-BZ26</f>
        <v>0</v>
      </c>
      <c r="CA29" s="128">
        <f t="shared" si="42"/>
        <v>0</v>
      </c>
      <c r="CB29" s="128">
        <f t="shared" si="42"/>
        <v>0</v>
      </c>
      <c r="CC29" s="31"/>
      <c r="CD29" s="128">
        <f t="shared" ref="CD29:CE29" si="43">CD27-CD26</f>
        <v>0</v>
      </c>
      <c r="CE29" s="128">
        <f t="shared" si="43"/>
        <v>0</v>
      </c>
      <c r="CF29" s="31"/>
      <c r="CG29" s="128">
        <f t="shared" ref="CG29:CH29" si="44">CG27-CG26</f>
        <v>0</v>
      </c>
      <c r="CH29" s="128">
        <f t="shared" si="44"/>
        <v>0</v>
      </c>
      <c r="CI29" s="31"/>
      <c r="CJ29" s="128">
        <f t="shared" ref="CJ29:CL29" si="45">CJ27-CJ26</f>
        <v>0</v>
      </c>
      <c r="CK29" s="128">
        <f t="shared" si="45"/>
        <v>0</v>
      </c>
      <c r="CL29" s="128">
        <f t="shared" si="45"/>
        <v>0</v>
      </c>
      <c r="CM29" s="31"/>
    </row>
    <row r="30" ht="42.75" customHeight="1">
      <c r="A30" s="129" t="s">
        <v>75</v>
      </c>
      <c r="B30" s="23"/>
      <c r="C30" s="23"/>
      <c r="D30" s="25"/>
      <c r="E30" s="94" t="s">
        <v>198</v>
      </c>
      <c r="F30" s="94" t="s">
        <v>199</v>
      </c>
      <c r="G30" s="94" t="s">
        <v>200</v>
      </c>
      <c r="H30" s="94" t="s">
        <v>201</v>
      </c>
      <c r="I30" s="94" t="s">
        <v>202</v>
      </c>
      <c r="J30" s="94" t="s">
        <v>203</v>
      </c>
      <c r="K30" s="167" t="s">
        <v>204</v>
      </c>
      <c r="L30" s="168" t="s">
        <v>205</v>
      </c>
      <c r="M30" s="93"/>
      <c r="N30" s="83" t="s">
        <v>206</v>
      </c>
      <c r="O30" s="136" t="s">
        <v>207</v>
      </c>
      <c r="P30" s="169" t="s">
        <v>208</v>
      </c>
      <c r="Q30" s="169" t="s">
        <v>209</v>
      </c>
      <c r="R30" s="169" t="s">
        <v>210</v>
      </c>
      <c r="S30" s="144" t="s">
        <v>211</v>
      </c>
      <c r="T30" s="169" t="s">
        <v>212</v>
      </c>
      <c r="U30" s="144" t="s">
        <v>213</v>
      </c>
      <c r="V30" s="169" t="s">
        <v>214</v>
      </c>
      <c r="W30" s="96"/>
      <c r="X30" s="136" t="s">
        <v>215</v>
      </c>
      <c r="Y30" s="136" t="s">
        <v>216</v>
      </c>
      <c r="Z30" s="76" t="s">
        <v>217</v>
      </c>
      <c r="AA30" s="76" t="s">
        <v>218</v>
      </c>
      <c r="AB30" s="136" t="s">
        <v>219</v>
      </c>
      <c r="AC30" s="76" t="s">
        <v>220</v>
      </c>
      <c r="AD30" s="84" t="s">
        <v>221</v>
      </c>
      <c r="AE30" s="6"/>
      <c r="AF30" s="136" t="s">
        <v>222</v>
      </c>
      <c r="AG30" s="136" t="s">
        <v>223</v>
      </c>
      <c r="AH30" s="6"/>
      <c r="AI30" s="136" t="s">
        <v>224</v>
      </c>
      <c r="AJ30" s="136" t="s">
        <v>225</v>
      </c>
      <c r="AK30" s="76" t="s">
        <v>226</v>
      </c>
      <c r="AL30" s="76" t="s">
        <v>227</v>
      </c>
      <c r="AM30" s="112" t="s">
        <v>228</v>
      </c>
      <c r="AN30" s="76" t="s">
        <v>229</v>
      </c>
      <c r="AO30" s="6"/>
      <c r="AP30" s="136" t="s">
        <v>230</v>
      </c>
      <c r="AQ30" s="76" t="s">
        <v>231</v>
      </c>
      <c r="AR30" s="136" t="s">
        <v>232</v>
      </c>
      <c r="AS30" s="136" t="s">
        <v>233</v>
      </c>
      <c r="AT30" s="76" t="s">
        <v>234</v>
      </c>
      <c r="AU30" s="76" t="s">
        <v>235</v>
      </c>
      <c r="AV30" s="170" t="s">
        <v>236</v>
      </c>
      <c r="AW30" s="136" t="s">
        <v>237</v>
      </c>
      <c r="AX30" s="6"/>
      <c r="AY30" s="136" t="s">
        <v>238</v>
      </c>
      <c r="AZ30" s="94" t="s">
        <v>239</v>
      </c>
      <c r="BA30" s="136" t="s">
        <v>240</v>
      </c>
      <c r="BB30" s="91" t="s">
        <v>241</v>
      </c>
      <c r="BC30" s="136" t="s">
        <v>242</v>
      </c>
      <c r="BD30" s="76" t="s">
        <v>243</v>
      </c>
      <c r="BE30" s="136" t="s">
        <v>244</v>
      </c>
      <c r="BF30" s="6"/>
      <c r="BG30" s="140" t="s">
        <v>245</v>
      </c>
      <c r="BH30" s="140" t="s">
        <v>246</v>
      </c>
      <c r="BI30" s="86" t="s">
        <v>247</v>
      </c>
      <c r="BJ30" s="86" t="s">
        <v>248</v>
      </c>
      <c r="BK30" s="31"/>
      <c r="BL30" s="141" t="s">
        <v>249</v>
      </c>
      <c r="BM30" s="141" t="s">
        <v>250</v>
      </c>
      <c r="BN30" s="141" t="s">
        <v>251</v>
      </c>
      <c r="BO30" s="31"/>
      <c r="BP30" s="87" t="s">
        <v>252</v>
      </c>
      <c r="BQ30" s="87" t="s">
        <v>253</v>
      </c>
      <c r="BR30" s="31"/>
      <c r="BS30" s="141" t="s">
        <v>254</v>
      </c>
      <c r="BT30" s="141" t="s">
        <v>255</v>
      </c>
      <c r="BU30" s="87" t="s">
        <v>257</v>
      </c>
      <c r="BV30" s="87" t="s">
        <v>258</v>
      </c>
      <c r="BW30" s="87" t="s">
        <v>259</v>
      </c>
      <c r="BX30" s="141" t="s">
        <v>260</v>
      </c>
      <c r="BY30" s="31"/>
      <c r="BZ30" s="141" t="s">
        <v>261</v>
      </c>
      <c r="CA30" s="141" t="s">
        <v>262</v>
      </c>
      <c r="CB30" s="87" t="s">
        <v>263</v>
      </c>
      <c r="CC30" s="31"/>
      <c r="CD30" s="141" t="s">
        <v>264</v>
      </c>
      <c r="CE30" s="141" t="s">
        <v>265</v>
      </c>
      <c r="CF30" s="31"/>
      <c r="CG30" s="141" t="s">
        <v>266</v>
      </c>
      <c r="CH30" s="87" t="s">
        <v>267</v>
      </c>
      <c r="CI30" s="31"/>
      <c r="CJ30" s="87" t="s">
        <v>268</v>
      </c>
      <c r="CK30" s="141" t="s">
        <v>269</v>
      </c>
      <c r="CL30" s="141" t="s">
        <v>270</v>
      </c>
      <c r="CM30" s="31"/>
    </row>
    <row r="31" ht="27.0" customHeight="1">
      <c r="A31" s="69"/>
      <c r="B31" s="69"/>
      <c r="C31" s="69"/>
      <c r="D31" s="66"/>
      <c r="F31" s="103" t="s">
        <v>121</v>
      </c>
      <c r="G31" s="25"/>
      <c r="H31" s="143">
        <f>AVERAGE(E28:L28)</f>
        <v>0.890625</v>
      </c>
      <c r="Q31" s="103" t="s">
        <v>121</v>
      </c>
      <c r="R31" s="25"/>
      <c r="S31" s="143">
        <f>AVERAGE(N28:V28)</f>
        <v>0.9756944444</v>
      </c>
      <c r="Y31" s="103" t="s">
        <v>121</v>
      </c>
      <c r="Z31" s="25"/>
      <c r="AA31" s="143">
        <f>AVERAGE(X28:AD28)</f>
        <v>0.9910714286</v>
      </c>
      <c r="AD31" s="63"/>
      <c r="AE31" s="6"/>
      <c r="AF31" s="145" t="s">
        <v>121</v>
      </c>
      <c r="AG31" s="58">
        <f>AVERAGE(AF28:AG28)</f>
        <v>0.921875</v>
      </c>
      <c r="AH31" s="6"/>
      <c r="AJ31" s="103" t="s">
        <v>121</v>
      </c>
      <c r="AK31" s="25"/>
      <c r="AL31" s="143">
        <f>AVERAGE(AI28:AN28)</f>
        <v>0.9947916667</v>
      </c>
      <c r="AO31" s="6"/>
      <c r="AR31" s="103" t="s">
        <v>121</v>
      </c>
      <c r="AS31" s="23"/>
      <c r="AT31" s="25"/>
      <c r="AU31" s="143">
        <f>AVERAGE(AP28:AW28)</f>
        <v>0.99609375</v>
      </c>
      <c r="AX31" s="6"/>
      <c r="AZ31" s="103" t="s">
        <v>121</v>
      </c>
      <c r="BA31" s="23"/>
      <c r="BB31" s="25"/>
      <c r="BC31" s="143">
        <f>AVERAGE(AY28:BE28)</f>
        <v>0.9955357143</v>
      </c>
      <c r="BF31" s="6"/>
      <c r="BH31" s="103" t="s">
        <v>121</v>
      </c>
      <c r="BI31" s="25"/>
      <c r="BJ31" s="143">
        <f>AVERAGE(BG28:BJ28)</f>
        <v>1</v>
      </c>
      <c r="BK31" s="6"/>
      <c r="BL31" s="103" t="s">
        <v>121</v>
      </c>
      <c r="BM31" s="25"/>
      <c r="BN31" s="143">
        <f>AVERAGE(BL28:BN28)</f>
        <v>0.9895833333</v>
      </c>
      <c r="BO31" s="6"/>
      <c r="BP31" s="103" t="s">
        <v>121</v>
      </c>
      <c r="BQ31" s="25"/>
      <c r="BR31" s="143">
        <f>AVERAGE(BP28:BQ28)</f>
        <v>1</v>
      </c>
      <c r="BT31" s="103" t="s">
        <v>121</v>
      </c>
      <c r="BU31" s="25"/>
      <c r="BV31" s="143">
        <f>AVERAGE(BS28:BX28)</f>
        <v>0.9739583333</v>
      </c>
      <c r="BY31" s="31"/>
      <c r="BZ31" s="103" t="s">
        <v>121</v>
      </c>
      <c r="CA31" s="25"/>
      <c r="CB31" s="143">
        <f>AVERAGE(BZ28:CB28)</f>
        <v>1</v>
      </c>
      <c r="CC31" s="31"/>
      <c r="CD31" s="184" t="s">
        <v>184</v>
      </c>
      <c r="CE31" s="143">
        <f>AVERAGE(CD28:CE28)</f>
        <v>1</v>
      </c>
      <c r="CF31" s="31"/>
      <c r="CG31" s="184" t="s">
        <v>184</v>
      </c>
      <c r="CH31" s="143">
        <f>AVERAGE(CG28:CH28)</f>
        <v>1</v>
      </c>
      <c r="CI31" s="31"/>
      <c r="CK31" s="184" t="s">
        <v>184</v>
      </c>
      <c r="CL31" s="143">
        <f>AVERAGE(CJ28:CL28)</f>
        <v>1</v>
      </c>
      <c r="CM31" s="31"/>
    </row>
    <row r="32" ht="15.75" customHeight="1">
      <c r="A32" s="69"/>
      <c r="B32" s="69"/>
      <c r="C32" s="69"/>
      <c r="D32" s="66"/>
      <c r="F32" s="67" t="s">
        <v>122</v>
      </c>
      <c r="G32" s="67"/>
      <c r="H32" s="67">
        <v>8.0</v>
      </c>
      <c r="Q32" s="67" t="s">
        <v>122</v>
      </c>
      <c r="R32" s="67"/>
      <c r="S32" s="188">
        <v>9.0</v>
      </c>
      <c r="Y32" s="67" t="s">
        <v>122</v>
      </c>
      <c r="Z32" s="67"/>
      <c r="AA32" s="67">
        <f>COUNTA(X2:AD3)</f>
        <v>7</v>
      </c>
      <c r="AD32" s="63"/>
      <c r="AE32" s="6"/>
      <c r="AF32" s="156" t="s">
        <v>122</v>
      </c>
      <c r="AG32" s="156">
        <f>COUNTA(AF2:AG3)</f>
        <v>2</v>
      </c>
      <c r="AH32" s="6"/>
      <c r="AJ32" s="67" t="s">
        <v>122</v>
      </c>
      <c r="AK32" s="67"/>
      <c r="AL32" s="67">
        <f>COUNTA(AI2:AN3)</f>
        <v>6</v>
      </c>
      <c r="AO32" s="6"/>
      <c r="AR32" s="190" t="s">
        <v>122</v>
      </c>
      <c r="AS32" s="23"/>
      <c r="AT32" s="25"/>
      <c r="AU32" s="67">
        <f>COUNTA(AP2:AW3)</f>
        <v>8</v>
      </c>
      <c r="AX32" s="6"/>
      <c r="AZ32" s="190" t="s">
        <v>122</v>
      </c>
      <c r="BA32" s="23"/>
      <c r="BB32" s="25"/>
      <c r="BC32" s="67">
        <f>COUNTA(AY2:BE3)</f>
        <v>7</v>
      </c>
      <c r="BF32" s="6"/>
      <c r="BH32" s="67" t="s">
        <v>122</v>
      </c>
      <c r="BI32" s="67"/>
      <c r="BJ32" s="67">
        <f>COUNTA(BG2:BJ3)</f>
        <v>4</v>
      </c>
      <c r="BK32" s="6"/>
      <c r="BL32" s="67" t="s">
        <v>122</v>
      </c>
      <c r="BM32" s="67"/>
      <c r="BN32" s="67">
        <f>COUNTA(BL2:BN3)</f>
        <v>3</v>
      </c>
      <c r="BO32" s="6"/>
      <c r="BP32" s="67" t="s">
        <v>122</v>
      </c>
      <c r="BQ32" s="67"/>
      <c r="BR32" s="67">
        <f>COUNTA(BP2:BR3)</f>
        <v>2</v>
      </c>
      <c r="BT32" s="67" t="s">
        <v>122</v>
      </c>
      <c r="BU32" s="67"/>
      <c r="BV32" s="67">
        <f>COUNTA(BS2:BX3)</f>
        <v>6</v>
      </c>
      <c r="BY32" s="31"/>
      <c r="BZ32" s="67" t="s">
        <v>122</v>
      </c>
      <c r="CA32" s="67"/>
      <c r="CB32" s="67">
        <f>COUNTA(BZ2:CB3)</f>
        <v>3</v>
      </c>
      <c r="CC32" s="31"/>
      <c r="CD32" s="191" t="s">
        <v>194</v>
      </c>
      <c r="CE32" s="67">
        <f>COUNTA(CD2:CE3)</f>
        <v>2</v>
      </c>
      <c r="CF32" s="31"/>
      <c r="CG32" s="191" t="s">
        <v>194</v>
      </c>
      <c r="CH32" s="67">
        <f>COUNTA(CG2:CH3)</f>
        <v>2</v>
      </c>
      <c r="CI32" s="31"/>
      <c r="CK32" s="191" t="s">
        <v>194</v>
      </c>
      <c r="CL32" s="67">
        <f>COUNTA(CJ2:CL3)</f>
        <v>3</v>
      </c>
      <c r="CM32" s="31"/>
    </row>
    <row r="33" ht="15.75" customHeight="1">
      <c r="A33" s="69"/>
      <c r="B33" s="69"/>
      <c r="C33" s="69"/>
      <c r="D33" s="66"/>
      <c r="AD33" s="69"/>
      <c r="AE33" s="69"/>
      <c r="BH33" s="165" t="s">
        <v>197</v>
      </c>
      <c r="BI33" s="192"/>
      <c r="BJ33" s="158">
        <f>SUM(BG4:BJ4)</f>
        <v>0.007719907407</v>
      </c>
      <c r="BL33" s="165" t="s">
        <v>197</v>
      </c>
      <c r="BM33" s="192"/>
      <c r="BN33" s="158">
        <f>SUM(BL4:BN4)</f>
        <v>0.0046875</v>
      </c>
      <c r="BP33" s="165" t="s">
        <v>197</v>
      </c>
      <c r="BQ33" s="192"/>
      <c r="BR33" s="158">
        <f>SUM(BP4:BQ4)</f>
        <v>0.003530092593</v>
      </c>
      <c r="BT33" s="165" t="s">
        <v>197</v>
      </c>
      <c r="BU33" s="192"/>
      <c r="BV33" s="158">
        <f>SUM(BS4:BX4)</f>
        <v>0.005243055556</v>
      </c>
      <c r="BZ33" s="193" t="s">
        <v>197</v>
      </c>
      <c r="CA33" s="192"/>
      <c r="CB33" s="158">
        <f>SUM(BZ4:CB4)</f>
        <v>0.002071759259</v>
      </c>
      <c r="CD33" s="194" t="s">
        <v>197</v>
      </c>
      <c r="CE33" s="158">
        <f>SUM(CD4:CE4)</f>
        <v>0.005474537037</v>
      </c>
      <c r="CG33" s="194" t="s">
        <v>197</v>
      </c>
      <c r="CH33" s="158">
        <f>SUM(CG4:CH4)</f>
        <v>0.002326388889</v>
      </c>
      <c r="CK33" s="194" t="s">
        <v>197</v>
      </c>
      <c r="CL33" s="158">
        <f>SUM(CJ4:CL4)</f>
        <v>0.001678240741</v>
      </c>
    </row>
    <row r="34" ht="15.75" customHeight="1">
      <c r="A34" s="69"/>
      <c r="B34" s="69"/>
      <c r="C34" s="69"/>
      <c r="D34" s="66"/>
      <c r="AD34" s="69"/>
      <c r="AE34" s="69"/>
    </row>
    <row r="35" ht="56.25" customHeight="1">
      <c r="A35" s="69"/>
      <c r="B35" s="69"/>
      <c r="C35" s="69"/>
      <c r="D35" s="66"/>
      <c r="AD35" s="69"/>
      <c r="AE35" s="69"/>
      <c r="AQ35" s="94" t="s">
        <v>282</v>
      </c>
      <c r="AS35" s="195"/>
    </row>
    <row r="36" ht="15.75" customHeight="1">
      <c r="A36" s="69"/>
      <c r="B36" s="69"/>
      <c r="C36" s="69"/>
      <c r="D36" s="66"/>
      <c r="AD36" s="69"/>
      <c r="AE36" s="69"/>
    </row>
    <row r="37" ht="15.75" customHeight="1">
      <c r="A37" s="69"/>
      <c r="B37" s="69"/>
      <c r="C37" s="69"/>
      <c r="D37" s="66"/>
      <c r="AD37" s="69"/>
      <c r="AE37" s="69"/>
    </row>
    <row r="38" ht="15.75" customHeight="1">
      <c r="A38" s="69"/>
      <c r="B38" s="69"/>
      <c r="C38" s="69"/>
      <c r="D38" s="66"/>
      <c r="AD38" s="69"/>
      <c r="AE38" s="69"/>
    </row>
    <row r="39" ht="15.75" customHeight="1">
      <c r="A39" s="69"/>
      <c r="B39" s="69"/>
      <c r="C39" s="69"/>
      <c r="D39" s="66"/>
      <c r="AD39" s="69"/>
      <c r="AE39" s="69"/>
    </row>
    <row r="40" ht="15.75" customHeight="1">
      <c r="A40" s="69"/>
      <c r="B40" s="69"/>
      <c r="C40" s="69"/>
      <c r="D40" s="66"/>
      <c r="AD40" s="69"/>
      <c r="AE40" s="69"/>
    </row>
    <row r="41" ht="15.75" customHeight="1">
      <c r="A41" s="69"/>
      <c r="B41" s="69"/>
      <c r="C41" s="69"/>
      <c r="D41" s="66"/>
      <c r="AD41" s="69"/>
      <c r="AE41" s="69"/>
    </row>
    <row r="42" ht="15.75" customHeight="1">
      <c r="A42" s="69"/>
      <c r="B42" s="69"/>
      <c r="C42" s="69"/>
      <c r="D42" s="66"/>
      <c r="AD42" s="69"/>
      <c r="AE42" s="69"/>
    </row>
    <row r="43" ht="15.75" customHeight="1">
      <c r="A43" s="69"/>
      <c r="B43" s="69"/>
      <c r="C43" s="69"/>
      <c r="D43" s="66"/>
      <c r="AD43" s="69"/>
      <c r="AE43" s="69"/>
    </row>
    <row r="44" ht="15.75" customHeight="1">
      <c r="A44" s="69"/>
      <c r="B44" s="69"/>
      <c r="C44" s="69"/>
      <c r="D44" s="66"/>
      <c r="AD44" s="69"/>
      <c r="AE44" s="69"/>
    </row>
    <row r="45" ht="15.75" customHeight="1">
      <c r="A45" s="69"/>
      <c r="B45" s="69"/>
      <c r="C45" s="69"/>
      <c r="D45" s="66"/>
      <c r="AD45" s="69"/>
      <c r="AE45" s="69"/>
    </row>
    <row r="46" ht="15.75" customHeight="1">
      <c r="A46" s="69"/>
      <c r="B46" s="69"/>
      <c r="C46" s="69"/>
      <c r="D46" s="66"/>
      <c r="AD46" s="69"/>
      <c r="AE46" s="69"/>
    </row>
    <row r="47" ht="15.75" customHeight="1">
      <c r="A47" s="69"/>
      <c r="B47" s="69"/>
      <c r="C47" s="69"/>
      <c r="D47" s="66"/>
      <c r="AD47" s="69"/>
      <c r="AE47" s="69"/>
    </row>
    <row r="48" ht="15.75" customHeight="1">
      <c r="A48" s="69"/>
      <c r="B48" s="69"/>
      <c r="C48" s="69"/>
      <c r="D48" s="66"/>
      <c r="AD48" s="69"/>
      <c r="AE48" s="69"/>
    </row>
    <row r="49" ht="15.75" customHeight="1">
      <c r="A49" s="69"/>
      <c r="B49" s="69"/>
      <c r="C49" s="69"/>
      <c r="D49" s="66"/>
      <c r="AD49" s="69"/>
      <c r="AE49" s="69"/>
    </row>
    <row r="50" ht="15.75" customHeight="1">
      <c r="A50" s="69"/>
      <c r="B50" s="69"/>
      <c r="C50" s="69"/>
      <c r="D50" s="66"/>
      <c r="AD50" s="69"/>
      <c r="AE50" s="69"/>
    </row>
    <row r="51" ht="15.75" customHeight="1">
      <c r="A51" s="69"/>
      <c r="B51" s="69"/>
      <c r="C51" s="69"/>
      <c r="D51" s="66"/>
      <c r="AD51" s="69"/>
      <c r="AE51" s="69"/>
    </row>
    <row r="52" ht="15.75" customHeight="1">
      <c r="A52" s="69"/>
      <c r="B52" s="69"/>
      <c r="C52" s="69"/>
      <c r="D52" s="66"/>
      <c r="AD52" s="69"/>
      <c r="AE52" s="69"/>
    </row>
    <row r="53" ht="15.75" customHeight="1">
      <c r="A53" s="69"/>
      <c r="B53" s="69"/>
      <c r="C53" s="69"/>
      <c r="D53" s="66"/>
      <c r="AD53" s="69"/>
      <c r="AE53" s="69"/>
    </row>
    <row r="54" ht="15.75" customHeight="1">
      <c r="A54" s="69"/>
      <c r="B54" s="69"/>
      <c r="C54" s="69"/>
      <c r="D54" s="66"/>
      <c r="AD54" s="69"/>
      <c r="AE54" s="69"/>
    </row>
    <row r="55" ht="15.75" customHeight="1">
      <c r="A55" s="69"/>
      <c r="B55" s="69"/>
      <c r="C55" s="69"/>
      <c r="D55" s="66"/>
      <c r="AD55" s="69"/>
      <c r="AE55" s="69"/>
    </row>
    <row r="56" ht="15.75" customHeight="1">
      <c r="A56" s="69"/>
      <c r="B56" s="69"/>
      <c r="C56" s="69"/>
      <c r="D56" s="66"/>
      <c r="AD56" s="69"/>
      <c r="AE56" s="69"/>
    </row>
    <row r="57" ht="15.75" customHeight="1">
      <c r="A57" s="69"/>
      <c r="B57" s="69"/>
      <c r="C57" s="69"/>
      <c r="D57" s="66"/>
      <c r="AD57" s="69"/>
      <c r="AE57" s="69"/>
    </row>
    <row r="58" ht="15.75" customHeight="1">
      <c r="A58" s="69"/>
      <c r="B58" s="69"/>
      <c r="C58" s="69"/>
      <c r="D58" s="66"/>
      <c r="AD58" s="69"/>
      <c r="AE58" s="69"/>
    </row>
    <row r="59" ht="15.75" customHeight="1">
      <c r="A59" s="69"/>
      <c r="B59" s="69"/>
      <c r="C59" s="69"/>
      <c r="D59" s="66"/>
      <c r="AD59" s="69"/>
      <c r="AE59" s="69"/>
    </row>
    <row r="60" ht="15.75" customHeight="1">
      <c r="A60" s="69"/>
      <c r="B60" s="69"/>
      <c r="C60" s="69"/>
      <c r="D60" s="72"/>
      <c r="AD60" s="69"/>
      <c r="AE60" s="69"/>
    </row>
    <row r="61" ht="15.75" customHeight="1">
      <c r="A61" s="69"/>
      <c r="B61" s="69"/>
      <c r="C61" s="69"/>
      <c r="D61" s="72"/>
      <c r="AD61" s="69"/>
      <c r="AE61" s="69"/>
    </row>
    <row r="62" ht="15.75" customHeight="1">
      <c r="A62" s="69"/>
      <c r="B62" s="69"/>
      <c r="C62" s="69"/>
      <c r="D62" s="72"/>
      <c r="AD62" s="69"/>
      <c r="AE62" s="69"/>
    </row>
    <row r="63" ht="15.75" customHeight="1">
      <c r="A63" s="69"/>
      <c r="B63" s="69"/>
      <c r="C63" s="69"/>
      <c r="D63" s="72"/>
      <c r="AD63" s="69"/>
      <c r="AE63" s="69"/>
    </row>
    <row r="64" ht="15.75" customHeight="1">
      <c r="A64" s="69"/>
      <c r="B64" s="69"/>
      <c r="C64" s="69"/>
      <c r="D64" s="72"/>
      <c r="AD64" s="69"/>
      <c r="AE64" s="69"/>
    </row>
    <row r="65" ht="15.75" customHeight="1">
      <c r="A65" s="69"/>
      <c r="B65" s="69"/>
      <c r="C65" s="69"/>
      <c r="D65" s="72"/>
      <c r="AD65" s="69"/>
      <c r="AE65" s="69"/>
    </row>
    <row r="66" ht="15.75" customHeight="1">
      <c r="A66" s="69"/>
      <c r="B66" s="69"/>
      <c r="C66" s="69"/>
      <c r="D66" s="72"/>
      <c r="AD66" s="69"/>
      <c r="AE66" s="69"/>
    </row>
    <row r="67" ht="15.75" customHeight="1">
      <c r="A67" s="69"/>
      <c r="B67" s="69"/>
      <c r="C67" s="69"/>
      <c r="D67" s="72"/>
      <c r="AD67" s="69"/>
      <c r="AE67" s="69"/>
    </row>
    <row r="68" ht="15.75" customHeight="1">
      <c r="A68" s="69"/>
      <c r="B68" s="69"/>
      <c r="C68" s="69"/>
      <c r="D68" s="72"/>
      <c r="AD68" s="69"/>
      <c r="AE68" s="69"/>
    </row>
    <row r="69" ht="15.75" customHeight="1">
      <c r="A69" s="69"/>
      <c r="B69" s="69"/>
      <c r="C69" s="69"/>
      <c r="D69" s="72"/>
      <c r="AD69" s="69"/>
      <c r="AE69" s="69"/>
    </row>
    <row r="70" ht="15.75" customHeight="1">
      <c r="A70" s="69"/>
      <c r="B70" s="69"/>
      <c r="C70" s="69"/>
      <c r="D70" s="72"/>
      <c r="AD70" s="69"/>
      <c r="AE70" s="69"/>
    </row>
    <row r="71" ht="15.75" customHeight="1">
      <c r="A71" s="69"/>
      <c r="B71" s="69"/>
      <c r="C71" s="69"/>
      <c r="D71" s="72"/>
      <c r="AD71" s="69"/>
      <c r="AE71" s="69"/>
    </row>
    <row r="72" ht="15.75" customHeight="1">
      <c r="A72" s="69"/>
      <c r="B72" s="69"/>
      <c r="C72" s="69"/>
      <c r="D72" s="72"/>
      <c r="AD72" s="69"/>
      <c r="AE72" s="69"/>
    </row>
    <row r="73" ht="15.75" customHeight="1">
      <c r="A73" s="69"/>
      <c r="B73" s="69"/>
      <c r="C73" s="69"/>
      <c r="D73" s="72"/>
      <c r="AD73" s="69"/>
      <c r="AE73" s="69"/>
    </row>
    <row r="74" ht="15.75" customHeight="1">
      <c r="A74" s="69"/>
      <c r="B74" s="69"/>
      <c r="C74" s="69"/>
      <c r="D74" s="72"/>
      <c r="AD74" s="69"/>
      <c r="AE74" s="69"/>
    </row>
    <row r="75" ht="15.75" customHeight="1">
      <c r="A75" s="69"/>
      <c r="B75" s="69"/>
      <c r="C75" s="69"/>
      <c r="D75" s="72"/>
      <c r="AD75" s="69"/>
      <c r="AE75" s="69"/>
    </row>
    <row r="76" ht="15.75" customHeight="1">
      <c r="A76" s="69"/>
      <c r="B76" s="69"/>
      <c r="C76" s="69"/>
      <c r="D76" s="72"/>
      <c r="AD76" s="69"/>
      <c r="AE76" s="69"/>
    </row>
    <row r="77" ht="15.75" customHeight="1">
      <c r="A77" s="69"/>
      <c r="B77" s="69"/>
      <c r="C77" s="69"/>
      <c r="D77" s="72"/>
      <c r="AD77" s="69"/>
      <c r="AE77" s="69"/>
    </row>
    <row r="78" ht="15.75" customHeight="1">
      <c r="A78" s="69"/>
      <c r="B78" s="69"/>
      <c r="C78" s="69"/>
      <c r="D78" s="72"/>
      <c r="AD78" s="69"/>
      <c r="AE78" s="69"/>
    </row>
    <row r="79" ht="15.75" customHeight="1">
      <c r="A79" s="69"/>
      <c r="B79" s="69"/>
      <c r="C79" s="69"/>
      <c r="D79" s="72"/>
      <c r="AD79" s="69"/>
      <c r="AE79" s="69"/>
    </row>
    <row r="80" ht="15.75" customHeight="1">
      <c r="A80" s="69"/>
      <c r="B80" s="69"/>
      <c r="C80" s="69"/>
      <c r="D80" s="72"/>
      <c r="AD80" s="69"/>
      <c r="AE80" s="69"/>
    </row>
    <row r="81" ht="15.75" customHeight="1">
      <c r="A81" s="69"/>
      <c r="B81" s="69"/>
      <c r="C81" s="69"/>
      <c r="D81" s="72"/>
      <c r="AD81" s="69"/>
      <c r="AE81" s="69"/>
    </row>
    <row r="82" ht="15.75" customHeight="1">
      <c r="A82" s="69"/>
      <c r="B82" s="69"/>
      <c r="C82" s="69"/>
      <c r="D82" s="72"/>
      <c r="AD82" s="69"/>
      <c r="AE82" s="69"/>
    </row>
    <row r="83" ht="15.75" customHeight="1">
      <c r="A83" s="69"/>
      <c r="B83" s="69"/>
      <c r="C83" s="69"/>
      <c r="D83" s="72"/>
      <c r="AD83" s="69"/>
      <c r="AE83" s="69"/>
    </row>
    <row r="84" ht="15.75" customHeight="1">
      <c r="A84" s="69"/>
      <c r="B84" s="69"/>
      <c r="C84" s="69"/>
      <c r="D84" s="72"/>
      <c r="AD84" s="69"/>
      <c r="AE84" s="69"/>
    </row>
    <row r="85" ht="15.75" customHeight="1">
      <c r="A85" s="69"/>
      <c r="B85" s="69"/>
      <c r="C85" s="69"/>
      <c r="D85" s="72"/>
      <c r="AD85" s="69"/>
      <c r="AE85" s="69"/>
    </row>
    <row r="86" ht="15.75" customHeight="1">
      <c r="A86" s="69"/>
      <c r="B86" s="69"/>
      <c r="C86" s="69"/>
      <c r="D86" s="72"/>
      <c r="AD86" s="69"/>
      <c r="AE86" s="69"/>
    </row>
    <row r="87" ht="15.75" customHeight="1">
      <c r="A87" s="69"/>
      <c r="B87" s="69"/>
      <c r="C87" s="69"/>
      <c r="D87" s="72"/>
      <c r="AD87" s="69"/>
      <c r="AE87" s="69"/>
    </row>
    <row r="88" ht="15.75" customHeight="1">
      <c r="A88" s="69"/>
      <c r="B88" s="69"/>
      <c r="C88" s="69"/>
      <c r="D88" s="72"/>
      <c r="AD88" s="69"/>
      <c r="AE88" s="69"/>
    </row>
    <row r="89" ht="15.75" customHeight="1">
      <c r="A89" s="69"/>
      <c r="B89" s="69"/>
      <c r="C89" s="69"/>
      <c r="D89" s="72"/>
      <c r="AD89" s="69"/>
      <c r="AE89" s="69"/>
    </row>
    <row r="90" ht="15.75" customHeight="1">
      <c r="A90" s="69"/>
      <c r="B90" s="69"/>
      <c r="C90" s="69"/>
      <c r="D90" s="72"/>
      <c r="AD90" s="69"/>
      <c r="AE90" s="69"/>
    </row>
    <row r="91" ht="15.75" customHeight="1">
      <c r="A91" s="69"/>
      <c r="B91" s="69"/>
      <c r="C91" s="69"/>
      <c r="D91" s="72"/>
      <c r="AD91" s="69"/>
      <c r="AE91" s="69"/>
    </row>
    <row r="92" ht="15.75" customHeight="1">
      <c r="A92" s="69"/>
      <c r="B92" s="69"/>
      <c r="C92" s="69"/>
      <c r="D92" s="72"/>
      <c r="AD92" s="69"/>
      <c r="AE92" s="69"/>
    </row>
    <row r="93" ht="15.75" customHeight="1">
      <c r="A93" s="69"/>
      <c r="B93" s="69"/>
      <c r="C93" s="69"/>
      <c r="D93" s="72"/>
      <c r="AD93" s="69"/>
      <c r="AE93" s="69"/>
    </row>
    <row r="94" ht="15.75" customHeight="1">
      <c r="A94" s="69"/>
      <c r="B94" s="69"/>
      <c r="C94" s="69"/>
      <c r="D94" s="72"/>
      <c r="AD94" s="69"/>
      <c r="AE94" s="69"/>
    </row>
    <row r="95" ht="15.75" customHeight="1">
      <c r="A95" s="69"/>
      <c r="B95" s="69"/>
      <c r="C95" s="69"/>
      <c r="D95" s="72"/>
      <c r="AD95" s="69"/>
      <c r="AE95" s="69"/>
    </row>
    <row r="96" ht="15.75" customHeight="1">
      <c r="A96" s="69"/>
      <c r="B96" s="69"/>
      <c r="C96" s="69"/>
      <c r="D96" s="72"/>
      <c r="AD96" s="69"/>
      <c r="AE96" s="69"/>
    </row>
    <row r="97" ht="15.75" customHeight="1">
      <c r="A97" s="69"/>
      <c r="B97" s="69"/>
      <c r="C97" s="69"/>
      <c r="D97" s="72"/>
      <c r="AD97" s="69"/>
      <c r="AE97" s="69"/>
    </row>
    <row r="98" ht="15.75" customHeight="1">
      <c r="A98" s="69"/>
      <c r="B98" s="69"/>
      <c r="C98" s="69"/>
      <c r="D98" s="72"/>
      <c r="AD98" s="69"/>
      <c r="AE98" s="69"/>
    </row>
    <row r="99" ht="15.75" customHeight="1">
      <c r="A99" s="69"/>
      <c r="B99" s="69"/>
      <c r="C99" s="69"/>
      <c r="D99" s="72"/>
      <c r="AD99" s="69"/>
      <c r="AE99" s="69"/>
    </row>
    <row r="100" ht="15.75" customHeight="1">
      <c r="A100" s="69"/>
      <c r="B100" s="69"/>
      <c r="C100" s="69"/>
      <c r="D100" s="72"/>
      <c r="AD100" s="69"/>
      <c r="AE100" s="69"/>
    </row>
    <row r="101" ht="15.75" customHeight="1">
      <c r="A101" s="69"/>
      <c r="B101" s="69"/>
      <c r="C101" s="69"/>
      <c r="D101" s="72"/>
      <c r="AD101" s="69"/>
      <c r="AE101" s="69"/>
    </row>
    <row r="102" ht="15.75" customHeight="1">
      <c r="A102" s="69"/>
      <c r="B102" s="69"/>
      <c r="C102" s="69"/>
      <c r="D102" s="72"/>
      <c r="AD102" s="69"/>
      <c r="AE102" s="69"/>
    </row>
    <row r="103" ht="15.75" customHeight="1">
      <c r="A103" s="69"/>
      <c r="B103" s="69"/>
      <c r="C103" s="69"/>
      <c r="D103" s="72"/>
      <c r="AD103" s="69"/>
      <c r="AE103" s="69"/>
    </row>
    <row r="104" ht="15.75" customHeight="1">
      <c r="A104" s="69"/>
      <c r="B104" s="69"/>
      <c r="C104" s="69"/>
      <c r="D104" s="72"/>
      <c r="AD104" s="69"/>
      <c r="AE104" s="69"/>
    </row>
    <row r="105" ht="15.75" customHeight="1">
      <c r="A105" s="69"/>
      <c r="B105" s="69"/>
      <c r="C105" s="69"/>
      <c r="D105" s="72"/>
      <c r="AD105" s="69"/>
      <c r="AE105" s="69"/>
    </row>
    <row r="106" ht="15.75" customHeight="1">
      <c r="A106" s="69"/>
      <c r="B106" s="69"/>
      <c r="C106" s="69"/>
      <c r="D106" s="72"/>
      <c r="AD106" s="69"/>
      <c r="AE106" s="69"/>
    </row>
    <row r="107" ht="15.75" customHeight="1">
      <c r="A107" s="69"/>
      <c r="B107" s="69"/>
      <c r="C107" s="69"/>
      <c r="D107" s="72"/>
      <c r="AD107" s="69"/>
      <c r="AE107" s="69"/>
    </row>
    <row r="108" ht="15.75" customHeight="1">
      <c r="A108" s="69"/>
      <c r="B108" s="69"/>
      <c r="C108" s="69"/>
      <c r="D108" s="72"/>
      <c r="AD108" s="69"/>
      <c r="AE108" s="69"/>
    </row>
    <row r="109" ht="15.75" customHeight="1">
      <c r="A109" s="69"/>
      <c r="B109" s="69"/>
      <c r="C109" s="69"/>
      <c r="D109" s="72"/>
      <c r="AD109" s="69"/>
      <c r="AE109" s="69"/>
    </row>
    <row r="110" ht="15.75" customHeight="1">
      <c r="A110" s="69"/>
      <c r="B110" s="69"/>
      <c r="C110" s="69"/>
      <c r="D110" s="72"/>
      <c r="AD110" s="69"/>
      <c r="AE110" s="69"/>
    </row>
    <row r="111" ht="15.75" customHeight="1">
      <c r="A111" s="69"/>
      <c r="B111" s="69"/>
      <c r="C111" s="69"/>
      <c r="D111" s="72"/>
      <c r="AD111" s="69"/>
      <c r="AE111" s="69"/>
    </row>
    <row r="112" ht="15.75" customHeight="1">
      <c r="A112" s="69"/>
      <c r="B112" s="69"/>
      <c r="C112" s="69"/>
      <c r="D112" s="72"/>
      <c r="AD112" s="69"/>
      <c r="AE112" s="69"/>
    </row>
    <row r="113" ht="15.75" customHeight="1">
      <c r="A113" s="69"/>
      <c r="B113" s="69"/>
      <c r="C113" s="69"/>
      <c r="D113" s="72"/>
      <c r="AD113" s="69"/>
      <c r="AE113" s="69"/>
    </row>
    <row r="114" ht="15.75" customHeight="1">
      <c r="A114" s="69"/>
      <c r="B114" s="69"/>
      <c r="C114" s="69"/>
      <c r="D114" s="72"/>
      <c r="AD114" s="69"/>
      <c r="AE114" s="69"/>
    </row>
    <row r="115" ht="15.75" customHeight="1">
      <c r="A115" s="69"/>
      <c r="B115" s="69"/>
      <c r="C115" s="69"/>
      <c r="D115" s="72"/>
      <c r="AD115" s="69"/>
      <c r="AE115" s="69"/>
    </row>
    <row r="116" ht="15.75" customHeight="1">
      <c r="A116" s="69"/>
      <c r="B116" s="69"/>
      <c r="C116" s="69"/>
      <c r="D116" s="72"/>
      <c r="AD116" s="69"/>
      <c r="AE116" s="69"/>
    </row>
    <row r="117" ht="15.75" customHeight="1">
      <c r="A117" s="69"/>
      <c r="B117" s="69"/>
      <c r="C117" s="69"/>
      <c r="D117" s="72"/>
      <c r="AD117" s="69"/>
      <c r="AE117" s="69"/>
    </row>
    <row r="118" ht="15.75" customHeight="1">
      <c r="A118" s="69"/>
      <c r="B118" s="69"/>
      <c r="C118" s="69"/>
      <c r="D118" s="72"/>
      <c r="AD118" s="69"/>
      <c r="AE118" s="69"/>
    </row>
    <row r="119" ht="15.75" customHeight="1">
      <c r="A119" s="69"/>
      <c r="B119" s="69"/>
      <c r="C119" s="69"/>
      <c r="D119" s="72"/>
      <c r="AD119" s="69"/>
      <c r="AE119" s="69"/>
    </row>
    <row r="120" ht="15.75" customHeight="1">
      <c r="A120" s="69"/>
      <c r="B120" s="69"/>
      <c r="C120" s="69"/>
      <c r="D120" s="72"/>
      <c r="AD120" s="69"/>
      <c r="AE120" s="69"/>
    </row>
    <row r="121" ht="15.75" customHeight="1">
      <c r="A121" s="69"/>
      <c r="B121" s="69"/>
      <c r="C121" s="69"/>
      <c r="D121" s="72"/>
      <c r="AD121" s="69"/>
      <c r="AE121" s="69"/>
    </row>
    <row r="122" ht="15.75" customHeight="1">
      <c r="A122" s="69"/>
      <c r="B122" s="69"/>
      <c r="C122" s="69"/>
      <c r="D122" s="72"/>
      <c r="AD122" s="69"/>
      <c r="AE122" s="69"/>
    </row>
    <row r="123" ht="15.75" customHeight="1">
      <c r="A123" s="69"/>
      <c r="B123" s="69"/>
      <c r="C123" s="69"/>
      <c r="D123" s="72"/>
      <c r="AD123" s="69"/>
      <c r="AE123" s="69"/>
    </row>
    <row r="124" ht="15.75" customHeight="1">
      <c r="A124" s="69"/>
      <c r="B124" s="69"/>
      <c r="C124" s="69"/>
      <c r="D124" s="72"/>
      <c r="AD124" s="69"/>
      <c r="AE124" s="69"/>
    </row>
    <row r="125" ht="15.75" customHeight="1">
      <c r="A125" s="69"/>
      <c r="B125" s="69"/>
      <c r="C125" s="69"/>
      <c r="D125" s="72"/>
      <c r="AD125" s="69"/>
      <c r="AE125" s="69"/>
    </row>
    <row r="126" ht="15.75" customHeight="1">
      <c r="A126" s="69"/>
      <c r="B126" s="69"/>
      <c r="C126" s="69"/>
      <c r="D126" s="72"/>
      <c r="AD126" s="69"/>
      <c r="AE126" s="69"/>
    </row>
    <row r="127" ht="15.75" customHeight="1">
      <c r="A127" s="69"/>
      <c r="B127" s="69"/>
      <c r="C127" s="69"/>
      <c r="D127" s="72"/>
      <c r="AD127" s="69"/>
      <c r="AE127" s="69"/>
    </row>
    <row r="128" ht="15.75" customHeight="1">
      <c r="A128" s="69"/>
      <c r="B128" s="69"/>
      <c r="C128" s="69"/>
      <c r="D128" s="72"/>
      <c r="AD128" s="69"/>
      <c r="AE128" s="69"/>
    </row>
    <row r="129" ht="15.75" customHeight="1">
      <c r="A129" s="69"/>
      <c r="B129" s="69"/>
      <c r="C129" s="69"/>
      <c r="D129" s="72"/>
      <c r="AD129" s="69"/>
      <c r="AE129" s="69"/>
    </row>
    <row r="130" ht="15.75" customHeight="1">
      <c r="A130" s="69"/>
      <c r="B130" s="69"/>
      <c r="C130" s="69"/>
      <c r="D130" s="72"/>
      <c r="AD130" s="69"/>
      <c r="AE130" s="69"/>
    </row>
    <row r="131" ht="15.75" customHeight="1">
      <c r="A131" s="69"/>
      <c r="B131" s="69"/>
      <c r="C131" s="69"/>
      <c r="D131" s="72"/>
      <c r="AD131" s="69"/>
      <c r="AE131" s="69"/>
    </row>
    <row r="132" ht="15.75" customHeight="1">
      <c r="A132" s="69"/>
      <c r="B132" s="69"/>
      <c r="C132" s="69"/>
      <c r="D132" s="72"/>
      <c r="AD132" s="69"/>
      <c r="AE132" s="69"/>
    </row>
    <row r="133" ht="15.75" customHeight="1">
      <c r="A133" s="69"/>
      <c r="B133" s="69"/>
      <c r="C133" s="69"/>
      <c r="D133" s="72"/>
      <c r="AD133" s="69"/>
      <c r="AE133" s="69"/>
    </row>
    <row r="134" ht="15.75" customHeight="1">
      <c r="A134" s="69"/>
      <c r="B134" s="69"/>
      <c r="C134" s="69"/>
      <c r="D134" s="72"/>
      <c r="AD134" s="69"/>
      <c r="AE134" s="69"/>
    </row>
    <row r="135" ht="15.75" customHeight="1">
      <c r="A135" s="69"/>
      <c r="B135" s="69"/>
      <c r="C135" s="69"/>
      <c r="D135" s="72"/>
      <c r="AD135" s="69"/>
      <c r="AE135" s="69"/>
    </row>
    <row r="136" ht="15.75" customHeight="1">
      <c r="A136" s="69"/>
      <c r="B136" s="69"/>
      <c r="C136" s="69"/>
      <c r="D136" s="72"/>
      <c r="AD136" s="69"/>
      <c r="AE136" s="69"/>
    </row>
    <row r="137" ht="15.75" customHeight="1">
      <c r="A137" s="69"/>
      <c r="B137" s="69"/>
      <c r="C137" s="69"/>
      <c r="D137" s="72"/>
      <c r="AD137" s="69"/>
      <c r="AE137" s="69"/>
    </row>
    <row r="138" ht="15.75" customHeight="1">
      <c r="A138" s="69"/>
      <c r="B138" s="69"/>
      <c r="C138" s="69"/>
      <c r="D138" s="72"/>
      <c r="AD138" s="69"/>
      <c r="AE138" s="69"/>
    </row>
    <row r="139" ht="15.75" customHeight="1">
      <c r="A139" s="69"/>
      <c r="B139" s="69"/>
      <c r="C139" s="69"/>
      <c r="D139" s="72"/>
      <c r="AD139" s="69"/>
      <c r="AE139" s="69"/>
    </row>
    <row r="140" ht="15.75" customHeight="1">
      <c r="A140" s="69"/>
      <c r="B140" s="69"/>
      <c r="C140" s="69"/>
      <c r="D140" s="72"/>
      <c r="AD140" s="69"/>
      <c r="AE140" s="69"/>
    </row>
    <row r="141" ht="15.75" customHeight="1">
      <c r="A141" s="69"/>
      <c r="B141" s="69"/>
      <c r="C141" s="69"/>
      <c r="D141" s="72"/>
      <c r="AD141" s="69"/>
      <c r="AE141" s="69"/>
    </row>
    <row r="142" ht="15.75" customHeight="1">
      <c r="A142" s="69"/>
      <c r="B142" s="69"/>
      <c r="C142" s="69"/>
      <c r="D142" s="72"/>
      <c r="AD142" s="69"/>
      <c r="AE142" s="69"/>
    </row>
    <row r="143" ht="15.75" customHeight="1">
      <c r="A143" s="69"/>
      <c r="B143" s="69"/>
      <c r="C143" s="69"/>
      <c r="D143" s="72"/>
      <c r="AD143" s="69"/>
      <c r="AE143" s="69"/>
    </row>
    <row r="144" ht="15.75" customHeight="1">
      <c r="A144" s="69"/>
      <c r="B144" s="69"/>
      <c r="C144" s="69"/>
      <c r="D144" s="72"/>
      <c r="AD144" s="69"/>
      <c r="AE144" s="69"/>
    </row>
    <row r="145" ht="15.75" customHeight="1">
      <c r="A145" s="69"/>
      <c r="B145" s="69"/>
      <c r="C145" s="69"/>
      <c r="D145" s="72"/>
      <c r="AD145" s="69"/>
      <c r="AE145" s="69"/>
    </row>
    <row r="146" ht="15.75" customHeight="1">
      <c r="A146" s="69"/>
      <c r="B146" s="69"/>
      <c r="C146" s="69"/>
      <c r="D146" s="72"/>
      <c r="AD146" s="69"/>
      <c r="AE146" s="69"/>
    </row>
    <row r="147" ht="15.75" customHeight="1">
      <c r="A147" s="69"/>
      <c r="B147" s="69"/>
      <c r="C147" s="69"/>
      <c r="D147" s="72"/>
      <c r="AD147" s="69"/>
      <c r="AE147" s="69"/>
    </row>
    <row r="148" ht="15.75" customHeight="1">
      <c r="A148" s="69"/>
      <c r="B148" s="69"/>
      <c r="C148" s="69"/>
      <c r="D148" s="72"/>
      <c r="AD148" s="69"/>
      <c r="AE148" s="69"/>
    </row>
    <row r="149" ht="15.75" customHeight="1">
      <c r="A149" s="69"/>
      <c r="B149" s="69"/>
      <c r="C149" s="69"/>
      <c r="D149" s="72"/>
      <c r="AD149" s="69"/>
      <c r="AE149" s="69"/>
    </row>
    <row r="150" ht="15.75" customHeight="1">
      <c r="A150" s="69"/>
      <c r="B150" s="69"/>
      <c r="C150" s="69"/>
      <c r="D150" s="72"/>
      <c r="AD150" s="69"/>
      <c r="AE150" s="69"/>
    </row>
    <row r="151" ht="15.75" customHeight="1">
      <c r="A151" s="69"/>
      <c r="B151" s="69"/>
      <c r="C151" s="69"/>
      <c r="D151" s="72"/>
      <c r="AD151" s="69"/>
      <c r="AE151" s="69"/>
    </row>
    <row r="152" ht="15.75" customHeight="1">
      <c r="A152" s="69"/>
      <c r="B152" s="69"/>
      <c r="C152" s="69"/>
      <c r="D152" s="72"/>
      <c r="AD152" s="69"/>
      <c r="AE152" s="69"/>
    </row>
    <row r="153" ht="15.75" customHeight="1">
      <c r="A153" s="69"/>
      <c r="B153" s="69"/>
      <c r="C153" s="69"/>
      <c r="D153" s="72"/>
      <c r="AD153" s="69"/>
      <c r="AE153" s="69"/>
    </row>
    <row r="154" ht="15.75" customHeight="1">
      <c r="A154" s="69"/>
      <c r="B154" s="69"/>
      <c r="C154" s="69"/>
      <c r="D154" s="72"/>
      <c r="AD154" s="69"/>
      <c r="AE154" s="69"/>
    </row>
    <row r="155" ht="15.75" customHeight="1">
      <c r="A155" s="69"/>
      <c r="B155" s="69"/>
      <c r="C155" s="69"/>
      <c r="D155" s="72"/>
      <c r="AD155" s="69"/>
      <c r="AE155" s="69"/>
    </row>
    <row r="156" ht="15.75" customHeight="1">
      <c r="A156" s="69"/>
      <c r="B156" s="69"/>
      <c r="C156" s="69"/>
      <c r="D156" s="72"/>
      <c r="AD156" s="69"/>
      <c r="AE156" s="69"/>
    </row>
    <row r="157" ht="15.75" customHeight="1">
      <c r="A157" s="69"/>
      <c r="B157" s="69"/>
      <c r="C157" s="69"/>
      <c r="D157" s="72"/>
      <c r="AD157" s="69"/>
      <c r="AE157" s="69"/>
    </row>
    <row r="158" ht="15.75" customHeight="1">
      <c r="A158" s="69"/>
      <c r="B158" s="69"/>
      <c r="C158" s="69"/>
      <c r="D158" s="72"/>
      <c r="AD158" s="69"/>
      <c r="AE158" s="69"/>
    </row>
    <row r="159" ht="15.75" customHeight="1">
      <c r="A159" s="69"/>
      <c r="B159" s="69"/>
      <c r="C159" s="69"/>
      <c r="D159" s="72"/>
      <c r="AD159" s="69"/>
      <c r="AE159" s="69"/>
    </row>
    <row r="160" ht="15.75" customHeight="1">
      <c r="A160" s="69"/>
      <c r="B160" s="69"/>
      <c r="C160" s="69"/>
      <c r="D160" s="72"/>
      <c r="AD160" s="69"/>
      <c r="AE160" s="69"/>
    </row>
    <row r="161" ht="15.75" customHeight="1">
      <c r="A161" s="69"/>
      <c r="B161" s="69"/>
      <c r="C161" s="69"/>
      <c r="D161" s="72"/>
      <c r="AD161" s="69"/>
      <c r="AE161" s="69"/>
    </row>
    <row r="162" ht="15.75" customHeight="1">
      <c r="A162" s="69"/>
      <c r="B162" s="69"/>
      <c r="C162" s="69"/>
      <c r="D162" s="72"/>
      <c r="AD162" s="69"/>
      <c r="AE162" s="69"/>
    </row>
    <row r="163" ht="15.75" customHeight="1">
      <c r="A163" s="69"/>
      <c r="B163" s="69"/>
      <c r="C163" s="69"/>
      <c r="D163" s="72"/>
      <c r="AD163" s="69"/>
      <c r="AE163" s="69"/>
    </row>
    <row r="164" ht="15.75" customHeight="1">
      <c r="A164" s="69"/>
      <c r="B164" s="69"/>
      <c r="C164" s="69"/>
      <c r="D164" s="72"/>
      <c r="AD164" s="69"/>
      <c r="AE164" s="69"/>
    </row>
    <row r="165" ht="15.75" customHeight="1">
      <c r="A165" s="69"/>
      <c r="B165" s="69"/>
      <c r="C165" s="69"/>
      <c r="D165" s="72"/>
      <c r="AD165" s="69"/>
      <c r="AE165" s="69"/>
    </row>
    <row r="166" ht="15.75" customHeight="1">
      <c r="A166" s="69"/>
      <c r="B166" s="69"/>
      <c r="C166" s="69"/>
      <c r="D166" s="72"/>
      <c r="AD166" s="69"/>
      <c r="AE166" s="69"/>
    </row>
    <row r="167" ht="15.75" customHeight="1">
      <c r="A167" s="69"/>
      <c r="B167" s="69"/>
      <c r="C167" s="69"/>
      <c r="D167" s="72"/>
      <c r="AD167" s="69"/>
      <c r="AE167" s="69"/>
    </row>
    <row r="168" ht="15.75" customHeight="1">
      <c r="A168" s="69"/>
      <c r="B168" s="69"/>
      <c r="C168" s="69"/>
      <c r="D168" s="72"/>
      <c r="AD168" s="69"/>
      <c r="AE168" s="69"/>
    </row>
    <row r="169" ht="15.75" customHeight="1">
      <c r="A169" s="69"/>
      <c r="B169" s="69"/>
      <c r="C169" s="69"/>
      <c r="D169" s="72"/>
      <c r="AD169" s="69"/>
      <c r="AE169" s="69"/>
    </row>
    <row r="170" ht="15.75" customHeight="1">
      <c r="A170" s="69"/>
      <c r="B170" s="69"/>
      <c r="C170" s="69"/>
      <c r="D170" s="72"/>
      <c r="AD170" s="69"/>
      <c r="AE170" s="69"/>
    </row>
    <row r="171" ht="15.75" customHeight="1">
      <c r="A171" s="69"/>
      <c r="B171" s="69"/>
      <c r="C171" s="69"/>
      <c r="D171" s="72"/>
      <c r="AD171" s="69"/>
      <c r="AE171" s="69"/>
    </row>
    <row r="172" ht="15.75" customHeight="1">
      <c r="A172" s="69"/>
      <c r="B172" s="69"/>
      <c r="C172" s="69"/>
      <c r="D172" s="72"/>
      <c r="AD172" s="69"/>
      <c r="AE172" s="69"/>
    </row>
    <row r="173" ht="15.75" customHeight="1">
      <c r="A173" s="69"/>
      <c r="B173" s="69"/>
      <c r="C173" s="69"/>
      <c r="D173" s="72"/>
      <c r="AD173" s="69"/>
      <c r="AE173" s="69"/>
    </row>
    <row r="174" ht="15.75" customHeight="1">
      <c r="A174" s="69"/>
      <c r="B174" s="69"/>
      <c r="C174" s="69"/>
      <c r="D174" s="72"/>
      <c r="AD174" s="69"/>
      <c r="AE174" s="69"/>
    </row>
    <row r="175" ht="15.75" customHeight="1">
      <c r="A175" s="69"/>
      <c r="B175" s="69"/>
      <c r="C175" s="69"/>
      <c r="D175" s="72"/>
      <c r="AD175" s="69"/>
      <c r="AE175" s="69"/>
    </row>
    <row r="176" ht="15.75" customHeight="1">
      <c r="A176" s="69"/>
      <c r="B176" s="69"/>
      <c r="C176" s="69"/>
      <c r="D176" s="72"/>
      <c r="AD176" s="69"/>
      <c r="AE176" s="69"/>
    </row>
    <row r="177" ht="15.75" customHeight="1">
      <c r="A177" s="69"/>
      <c r="B177" s="69"/>
      <c r="C177" s="69"/>
      <c r="D177" s="72"/>
      <c r="AD177" s="69"/>
      <c r="AE177" s="69"/>
    </row>
    <row r="178" ht="15.75" customHeight="1">
      <c r="A178" s="69"/>
      <c r="B178" s="69"/>
      <c r="C178" s="69"/>
      <c r="D178" s="72"/>
      <c r="AD178" s="69"/>
      <c r="AE178" s="69"/>
    </row>
    <row r="179" ht="15.75" customHeight="1">
      <c r="A179" s="69"/>
      <c r="B179" s="69"/>
      <c r="C179" s="69"/>
      <c r="D179" s="72"/>
      <c r="AD179" s="69"/>
      <c r="AE179" s="69"/>
    </row>
    <row r="180" ht="15.75" customHeight="1">
      <c r="A180" s="69"/>
      <c r="B180" s="69"/>
      <c r="C180" s="69"/>
      <c r="D180" s="72"/>
      <c r="AD180" s="69"/>
      <c r="AE180" s="69"/>
    </row>
    <row r="181" ht="15.75" customHeight="1">
      <c r="A181" s="69"/>
      <c r="B181" s="69"/>
      <c r="C181" s="69"/>
      <c r="D181" s="72"/>
      <c r="AD181" s="69"/>
      <c r="AE181" s="69"/>
    </row>
    <row r="182" ht="15.75" customHeight="1">
      <c r="A182" s="69"/>
      <c r="B182" s="69"/>
      <c r="C182" s="69"/>
      <c r="D182" s="72"/>
      <c r="AD182" s="69"/>
      <c r="AE182" s="69"/>
    </row>
    <row r="183" ht="15.75" customHeight="1">
      <c r="A183" s="69"/>
      <c r="B183" s="69"/>
      <c r="C183" s="69"/>
      <c r="D183" s="72"/>
      <c r="AD183" s="69"/>
      <c r="AE183" s="69"/>
    </row>
    <row r="184" ht="15.75" customHeight="1">
      <c r="A184" s="69"/>
      <c r="B184" s="69"/>
      <c r="C184" s="69"/>
      <c r="D184" s="72"/>
      <c r="AD184" s="69"/>
      <c r="AE184" s="69"/>
    </row>
    <row r="185" ht="15.75" customHeight="1">
      <c r="A185" s="69"/>
      <c r="B185" s="69"/>
      <c r="C185" s="69"/>
      <c r="D185" s="72"/>
      <c r="AD185" s="69"/>
      <c r="AE185" s="69"/>
    </row>
    <row r="186" ht="15.75" customHeight="1">
      <c r="A186" s="69"/>
      <c r="B186" s="69"/>
      <c r="C186" s="69"/>
      <c r="D186" s="72"/>
      <c r="AD186" s="69"/>
      <c r="AE186" s="69"/>
    </row>
    <row r="187" ht="15.75" customHeight="1">
      <c r="A187" s="69"/>
      <c r="B187" s="69"/>
      <c r="C187" s="69"/>
      <c r="D187" s="72"/>
      <c r="AD187" s="69"/>
      <c r="AE187" s="69"/>
    </row>
    <row r="188" ht="15.75" customHeight="1">
      <c r="A188" s="69"/>
      <c r="B188" s="69"/>
      <c r="C188" s="69"/>
      <c r="D188" s="72"/>
      <c r="AD188" s="69"/>
      <c r="AE188" s="69"/>
    </row>
    <row r="189" ht="15.75" customHeight="1">
      <c r="A189" s="69"/>
      <c r="B189" s="69"/>
      <c r="C189" s="69"/>
      <c r="D189" s="72"/>
      <c r="AD189" s="69"/>
      <c r="AE189" s="69"/>
    </row>
    <row r="190" ht="15.75" customHeight="1">
      <c r="A190" s="69"/>
      <c r="B190" s="69"/>
      <c r="C190" s="69"/>
      <c r="D190" s="72"/>
      <c r="AD190" s="69"/>
      <c r="AE190" s="69"/>
    </row>
    <row r="191" ht="15.75" customHeight="1">
      <c r="A191" s="69"/>
      <c r="B191" s="69"/>
      <c r="C191" s="69"/>
      <c r="D191" s="72"/>
      <c r="AD191" s="69"/>
      <c r="AE191" s="69"/>
    </row>
    <row r="192" ht="15.75" customHeight="1">
      <c r="A192" s="69"/>
      <c r="B192" s="69"/>
      <c r="C192" s="69"/>
      <c r="D192" s="72"/>
      <c r="AD192" s="69"/>
      <c r="AE192" s="69"/>
    </row>
    <row r="193" ht="15.75" customHeight="1">
      <c r="A193" s="69"/>
      <c r="B193" s="69"/>
      <c r="C193" s="69"/>
      <c r="D193" s="72"/>
      <c r="AD193" s="69"/>
      <c r="AE193" s="69"/>
    </row>
    <row r="194" ht="15.75" customHeight="1">
      <c r="A194" s="69"/>
      <c r="B194" s="69"/>
      <c r="C194" s="69"/>
      <c r="D194" s="72"/>
      <c r="AD194" s="69"/>
      <c r="AE194" s="69"/>
    </row>
    <row r="195" ht="15.75" customHeight="1">
      <c r="A195" s="69"/>
      <c r="B195" s="69"/>
      <c r="C195" s="69"/>
      <c r="D195" s="72"/>
      <c r="AD195" s="69"/>
      <c r="AE195" s="69"/>
    </row>
    <row r="196" ht="15.75" customHeight="1">
      <c r="A196" s="69"/>
      <c r="B196" s="69"/>
      <c r="C196" s="69"/>
      <c r="D196" s="72"/>
      <c r="AD196" s="69"/>
      <c r="AE196" s="69"/>
    </row>
    <row r="197" ht="15.75" customHeight="1">
      <c r="A197" s="69"/>
      <c r="B197" s="69"/>
      <c r="C197" s="69"/>
      <c r="D197" s="72"/>
      <c r="AD197" s="69"/>
      <c r="AE197" s="69"/>
    </row>
    <row r="198" ht="15.75" customHeight="1">
      <c r="A198" s="69"/>
      <c r="B198" s="69"/>
      <c r="C198" s="69"/>
      <c r="D198" s="72"/>
      <c r="AD198" s="69"/>
      <c r="AE198" s="69"/>
    </row>
    <row r="199" ht="15.75" customHeight="1">
      <c r="A199" s="69"/>
      <c r="B199" s="69"/>
      <c r="C199" s="69"/>
      <c r="D199" s="72"/>
      <c r="AD199" s="69"/>
      <c r="AE199" s="69"/>
    </row>
    <row r="200" ht="15.75" customHeight="1">
      <c r="A200" s="69"/>
      <c r="B200" s="69"/>
      <c r="C200" s="69"/>
      <c r="D200" s="72"/>
      <c r="AD200" s="69"/>
      <c r="AE200" s="69"/>
    </row>
    <row r="201" ht="15.75" customHeight="1">
      <c r="A201" s="69"/>
      <c r="B201" s="69"/>
      <c r="C201" s="69"/>
      <c r="D201" s="72"/>
      <c r="AD201" s="69"/>
      <c r="AE201" s="69"/>
    </row>
    <row r="202" ht="15.75" customHeight="1">
      <c r="A202" s="69"/>
      <c r="B202" s="69"/>
      <c r="C202" s="69"/>
      <c r="D202" s="72"/>
      <c r="AD202" s="69"/>
      <c r="AE202" s="69"/>
    </row>
    <row r="203" ht="15.75" customHeight="1">
      <c r="A203" s="69"/>
      <c r="B203" s="69"/>
      <c r="C203" s="69"/>
      <c r="D203" s="72"/>
      <c r="AD203" s="69"/>
      <c r="AE203" s="69"/>
    </row>
    <row r="204" ht="15.75" customHeight="1">
      <c r="A204" s="69"/>
      <c r="B204" s="69"/>
      <c r="C204" s="69"/>
      <c r="D204" s="72"/>
      <c r="AD204" s="69"/>
      <c r="AE204" s="69"/>
    </row>
    <row r="205" ht="15.75" customHeight="1">
      <c r="A205" s="69"/>
      <c r="B205" s="69"/>
      <c r="C205" s="69"/>
      <c r="D205" s="72"/>
      <c r="AD205" s="69"/>
      <c r="AE205" s="69"/>
    </row>
    <row r="206" ht="15.75" customHeight="1">
      <c r="A206" s="69"/>
      <c r="B206" s="69"/>
      <c r="C206" s="69"/>
      <c r="D206" s="72"/>
      <c r="AD206" s="69"/>
      <c r="AE206" s="69"/>
    </row>
    <row r="207" ht="15.75" customHeight="1">
      <c r="A207" s="69"/>
      <c r="B207" s="69"/>
      <c r="C207" s="69"/>
      <c r="D207" s="72"/>
      <c r="AD207" s="69"/>
      <c r="AE207" s="69"/>
    </row>
    <row r="208" ht="15.75" customHeight="1">
      <c r="A208" s="69"/>
      <c r="B208" s="69"/>
      <c r="C208" s="69"/>
      <c r="D208" s="72"/>
      <c r="AD208" s="69"/>
      <c r="AE208" s="69"/>
    </row>
    <row r="209" ht="15.75" customHeight="1">
      <c r="A209" s="69"/>
      <c r="B209" s="69"/>
      <c r="C209" s="69"/>
      <c r="D209" s="72"/>
      <c r="AD209" s="69"/>
      <c r="AE209" s="69"/>
    </row>
    <row r="210" ht="15.75" customHeight="1">
      <c r="A210" s="69"/>
      <c r="B210" s="69"/>
      <c r="C210" s="69"/>
      <c r="D210" s="72"/>
      <c r="AD210" s="69"/>
      <c r="AE210" s="69"/>
    </row>
    <row r="211" ht="15.75" customHeight="1">
      <c r="A211" s="69"/>
      <c r="B211" s="69"/>
      <c r="C211" s="69"/>
      <c r="D211" s="72"/>
      <c r="AD211" s="69"/>
      <c r="AE211" s="69"/>
    </row>
    <row r="212" ht="15.75" customHeight="1">
      <c r="A212" s="69"/>
      <c r="B212" s="69"/>
      <c r="C212" s="69"/>
      <c r="D212" s="72"/>
      <c r="AD212" s="69"/>
      <c r="AE212" s="69"/>
    </row>
    <row r="213" ht="15.75" customHeight="1">
      <c r="A213" s="69"/>
      <c r="B213" s="69"/>
      <c r="C213" s="69"/>
      <c r="D213" s="72"/>
      <c r="AD213" s="69"/>
      <c r="AE213" s="69"/>
    </row>
    <row r="214" ht="15.75" customHeight="1">
      <c r="A214" s="69"/>
      <c r="B214" s="69"/>
      <c r="C214" s="69"/>
      <c r="D214" s="72"/>
      <c r="AD214" s="69"/>
      <c r="AE214" s="69"/>
    </row>
    <row r="215" ht="15.75" customHeight="1">
      <c r="A215" s="69"/>
      <c r="B215" s="69"/>
      <c r="C215" s="69"/>
      <c r="D215" s="72"/>
      <c r="AD215" s="69"/>
      <c r="AE215" s="69"/>
    </row>
    <row r="216" ht="15.75" customHeight="1">
      <c r="A216" s="69"/>
      <c r="B216" s="69"/>
      <c r="C216" s="69"/>
      <c r="D216" s="72"/>
      <c r="AD216" s="69"/>
      <c r="AE216" s="69"/>
    </row>
    <row r="217" ht="15.75" customHeight="1">
      <c r="A217" s="69"/>
      <c r="B217" s="69"/>
      <c r="C217" s="69"/>
      <c r="D217" s="72"/>
      <c r="AD217" s="69"/>
      <c r="AE217" s="69"/>
    </row>
    <row r="218" ht="15.75" customHeight="1">
      <c r="A218" s="69"/>
      <c r="B218" s="69"/>
      <c r="C218" s="69"/>
      <c r="D218" s="72"/>
      <c r="AD218" s="69"/>
      <c r="AE218" s="69"/>
    </row>
    <row r="219" ht="15.75" customHeight="1">
      <c r="A219" s="69"/>
      <c r="B219" s="69"/>
      <c r="C219" s="69"/>
      <c r="D219" s="72"/>
      <c r="AD219" s="69"/>
      <c r="AE219" s="69"/>
    </row>
    <row r="220" ht="15.75" customHeight="1">
      <c r="A220" s="69"/>
      <c r="B220" s="69"/>
      <c r="C220" s="69"/>
      <c r="D220" s="72"/>
      <c r="AD220" s="69"/>
      <c r="AE220" s="69"/>
    </row>
    <row r="221" ht="15.75" customHeight="1">
      <c r="A221" s="69"/>
      <c r="B221" s="69"/>
      <c r="C221" s="69"/>
      <c r="D221" s="72"/>
      <c r="AD221" s="69"/>
      <c r="AE221" s="69"/>
    </row>
    <row r="222" ht="15.75" customHeight="1">
      <c r="A222" s="69"/>
      <c r="B222" s="69"/>
      <c r="C222" s="69"/>
      <c r="D222" s="72"/>
      <c r="AD222" s="69"/>
      <c r="AE222" s="69"/>
    </row>
    <row r="223" ht="15.75" customHeight="1">
      <c r="A223" s="69"/>
      <c r="B223" s="69"/>
      <c r="C223" s="69"/>
      <c r="D223" s="72"/>
      <c r="AD223" s="69"/>
      <c r="AE223" s="69"/>
    </row>
    <row r="224" ht="15.75" customHeight="1">
      <c r="A224" s="69"/>
      <c r="B224" s="69"/>
      <c r="C224" s="69"/>
      <c r="D224" s="72"/>
      <c r="AD224" s="69"/>
      <c r="AE224" s="69"/>
    </row>
    <row r="225" ht="15.75" customHeight="1">
      <c r="A225" s="69"/>
      <c r="B225" s="69"/>
      <c r="C225" s="69"/>
      <c r="D225" s="72"/>
      <c r="AD225" s="69"/>
      <c r="AE225" s="69"/>
    </row>
    <row r="226" ht="15.75" customHeight="1">
      <c r="A226" s="69"/>
      <c r="B226" s="69"/>
      <c r="C226" s="69"/>
      <c r="D226" s="72"/>
      <c r="AD226" s="69"/>
      <c r="AE226" s="69"/>
    </row>
    <row r="227" ht="15.75" customHeight="1">
      <c r="A227" s="69"/>
      <c r="B227" s="69"/>
      <c r="C227" s="69"/>
      <c r="D227" s="72"/>
      <c r="AD227" s="69"/>
      <c r="AE227" s="69"/>
    </row>
    <row r="228" ht="15.75" customHeight="1">
      <c r="A228" s="69"/>
      <c r="B228" s="69"/>
      <c r="C228" s="69"/>
      <c r="D228" s="72"/>
      <c r="AD228" s="69"/>
      <c r="AE228" s="69"/>
    </row>
    <row r="229" ht="15.75" customHeight="1">
      <c r="A229" s="69"/>
      <c r="B229" s="69"/>
      <c r="C229" s="69"/>
      <c r="D229" s="72"/>
      <c r="AD229" s="69"/>
      <c r="AE229" s="69"/>
    </row>
    <row r="230" ht="15.75" customHeight="1">
      <c r="A230" s="69"/>
      <c r="B230" s="69"/>
      <c r="C230" s="69"/>
      <c r="D230" s="72"/>
      <c r="AD230" s="69"/>
      <c r="AE230" s="69"/>
    </row>
    <row r="231" ht="15.75" customHeight="1">
      <c r="A231" s="69"/>
      <c r="B231" s="69"/>
      <c r="C231" s="69"/>
      <c r="D231" s="72"/>
      <c r="AD231" s="69"/>
      <c r="AE231" s="69"/>
    </row>
    <row r="232" ht="15.75" customHeight="1">
      <c r="A232" s="69"/>
      <c r="B232" s="69"/>
      <c r="C232" s="69"/>
      <c r="D232" s="72"/>
      <c r="AD232" s="69"/>
      <c r="AE232" s="69"/>
    </row>
    <row r="233" ht="15.75" customHeight="1">
      <c r="A233" s="69"/>
      <c r="B233" s="69"/>
      <c r="C233" s="69"/>
      <c r="D233" s="72"/>
      <c r="AD233" s="69"/>
      <c r="AE233" s="69"/>
    </row>
    <row r="234" ht="15.75" customHeight="1">
      <c r="A234" s="69"/>
      <c r="B234" s="69"/>
      <c r="C234" s="69"/>
      <c r="D234" s="72"/>
      <c r="AD234" s="69"/>
      <c r="AE234" s="69"/>
    </row>
    <row r="235" ht="15.75" customHeight="1">
      <c r="A235" s="69"/>
      <c r="B235" s="69"/>
      <c r="C235" s="69"/>
      <c r="D235" s="72"/>
      <c r="AD235" s="69"/>
      <c r="AE235" s="69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5">
    <mergeCell ref="AD2:AD3"/>
    <mergeCell ref="AF2:AF3"/>
    <mergeCell ref="C1:C3"/>
    <mergeCell ref="B26:C26"/>
    <mergeCell ref="A27:D27"/>
    <mergeCell ref="A28:D28"/>
    <mergeCell ref="A29:D29"/>
    <mergeCell ref="A30:D30"/>
    <mergeCell ref="F31:G31"/>
    <mergeCell ref="A1:A25"/>
    <mergeCell ref="B1:B3"/>
    <mergeCell ref="E1:L1"/>
    <mergeCell ref="O1:V1"/>
    <mergeCell ref="X1:AC1"/>
    <mergeCell ref="AF1:AG1"/>
    <mergeCell ref="B4:D4"/>
    <mergeCell ref="BP31:BQ31"/>
    <mergeCell ref="BT31:BU31"/>
    <mergeCell ref="BZ31:CA31"/>
    <mergeCell ref="AZ31:BB31"/>
    <mergeCell ref="AZ32:BB32"/>
    <mergeCell ref="BH33:BI33"/>
    <mergeCell ref="BL33:BM33"/>
    <mergeCell ref="BP33:BQ33"/>
    <mergeCell ref="BT33:BU33"/>
    <mergeCell ref="BZ33:CA33"/>
    <mergeCell ref="Q31:R31"/>
    <mergeCell ref="Y31:Z31"/>
    <mergeCell ref="AJ31:AK31"/>
    <mergeCell ref="AR31:AT31"/>
    <mergeCell ref="BH31:BI31"/>
    <mergeCell ref="BL31:BM31"/>
    <mergeCell ref="AR32:AT32"/>
    <mergeCell ref="L2:L3"/>
    <mergeCell ref="N2:N3"/>
    <mergeCell ref="Q2:Q3"/>
    <mergeCell ref="R2:R3"/>
    <mergeCell ref="S2:S3"/>
    <mergeCell ref="T2:T3"/>
    <mergeCell ref="U2:U3"/>
    <mergeCell ref="V2:V3"/>
    <mergeCell ref="X2:X3"/>
    <mergeCell ref="Y2:Y3"/>
    <mergeCell ref="Z2:Z3"/>
    <mergeCell ref="AA2:AA3"/>
    <mergeCell ref="AB2:AB3"/>
    <mergeCell ref="AC2:AC3"/>
    <mergeCell ref="AU2:AU3"/>
    <mergeCell ref="AV2:AV3"/>
    <mergeCell ref="AM2:AM3"/>
    <mergeCell ref="AN2:AN3"/>
    <mergeCell ref="AP2:AP3"/>
    <mergeCell ref="AQ2:AQ3"/>
    <mergeCell ref="AR2:AR3"/>
    <mergeCell ref="AS2:AS3"/>
    <mergeCell ref="AT2:AT3"/>
    <mergeCell ref="BE2:BE3"/>
    <mergeCell ref="BG2:BG3"/>
    <mergeCell ref="AW2:AW3"/>
    <mergeCell ref="AY2:AY3"/>
    <mergeCell ref="AZ2:AZ3"/>
    <mergeCell ref="BA2:BA3"/>
    <mergeCell ref="BB2:BB3"/>
    <mergeCell ref="BC2:BC3"/>
    <mergeCell ref="BD2:BD3"/>
    <mergeCell ref="BQ2:BQ3"/>
    <mergeCell ref="BS2:BS3"/>
    <mergeCell ref="BH2:BH3"/>
    <mergeCell ref="BI2:BI3"/>
    <mergeCell ref="BJ2:BJ3"/>
    <mergeCell ref="BL2:BL3"/>
    <mergeCell ref="BM2:BM3"/>
    <mergeCell ref="BN2:BN3"/>
    <mergeCell ref="BP2:BP3"/>
    <mergeCell ref="BZ2:BZ3"/>
    <mergeCell ref="CA2:CA3"/>
    <mergeCell ref="CB2:CB3"/>
    <mergeCell ref="CD2:CD3"/>
    <mergeCell ref="CE2:CE3"/>
    <mergeCell ref="CG2:CG3"/>
    <mergeCell ref="CH2:CH3"/>
    <mergeCell ref="CJ2:CJ3"/>
    <mergeCell ref="CK2:CK3"/>
    <mergeCell ref="CL2:CL3"/>
    <mergeCell ref="BZ1:CB1"/>
    <mergeCell ref="CD1:CE1"/>
    <mergeCell ref="CG1:CH1"/>
    <mergeCell ref="CJ1:CL1"/>
    <mergeCell ref="BT2:BT3"/>
    <mergeCell ref="BU2:BU3"/>
    <mergeCell ref="BV2:BV3"/>
    <mergeCell ref="AI1:AN1"/>
    <mergeCell ref="AP1:AW1"/>
    <mergeCell ref="AY1:BE1"/>
    <mergeCell ref="BG1:BJ1"/>
    <mergeCell ref="BL1:BN1"/>
    <mergeCell ref="BP1:BQ1"/>
    <mergeCell ref="BS1:BX1"/>
    <mergeCell ref="D2:D3"/>
    <mergeCell ref="E2:E3"/>
    <mergeCell ref="F2:F3"/>
    <mergeCell ref="G2:G3"/>
    <mergeCell ref="H2:H3"/>
    <mergeCell ref="I2:I3"/>
    <mergeCell ref="J2:J3"/>
    <mergeCell ref="K2:K3"/>
    <mergeCell ref="O2:O3"/>
    <mergeCell ref="P2:P3"/>
    <mergeCell ref="AG2:AG3"/>
    <mergeCell ref="AI2:AI3"/>
    <mergeCell ref="AJ2:AJ3"/>
    <mergeCell ref="AK2:AK3"/>
    <mergeCell ref="AL2:AL3"/>
    <mergeCell ref="BW2:BW3"/>
    <mergeCell ref="BX2:BX3"/>
  </mergeCells>
  <hyperlinks>
    <hyperlink r:id="rId1" ref="E2"/>
    <hyperlink r:id="rId2" ref="F2"/>
    <hyperlink r:id="rId3" ref="G2"/>
    <hyperlink r:id="rId4" ref="H2"/>
    <hyperlink r:id="rId5" ref="I2"/>
    <hyperlink r:id="rId6" ref="J2"/>
    <hyperlink r:id="rId7" ref="L2"/>
    <hyperlink r:id="rId8" ref="N2"/>
    <hyperlink r:id="rId9" ref="O2"/>
    <hyperlink r:id="rId10" ref="P2"/>
    <hyperlink r:id="rId11" ref="Q2"/>
    <hyperlink r:id="rId12" ref="R2"/>
    <hyperlink r:id="rId13" ref="S2"/>
    <hyperlink r:id="rId14" ref="T2"/>
    <hyperlink r:id="rId15" ref="U2"/>
    <hyperlink r:id="rId16" ref="V2"/>
    <hyperlink r:id="rId17" ref="X2"/>
    <hyperlink r:id="rId18" ref="Y2"/>
    <hyperlink r:id="rId19" ref="Z2"/>
    <hyperlink r:id="rId20" ref="AA2"/>
    <hyperlink r:id="rId21" ref="AB2"/>
    <hyperlink r:id="rId22" ref="AC2"/>
    <hyperlink r:id="rId23" ref="AD2"/>
    <hyperlink r:id="rId24" ref="AF2"/>
    <hyperlink r:id="rId25" ref="AG2"/>
    <hyperlink r:id="rId26" ref="AI2"/>
    <hyperlink r:id="rId27" ref="AJ2"/>
    <hyperlink r:id="rId28" ref="AK2"/>
    <hyperlink r:id="rId29" ref="AL2"/>
    <hyperlink r:id="rId30" ref="AM2"/>
    <hyperlink r:id="rId31" ref="AN2"/>
    <hyperlink r:id="rId32" ref="AP2"/>
    <hyperlink r:id="rId33" ref="AQ2"/>
    <hyperlink r:id="rId34" ref="AR2"/>
    <hyperlink r:id="rId35" ref="AS2"/>
    <hyperlink r:id="rId36" ref="AT2"/>
    <hyperlink r:id="rId37" ref="AU2"/>
    <hyperlink r:id="rId38" ref="AV2"/>
    <hyperlink r:id="rId39" ref="AW2"/>
    <hyperlink r:id="rId40" ref="AY2"/>
    <hyperlink r:id="rId41" ref="AZ2"/>
    <hyperlink r:id="rId42" ref="BA2"/>
    <hyperlink r:id="rId43" ref="BB2"/>
    <hyperlink r:id="rId44" ref="BC2"/>
    <hyperlink r:id="rId45" ref="BE2"/>
    <hyperlink r:id="rId46" ref="BG2"/>
    <hyperlink r:id="rId47" ref="BH2"/>
    <hyperlink r:id="rId48" ref="BI2"/>
    <hyperlink r:id="rId49" ref="BJ2"/>
    <hyperlink r:id="rId50" ref="BL2"/>
    <hyperlink r:id="rId51" ref="BM2"/>
    <hyperlink r:id="rId52" ref="BN2"/>
    <hyperlink r:id="rId53" ref="BP2"/>
    <hyperlink r:id="rId54" ref="BQ2"/>
    <hyperlink r:id="rId55" ref="BS2"/>
    <hyperlink r:id="rId56" ref="BT2"/>
    <hyperlink r:id="rId57" ref="BU2"/>
    <hyperlink r:id="rId58" ref="BV2"/>
    <hyperlink r:id="rId59" ref="BW2"/>
    <hyperlink r:id="rId60" ref="BX2"/>
    <hyperlink r:id="rId61" ref="BZ2"/>
    <hyperlink r:id="rId62" ref="CA2"/>
    <hyperlink r:id="rId63" ref="CB2"/>
    <hyperlink r:id="rId64" ref="CD2"/>
    <hyperlink r:id="rId65" ref="CE2"/>
    <hyperlink r:id="rId66" ref="CG2"/>
    <hyperlink r:id="rId67" ref="CH2"/>
    <hyperlink r:id="rId68" ref="CJ2"/>
    <hyperlink r:id="rId69" ref="CK2"/>
    <hyperlink r:id="rId70" ref="CL2"/>
  </hyperlinks>
  <printOptions/>
  <pageMargins bottom="0.75" footer="0.0" header="0.0" left="0.7" right="0.7" top="0.75"/>
  <pageSetup orientation="landscape"/>
  <drawing r:id="rId7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10.88"/>
    <col customWidth="1" min="3" max="3" width="6.63"/>
    <col customWidth="1" min="4" max="4" width="13.38"/>
    <col customWidth="1" min="5" max="5" width="12.38"/>
    <col customWidth="1" min="6" max="6" width="13.88"/>
    <col customWidth="1" min="7" max="7" width="7.75"/>
    <col customWidth="1" min="8" max="8" width="6.63"/>
    <col customWidth="1" min="9" max="9" width="11.0"/>
    <col customWidth="1" min="10" max="10" width="10.63"/>
    <col customWidth="1" min="11" max="14" width="11.0"/>
    <col customWidth="1" min="15" max="15" width="25.0"/>
    <col customWidth="1" min="16" max="26" width="11.0"/>
  </cols>
  <sheetData>
    <row r="1" ht="26.25" customHeight="1">
      <c r="A1" s="130" t="s">
        <v>296</v>
      </c>
      <c r="B1" s="130" t="s">
        <v>68</v>
      </c>
      <c r="C1" s="218" t="s">
        <v>298</v>
      </c>
      <c r="D1" s="130" t="s">
        <v>197</v>
      </c>
      <c r="E1" s="219"/>
      <c r="F1" s="218" t="s">
        <v>299</v>
      </c>
      <c r="G1" s="130" t="s">
        <v>68</v>
      </c>
      <c r="H1" s="218" t="s">
        <v>298</v>
      </c>
      <c r="I1" s="130" t="s">
        <v>197</v>
      </c>
      <c r="J1" s="220"/>
      <c r="K1" s="218" t="s">
        <v>300</v>
      </c>
      <c r="L1" s="130" t="s">
        <v>68</v>
      </c>
      <c r="M1" s="218" t="s">
        <v>298</v>
      </c>
      <c r="N1" s="130" t="s">
        <v>197</v>
      </c>
      <c r="O1" s="130" t="s">
        <v>301</v>
      </c>
    </row>
    <row r="2" ht="14.25" customHeight="1">
      <c r="A2" s="221">
        <v>43892.0</v>
      </c>
      <c r="B2" s="222">
        <f>AVERAGE('Статистика'!B4,'Статистика'!R4,'Статистика'!CD4,'Статистика'!CT4,'Статистика'!DM4)</f>
        <v>0.819244626</v>
      </c>
      <c r="C2" s="223">
        <f>'Статистика'!C4+'Статистика'!S4+'Статистика'!CE4+'Статистика'!CU4+'Статистика'!DN4</f>
        <v>15</v>
      </c>
      <c r="D2" s="224"/>
      <c r="E2" s="225"/>
      <c r="F2" s="226" t="s">
        <v>303</v>
      </c>
      <c r="G2" s="227">
        <f>AVERAGE(B2:B6)</f>
        <v>0.9462397982</v>
      </c>
      <c r="H2" s="228">
        <f>SUM(C2:C6)</f>
        <v>56</v>
      </c>
      <c r="I2" s="229"/>
      <c r="J2" s="230"/>
      <c r="K2" s="231" t="s">
        <v>304</v>
      </c>
      <c r="L2" s="232">
        <f>AVERAGE(G2:G6)</f>
        <v>0.9561980272</v>
      </c>
      <c r="M2" s="233">
        <f t="shared" ref="M2:N2" si="1">SUM(H2:H6)</f>
        <v>154</v>
      </c>
      <c r="N2" s="234">
        <f t="shared" si="1"/>
        <v>0.07815972222</v>
      </c>
      <c r="O2" s="233">
        <f>M2-'Статистика'!CO5-'Статистика'!DX5</f>
        <v>109</v>
      </c>
    </row>
    <row r="3" ht="14.25" customHeight="1">
      <c r="A3" s="221">
        <v>43893.0</v>
      </c>
      <c r="B3" s="222">
        <f>AVERAGE('Статистика'!B5,'Статистика'!R5,'Статистика'!AH5,'Статистика'!CT5,'Статистика'!DM5)</f>
        <v>0.9782986111</v>
      </c>
      <c r="C3" s="223">
        <f>'Статистика'!C5+'Статистика'!S5+'Статистика'!AI5+'Статистика'!CU5+'Статистика'!DN5</f>
        <v>12</v>
      </c>
      <c r="D3" s="224"/>
      <c r="E3" s="225"/>
      <c r="F3" s="226" t="s">
        <v>306</v>
      </c>
      <c r="G3" s="227">
        <f>AVERAGE(B7:B11)</f>
        <v>0.9489760999</v>
      </c>
      <c r="H3" s="235">
        <f t="shared" ref="H3:I3" si="2">SUM(C7:C11)</f>
        <v>41</v>
      </c>
      <c r="I3" s="229">
        <f t="shared" si="2"/>
        <v>0.01113425926</v>
      </c>
      <c r="J3" s="230"/>
      <c r="K3" s="230"/>
      <c r="L3" s="230"/>
      <c r="M3" s="230"/>
      <c r="N3" s="230"/>
      <c r="O3" s="230"/>
    </row>
    <row r="4" ht="14.25" customHeight="1">
      <c r="A4" s="221">
        <v>43894.0</v>
      </c>
      <c r="B4" s="222">
        <f>AVERAGE('Статистика'!B6,'Статистика'!R6,'Статистика'!DM6)</f>
        <v>0.9623015873</v>
      </c>
      <c r="C4" s="223">
        <f>'Статистика'!C6+'Статистика'!S6+'Статистика'!DN6</f>
        <v>13</v>
      </c>
      <c r="D4" s="224"/>
      <c r="E4" s="230"/>
      <c r="F4" s="226" t="s">
        <v>308</v>
      </c>
      <c r="G4" s="227">
        <f>AVERAGE(B12:B16)</f>
        <v>0.9604255698</v>
      </c>
      <c r="H4" s="235">
        <f t="shared" ref="H4:I4" si="3">SUM(C12:C16)</f>
        <v>23</v>
      </c>
      <c r="I4" s="229">
        <f t="shared" si="3"/>
        <v>0.03311342593</v>
      </c>
      <c r="J4" s="230"/>
      <c r="K4" s="230"/>
      <c r="L4" s="230"/>
      <c r="M4" s="230"/>
      <c r="N4" s="230"/>
      <c r="O4" s="230"/>
    </row>
    <row r="5" ht="14.25" customHeight="1">
      <c r="A5" s="221">
        <v>43895.0</v>
      </c>
      <c r="B5" s="222">
        <f>AVERAGE('Статистика'!B7,'Статистика'!R7,'Статистика'!DM7)</f>
        <v>0.9739583333</v>
      </c>
      <c r="C5" s="223">
        <f>'Статистика'!C7+'Статистика'!S7+'Статистика'!DN7</f>
        <v>8</v>
      </c>
      <c r="D5" s="224"/>
      <c r="E5" s="230"/>
      <c r="F5" s="226" t="s">
        <v>310</v>
      </c>
      <c r="G5" s="227">
        <f>AVERAGE(B17:B21)</f>
        <v>0.969150641</v>
      </c>
      <c r="H5" s="235">
        <f t="shared" ref="H5:I5" si="4">SUM(C17:C21)</f>
        <v>34</v>
      </c>
      <c r="I5" s="229">
        <f t="shared" si="4"/>
        <v>0.03391203704</v>
      </c>
      <c r="J5" s="230"/>
      <c r="K5" s="230"/>
      <c r="L5" s="230"/>
      <c r="M5" s="230"/>
      <c r="N5" s="230"/>
      <c r="O5" s="230"/>
    </row>
    <row r="6" ht="14.25" customHeight="1">
      <c r="A6" s="221">
        <v>43896.0</v>
      </c>
      <c r="B6" s="222">
        <f>AVERAGE('Статистика'!B8,'Статистика'!DM8)</f>
        <v>0.9973958333</v>
      </c>
      <c r="C6" s="223">
        <f>'Статистика'!C8+'Статистика'!DN8</f>
        <v>8</v>
      </c>
      <c r="D6" s="224"/>
      <c r="E6" s="230"/>
      <c r="F6" s="226" t="s">
        <v>311</v>
      </c>
      <c r="G6" s="227"/>
      <c r="H6" s="235"/>
      <c r="I6" s="229"/>
      <c r="J6" s="230"/>
      <c r="K6" s="230"/>
      <c r="L6" s="230"/>
      <c r="M6" s="230"/>
      <c r="N6" s="230"/>
      <c r="O6" s="230"/>
    </row>
    <row r="7" ht="14.25" customHeight="1">
      <c r="A7" s="236">
        <v>43899.0</v>
      </c>
      <c r="B7" s="232"/>
      <c r="C7" s="233"/>
      <c r="D7" s="234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</row>
    <row r="8" ht="14.25" customHeight="1">
      <c r="A8" s="236">
        <v>43900.0</v>
      </c>
      <c r="B8" s="232">
        <f>AVERAGE('Статистика'!B10,'Статистика'!R10)</f>
        <v>0.998046875</v>
      </c>
      <c r="C8" s="233">
        <f>'Статистика'!C10+'Статистика'!S10</f>
        <v>10</v>
      </c>
      <c r="D8" s="234"/>
      <c r="E8" s="230"/>
      <c r="F8" s="230"/>
      <c r="G8" s="230"/>
      <c r="H8" s="230"/>
      <c r="I8" s="230"/>
      <c r="J8" s="230"/>
      <c r="K8" s="230"/>
      <c r="L8" s="230"/>
      <c r="M8" s="230"/>
      <c r="N8" s="230"/>
      <c r="O8" s="230"/>
    </row>
    <row r="9" ht="14.25" customHeight="1">
      <c r="A9" s="236">
        <v>43901.0</v>
      </c>
      <c r="B9" s="232">
        <f>AVERAGE('Статистика'!B11,'Статистика'!R11,'Статистика'!DM11)</f>
        <v>0.9811507937</v>
      </c>
      <c r="C9" s="233">
        <f>'Статистика'!C11+'Статистика'!S11+'Статистика'!DN11</f>
        <v>17</v>
      </c>
      <c r="D9" s="234"/>
      <c r="E9" s="230"/>
      <c r="F9" s="230"/>
      <c r="G9" s="230"/>
      <c r="H9" s="230"/>
      <c r="I9" s="230"/>
      <c r="J9" s="230"/>
      <c r="K9" s="230"/>
      <c r="L9" s="230"/>
      <c r="M9" s="230"/>
      <c r="N9" s="230"/>
      <c r="O9" s="230"/>
    </row>
    <row r="10" ht="14.25" customHeight="1">
      <c r="A10" s="236">
        <v>43902.0</v>
      </c>
      <c r="B10" s="232">
        <f>AVERAGE('Статистика'!R12,'Статистика'!DM12)</f>
        <v>0.9609375</v>
      </c>
      <c r="C10" s="233">
        <f>'Статистика'!S12+'Статистика'!DN12</f>
        <v>8</v>
      </c>
      <c r="D10" s="234">
        <f>'Статистика'!T12+'Статистика'!DO12</f>
        <v>0.005868055556</v>
      </c>
      <c r="E10" s="230"/>
      <c r="F10" s="230"/>
      <c r="G10" s="230"/>
      <c r="H10" s="230"/>
      <c r="I10" s="230"/>
      <c r="J10" s="230"/>
      <c r="K10" s="230"/>
      <c r="L10" s="230"/>
      <c r="M10" s="230"/>
      <c r="N10" s="230"/>
      <c r="O10" s="230"/>
    </row>
    <row r="11" ht="14.25" customHeight="1">
      <c r="A11" s="236">
        <v>43903.0</v>
      </c>
      <c r="B11" s="232">
        <f>AVERAGE('Статистика'!R13,'Статистика'!DM13)</f>
        <v>0.8557692308</v>
      </c>
      <c r="C11" s="233">
        <f>'Статистика'!S13+'Статистика'!DN13</f>
        <v>6</v>
      </c>
      <c r="D11" s="234">
        <f>'Статистика'!T13+'Статистика'!DO13</f>
        <v>0.005266203704</v>
      </c>
      <c r="E11" s="230"/>
      <c r="F11" s="230"/>
      <c r="G11" s="230"/>
      <c r="H11" s="230"/>
      <c r="I11" s="230"/>
      <c r="J11" s="230"/>
      <c r="K11" s="230"/>
      <c r="L11" s="230"/>
      <c r="M11" s="230"/>
      <c r="N11" s="230"/>
      <c r="O11" s="230"/>
    </row>
    <row r="12" ht="14.25" customHeight="1">
      <c r="A12" s="239">
        <v>43906.0</v>
      </c>
      <c r="B12" s="222"/>
      <c r="C12" s="223"/>
      <c r="D12" s="224"/>
      <c r="E12" s="230"/>
      <c r="F12" s="230"/>
      <c r="G12" s="230"/>
      <c r="H12" s="230"/>
      <c r="I12" s="230"/>
      <c r="J12" s="230"/>
      <c r="K12" s="230"/>
      <c r="L12" s="230"/>
      <c r="M12" s="230"/>
      <c r="N12" s="230"/>
      <c r="O12" s="230"/>
    </row>
    <row r="13" ht="14.25" customHeight="1">
      <c r="A13" s="239">
        <v>43907.0</v>
      </c>
      <c r="B13" s="222">
        <f>AVERAGE('Статистика'!B15,'Статистика'!R15,'Статистика'!DM15)</f>
        <v>0.9358974359</v>
      </c>
      <c r="C13" s="223">
        <f>'Статистика'!C15+'Статистика'!S15+'Статистика'!DN15</f>
        <v>8</v>
      </c>
      <c r="D13" s="224">
        <f>'Статистика'!D15+'Статистика'!T15+'Статистика'!DO15</f>
        <v>0.01256944444</v>
      </c>
      <c r="E13" s="230"/>
      <c r="F13" s="230"/>
      <c r="G13" s="230"/>
      <c r="H13" s="230"/>
      <c r="I13" s="230"/>
      <c r="J13" s="230"/>
      <c r="K13" s="230"/>
      <c r="L13" s="230"/>
      <c r="M13" s="230"/>
      <c r="N13" s="230"/>
      <c r="O13" s="230"/>
    </row>
    <row r="14" ht="14.25" customHeight="1">
      <c r="A14" s="239">
        <v>43908.0</v>
      </c>
      <c r="B14" s="222">
        <f>AVERAGE('Статистика'!CD16)</f>
        <v>1</v>
      </c>
      <c r="C14" s="223">
        <f>'Статистика'!CE16</f>
        <v>1</v>
      </c>
      <c r="D14" s="224">
        <f>'Статистика'!CF16</f>
        <v>0.001018518519</v>
      </c>
      <c r="E14" s="230"/>
      <c r="F14" s="230"/>
      <c r="G14" s="230"/>
      <c r="H14" s="230"/>
      <c r="I14" s="230"/>
      <c r="J14" s="230"/>
      <c r="K14" s="230"/>
      <c r="L14" s="230"/>
      <c r="M14" s="230"/>
      <c r="N14" s="230"/>
      <c r="O14" s="230"/>
    </row>
    <row r="15" ht="14.25" customHeight="1">
      <c r="A15" s="239">
        <v>43909.0</v>
      </c>
      <c r="B15" s="222">
        <f>AVERAGE('Статистика'!B17,'Статистика'!R17,'Статистика'!DM17)</f>
        <v>0.9058048433</v>
      </c>
      <c r="C15" s="223">
        <f>'Статистика'!C17+'Статистика'!S17+'Статистика'!DN17</f>
        <v>11</v>
      </c>
      <c r="D15" s="224">
        <f>'Статистика'!D17+'Статистика'!T17+'Статистика'!DO17</f>
        <v>0.01540509259</v>
      </c>
      <c r="E15" s="230"/>
      <c r="F15" s="230"/>
      <c r="G15" s="230"/>
      <c r="H15" s="230"/>
      <c r="I15" s="230"/>
      <c r="J15" s="230"/>
      <c r="K15" s="230"/>
      <c r="L15" s="230"/>
      <c r="M15" s="230"/>
      <c r="N15" s="230"/>
      <c r="O15" s="230"/>
    </row>
    <row r="16" ht="14.25" customHeight="1">
      <c r="A16" s="239">
        <v>43910.0</v>
      </c>
      <c r="B16" s="222">
        <f>AVERAGE('Статистика'!B18,'Статистика'!CT18)</f>
        <v>1</v>
      </c>
      <c r="C16" s="223">
        <f>'Статистика'!C18+'Статистика'!CU18</f>
        <v>3</v>
      </c>
      <c r="D16" s="224">
        <f>'Статистика'!D18+'Статистика'!CV18</f>
        <v>0.00412037037</v>
      </c>
      <c r="E16" s="230"/>
      <c r="F16" s="230"/>
      <c r="G16" s="230"/>
      <c r="H16" s="230"/>
      <c r="I16" s="230"/>
      <c r="J16" s="230"/>
      <c r="K16" s="230"/>
      <c r="L16" s="230"/>
      <c r="M16" s="230"/>
      <c r="N16" s="230"/>
      <c r="O16" s="230"/>
    </row>
    <row r="17" ht="14.25" customHeight="1">
      <c r="A17" s="240">
        <v>43913.0</v>
      </c>
      <c r="B17" s="232">
        <f>AVERAGE('Статистика'!B19,'Статистика'!R19,'Статистика'!DM19)</f>
        <v>0.9739583333</v>
      </c>
      <c r="C17" s="233">
        <f>'Статистика'!C19+'Статистика'!S19+'Статистика'!DN19</f>
        <v>13</v>
      </c>
      <c r="D17" s="234">
        <f>'Статистика'!D19+'Статистика'!T19+'Статистика'!DO19</f>
        <v>0.01167824074</v>
      </c>
      <c r="E17" s="230"/>
      <c r="F17" s="230"/>
      <c r="G17" s="230"/>
      <c r="H17" s="230"/>
      <c r="I17" s="230"/>
      <c r="J17" s="230"/>
      <c r="K17" s="230"/>
      <c r="L17" s="230"/>
      <c r="M17" s="230"/>
      <c r="N17" s="230"/>
      <c r="O17" s="230"/>
    </row>
    <row r="18" ht="14.25" customHeight="1">
      <c r="A18" s="240">
        <v>43914.0</v>
      </c>
      <c r="B18" s="232">
        <f>AVERAGE('Статистика'!B20,'Статистика'!R20,'Статистика'!DM20)</f>
        <v>0.8717948718</v>
      </c>
      <c r="C18" s="233">
        <f>'Статистика'!C20+'Статистика'!S20+'Статистика'!DN20</f>
        <v>5</v>
      </c>
      <c r="D18" s="234">
        <f>'Статистика'!D20+'Статистика'!T20+'Статистика'!DO20</f>
        <v>0.005752314815</v>
      </c>
      <c r="E18" s="230"/>
      <c r="F18" s="230"/>
      <c r="G18" s="230"/>
      <c r="H18" s="230"/>
      <c r="I18" s="230"/>
      <c r="J18" s="230"/>
      <c r="K18" s="230"/>
      <c r="L18" s="230"/>
      <c r="M18" s="230"/>
      <c r="N18" s="230"/>
      <c r="O18" s="230"/>
    </row>
    <row r="19" ht="14.25" customHeight="1">
      <c r="A19" s="240">
        <v>43915.0</v>
      </c>
      <c r="B19" s="232">
        <f>AVERAGE('Статистика'!B21,'Статистика'!R21,'Статистика'!DM21)</f>
        <v>1</v>
      </c>
      <c r="C19" s="233">
        <f>'Статистика'!C21+'Статистика'!S21+'Статистика'!DN21</f>
        <v>5</v>
      </c>
      <c r="D19" s="234">
        <f>'Статистика'!D21+'Статистика'!T21+'Статистика'!DO21</f>
        <v>0.007013888889</v>
      </c>
      <c r="E19" s="230"/>
      <c r="F19" s="230"/>
      <c r="G19" s="230"/>
      <c r="H19" s="230"/>
      <c r="I19" s="230"/>
      <c r="J19" s="230"/>
      <c r="K19" s="230"/>
      <c r="L19" s="230"/>
      <c r="M19" s="230"/>
      <c r="N19" s="230"/>
      <c r="O19" s="230"/>
    </row>
    <row r="20" ht="14.25" customHeight="1">
      <c r="A20" s="240">
        <v>43916.0</v>
      </c>
      <c r="B20" s="232">
        <f>AVERAGE('Статистика'!B22,'Статистика'!R22,'Статистика'!DM22)</f>
        <v>1</v>
      </c>
      <c r="C20" s="233">
        <f>'Статистика'!C22+'Статистика'!S22+'Статистика'!DN22</f>
        <v>5</v>
      </c>
      <c r="D20" s="234">
        <f>'Статистика'!D22+'Статистика'!T22+'Статистика'!DO22</f>
        <v>0.004548611111</v>
      </c>
      <c r="E20" s="230"/>
      <c r="F20" s="230"/>
      <c r="G20" s="230"/>
      <c r="H20" s="230"/>
      <c r="I20" s="230"/>
      <c r="J20" s="230"/>
      <c r="K20" s="230"/>
      <c r="L20" s="230"/>
      <c r="M20" s="230"/>
      <c r="N20" s="230"/>
      <c r="O20" s="230"/>
    </row>
    <row r="21" ht="14.25" customHeight="1">
      <c r="A21" s="240">
        <v>43917.0</v>
      </c>
      <c r="B21" s="232">
        <f>AVERAGE('Статистика'!B23,'Статистика'!R23,'Статистика'!DM23)</f>
        <v>1</v>
      </c>
      <c r="C21" s="233">
        <f>'Статистика'!C23+'Статистика'!S23+'Статистика'!DN23</f>
        <v>6</v>
      </c>
      <c r="D21" s="234">
        <f>'Статистика'!D23+'Статистика'!T23+'Статистика'!DO23</f>
        <v>0.004918981481</v>
      </c>
      <c r="E21" s="230"/>
      <c r="F21" s="230"/>
      <c r="G21" s="230"/>
      <c r="H21" s="230"/>
      <c r="I21" s="230"/>
      <c r="J21" s="230"/>
      <c r="K21" s="230"/>
      <c r="L21" s="230"/>
      <c r="M21" s="230"/>
      <c r="N21" s="230"/>
      <c r="O21" s="230"/>
    </row>
    <row r="22" ht="14.25" customHeight="1">
      <c r="A22" s="252"/>
      <c r="B22" s="252"/>
      <c r="C22" s="252"/>
      <c r="D22" s="252"/>
      <c r="E22" s="252"/>
      <c r="F22" s="252"/>
      <c r="G22" s="252"/>
      <c r="H22" s="252"/>
      <c r="I22" s="252"/>
      <c r="J22" s="252"/>
      <c r="K22" s="252"/>
      <c r="L22" s="252"/>
      <c r="M22" s="252"/>
      <c r="N22" s="252"/>
      <c r="O22" s="252"/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8.5"/>
    <col customWidth="1" min="2" max="3" width="5.0"/>
    <col customWidth="1" min="4" max="4" width="27.5"/>
    <col customWidth="1" min="5" max="7" width="8.38"/>
    <col customWidth="1" min="8" max="8" width="10.5"/>
    <col customWidth="1" min="9" max="12" width="8.38"/>
    <col customWidth="1" min="13" max="13" width="10.5"/>
    <col customWidth="1" min="14" max="14" width="8.38"/>
    <col customWidth="1" min="15" max="15" width="9.63"/>
    <col customWidth="1" min="16" max="16" width="9.38"/>
    <col customWidth="1" min="17" max="17" width="8.38"/>
    <col customWidth="1" min="18" max="18" width="14.0"/>
    <col customWidth="1" min="19" max="19" width="9.63"/>
    <col customWidth="1" min="20" max="20" width="8.38"/>
    <col customWidth="1" min="21" max="33" width="9.63"/>
    <col customWidth="1" min="34" max="34" width="13.25"/>
    <col customWidth="1" min="35" max="38" width="9.63"/>
    <col customWidth="1" min="39" max="39" width="10.75"/>
    <col customWidth="1" min="40" max="43" width="9.63"/>
    <col customWidth="1" min="44" max="44" width="10.75"/>
    <col customWidth="1" min="45" max="45" width="9.63"/>
    <col customWidth="1" min="46" max="46" width="10.75"/>
    <col customWidth="1" min="47" max="48" width="9.63"/>
    <col customWidth="1" min="49" max="49" width="13.25"/>
    <col customWidth="1" min="50" max="50" width="9.63"/>
    <col customWidth="1" min="51" max="51" width="10.75"/>
    <col customWidth="1" min="52" max="62" width="9.63"/>
  </cols>
  <sheetData>
    <row r="1" ht="15.0" customHeight="1">
      <c r="A1" s="9" t="s">
        <v>5</v>
      </c>
      <c r="B1" s="11" t="s">
        <v>1</v>
      </c>
      <c r="C1" s="11" t="s">
        <v>2</v>
      </c>
      <c r="D1" s="3" t="s">
        <v>3</v>
      </c>
      <c r="E1" s="13">
        <v>43892.0</v>
      </c>
      <c r="F1" s="14"/>
      <c r="G1" s="15"/>
      <c r="H1" s="13">
        <v>43893.0</v>
      </c>
      <c r="I1" s="15"/>
      <c r="J1" s="13">
        <v>43894.0</v>
      </c>
      <c r="K1" s="14"/>
      <c r="L1" s="6"/>
      <c r="M1" s="13">
        <v>43895.0</v>
      </c>
      <c r="N1" s="6"/>
      <c r="O1" s="18">
        <v>43900.0</v>
      </c>
      <c r="Q1" s="6"/>
      <c r="R1" s="16">
        <v>43901.0</v>
      </c>
      <c r="T1" s="6"/>
      <c r="U1" s="28">
        <v>43902.0</v>
      </c>
      <c r="V1" s="23"/>
      <c r="W1" s="23"/>
      <c r="X1" s="23"/>
      <c r="Y1" s="6"/>
      <c r="Z1" s="18">
        <v>43903.0</v>
      </c>
      <c r="AB1" s="6"/>
      <c r="AC1" s="18">
        <v>43907.0</v>
      </c>
      <c r="AE1" s="6"/>
      <c r="AF1" s="29">
        <v>43909.0</v>
      </c>
      <c r="AL1" s="31"/>
      <c r="AM1" s="33">
        <v>43913.0</v>
      </c>
      <c r="AN1" s="23"/>
      <c r="AO1" s="23"/>
      <c r="AP1" s="25"/>
      <c r="AQ1" s="31"/>
      <c r="AR1" s="29">
        <v>43914.0</v>
      </c>
      <c r="AS1" s="31"/>
      <c r="AT1" s="29">
        <v>43915.0</v>
      </c>
      <c r="AV1" s="31"/>
      <c r="AW1" s="29">
        <v>43916.0</v>
      </c>
      <c r="AX1" s="31"/>
      <c r="AY1" s="29">
        <v>43917.0</v>
      </c>
      <c r="BA1" s="31"/>
      <c r="BB1" s="35"/>
      <c r="BC1" s="35"/>
      <c r="BD1" s="35"/>
      <c r="BE1" s="35"/>
      <c r="BF1" s="35"/>
      <c r="BG1" s="35"/>
      <c r="BH1" s="35"/>
      <c r="BI1" s="35"/>
      <c r="BJ1" s="35"/>
    </row>
    <row r="2" ht="15.0" customHeight="1">
      <c r="A2" s="8"/>
      <c r="B2" s="8"/>
      <c r="C2" s="8"/>
      <c r="D2" s="37" t="s">
        <v>6</v>
      </c>
      <c r="E2" s="39" t="s">
        <v>10</v>
      </c>
      <c r="F2" s="39" t="s">
        <v>14</v>
      </c>
      <c r="G2" s="41"/>
      <c r="H2" s="42" t="s">
        <v>19</v>
      </c>
      <c r="I2" s="41"/>
      <c r="J2" s="43" t="s">
        <v>23</v>
      </c>
      <c r="K2" s="43" t="s">
        <v>28</v>
      </c>
      <c r="L2" s="6"/>
      <c r="M2" s="43" t="s">
        <v>31</v>
      </c>
      <c r="N2" s="6"/>
      <c r="O2" s="43" t="s">
        <v>34</v>
      </c>
      <c r="P2" s="43" t="s">
        <v>37</v>
      </c>
      <c r="Q2" s="6"/>
      <c r="R2" s="43" t="s">
        <v>37</v>
      </c>
      <c r="S2" s="43" t="s">
        <v>41</v>
      </c>
      <c r="T2" s="6"/>
      <c r="U2" s="43" t="s">
        <v>44</v>
      </c>
      <c r="V2" s="43" t="s">
        <v>46</v>
      </c>
      <c r="W2" s="43" t="s">
        <v>50</v>
      </c>
      <c r="X2" s="43" t="s">
        <v>53</v>
      </c>
      <c r="Y2" s="6"/>
      <c r="Z2" s="43" t="s">
        <v>56</v>
      </c>
      <c r="AA2" s="43" t="s">
        <v>59</v>
      </c>
      <c r="AB2" s="6"/>
      <c r="AC2" s="43" t="s">
        <v>59</v>
      </c>
      <c r="AD2" s="43" t="s">
        <v>56</v>
      </c>
      <c r="AE2" s="31"/>
      <c r="AF2" s="51" t="s">
        <v>63</v>
      </c>
      <c r="AG2" s="51" t="s">
        <v>63</v>
      </c>
      <c r="AH2" s="51" t="s">
        <v>66</v>
      </c>
      <c r="AI2" s="51" t="s">
        <v>69</v>
      </c>
      <c r="AJ2" s="51" t="s">
        <v>71</v>
      </c>
      <c r="AK2" s="51" t="s">
        <v>74</v>
      </c>
      <c r="AL2" s="31"/>
      <c r="AM2" s="59" t="s">
        <v>34</v>
      </c>
      <c r="AN2" s="51" t="s">
        <v>76</v>
      </c>
      <c r="AO2" s="51" t="s">
        <v>78</v>
      </c>
      <c r="AP2" s="51" t="s">
        <v>81</v>
      </c>
      <c r="AQ2" s="31"/>
      <c r="AR2" s="51" t="s">
        <v>82</v>
      </c>
      <c r="AS2" s="31"/>
      <c r="AT2" s="51" t="s">
        <v>63</v>
      </c>
      <c r="AU2" s="51" t="s">
        <v>71</v>
      </c>
      <c r="AV2" s="31"/>
      <c r="AW2" s="51" t="s">
        <v>85</v>
      </c>
      <c r="AX2" s="31"/>
      <c r="AY2" s="51" t="s">
        <v>86</v>
      </c>
      <c r="AZ2" s="51" t="s">
        <v>71</v>
      </c>
      <c r="BA2" s="31"/>
    </row>
    <row r="3" ht="39.0" customHeight="1">
      <c r="A3" s="8"/>
      <c r="B3" s="17"/>
      <c r="C3" s="17"/>
      <c r="D3" s="17"/>
      <c r="E3" s="70"/>
      <c r="F3" s="70"/>
      <c r="G3" s="41"/>
      <c r="H3" s="70"/>
      <c r="I3" s="41"/>
      <c r="J3" s="17"/>
      <c r="K3" s="17"/>
      <c r="L3" s="6"/>
      <c r="M3" s="17"/>
      <c r="N3" s="6"/>
      <c r="O3" s="17"/>
      <c r="P3" s="17"/>
      <c r="Q3" s="6"/>
      <c r="R3" s="17"/>
      <c r="S3" s="17"/>
      <c r="T3" s="6"/>
      <c r="U3" s="17"/>
      <c r="V3" s="17"/>
      <c r="W3" s="17"/>
      <c r="X3" s="17"/>
      <c r="Y3" s="6"/>
      <c r="Z3" s="17"/>
      <c r="AA3" s="17"/>
      <c r="AB3" s="6"/>
      <c r="AC3" s="17"/>
      <c r="AD3" s="17"/>
      <c r="AE3" s="31"/>
      <c r="AF3" s="17"/>
      <c r="AG3" s="17"/>
      <c r="AH3" s="17"/>
      <c r="AI3" s="17"/>
      <c r="AJ3" s="17"/>
      <c r="AK3" s="17"/>
      <c r="AL3" s="31"/>
      <c r="AM3" s="71"/>
      <c r="AN3" s="17"/>
      <c r="AO3" s="17"/>
      <c r="AP3" s="17"/>
      <c r="AQ3" s="31"/>
      <c r="AR3" s="17"/>
      <c r="AS3" s="31"/>
      <c r="AT3" s="17"/>
      <c r="AU3" s="17"/>
      <c r="AV3" s="31"/>
      <c r="AW3" s="17"/>
      <c r="AX3" s="31"/>
      <c r="AY3" s="17"/>
      <c r="AZ3" s="17"/>
      <c r="BA3" s="31"/>
    </row>
    <row r="4" ht="15.0" customHeight="1">
      <c r="A4" s="8"/>
      <c r="B4" s="73" t="s">
        <v>7</v>
      </c>
      <c r="C4" s="23"/>
      <c r="D4" s="25"/>
      <c r="E4" s="74"/>
      <c r="F4" s="74"/>
      <c r="G4" s="75"/>
      <c r="H4" s="74"/>
      <c r="I4" s="75"/>
      <c r="J4" s="76"/>
      <c r="K4" s="76"/>
      <c r="L4" s="6"/>
      <c r="M4" s="76"/>
      <c r="N4" s="6"/>
      <c r="O4" s="76"/>
      <c r="P4" s="76"/>
      <c r="Q4" s="6"/>
      <c r="R4" s="76"/>
      <c r="S4" s="76"/>
      <c r="T4" s="6"/>
      <c r="U4" s="77">
        <v>6.597222222222222E-4</v>
      </c>
      <c r="V4" s="77">
        <v>0.001400462962962963</v>
      </c>
      <c r="W4" s="77">
        <v>9.722222222222222E-4</v>
      </c>
      <c r="X4" s="77">
        <v>6.597222222222222E-4</v>
      </c>
      <c r="Y4" s="6"/>
      <c r="Z4" s="78">
        <v>0.002627314814814815</v>
      </c>
      <c r="AA4" s="78">
        <v>0.0013541666666666667</v>
      </c>
      <c r="AB4" s="6"/>
      <c r="AC4" s="77">
        <v>8.101851851851852E-4</v>
      </c>
      <c r="AD4" s="77">
        <v>0.0033333333333333335</v>
      </c>
      <c r="AE4" s="31"/>
      <c r="AF4" s="79">
        <v>0.001736111111111111</v>
      </c>
      <c r="AG4" s="79">
        <v>7.523148148148148E-4</v>
      </c>
      <c r="AH4" s="79">
        <v>0.0016550925925925926</v>
      </c>
      <c r="AI4" s="79">
        <v>9.375E-4</v>
      </c>
      <c r="AJ4" s="79">
        <v>0.0025925925925925925</v>
      </c>
      <c r="AK4" s="79">
        <v>0.001574074074074074</v>
      </c>
      <c r="AL4" s="31"/>
      <c r="AM4" s="79">
        <v>7.523148148148148E-4</v>
      </c>
      <c r="AN4" s="79">
        <v>0.0011342592592592593</v>
      </c>
      <c r="AO4" s="79">
        <v>0.0012962962962962963</v>
      </c>
      <c r="AP4" s="79">
        <v>0.0015046296296296296</v>
      </c>
      <c r="AQ4" s="31"/>
      <c r="AR4" s="79">
        <v>0.0019675925925925924</v>
      </c>
      <c r="AS4" s="31"/>
      <c r="AT4" s="79">
        <v>6.712962962962962E-4</v>
      </c>
      <c r="AU4" s="79">
        <v>6.481481481481481E-4</v>
      </c>
      <c r="AV4" s="31"/>
      <c r="AW4" s="79">
        <v>0.0010416666666666667</v>
      </c>
      <c r="AX4" s="31"/>
      <c r="AY4" s="79">
        <v>7.523148148148148E-4</v>
      </c>
      <c r="AZ4" s="79">
        <v>0.0022800925925925927</v>
      </c>
      <c r="BA4" s="31"/>
      <c r="BB4" s="80"/>
      <c r="BC4" s="80"/>
      <c r="BD4" s="80"/>
      <c r="BE4" s="80"/>
      <c r="BF4" s="80"/>
      <c r="BG4" s="80"/>
      <c r="BH4" s="80"/>
      <c r="BI4" s="80"/>
      <c r="BJ4" s="80"/>
    </row>
    <row r="5" ht="57.75" customHeight="1">
      <c r="A5" s="8"/>
      <c r="B5" s="81"/>
      <c r="C5" s="82">
        <v>1.0</v>
      </c>
      <c r="D5" s="83" t="s">
        <v>8</v>
      </c>
      <c r="E5" s="74"/>
      <c r="F5" s="74"/>
      <c r="G5" s="75"/>
      <c r="H5" s="74"/>
      <c r="I5" s="75"/>
      <c r="J5" s="76"/>
      <c r="K5" s="76"/>
      <c r="L5" s="6"/>
      <c r="M5" s="76"/>
      <c r="N5" s="6"/>
      <c r="O5" s="76"/>
      <c r="P5" s="76"/>
      <c r="Q5" s="6"/>
      <c r="R5" s="76"/>
      <c r="S5" s="76"/>
      <c r="T5" s="6"/>
      <c r="U5" s="76"/>
      <c r="V5" s="76"/>
      <c r="W5" s="76"/>
      <c r="X5" s="84"/>
      <c r="Y5" s="6"/>
      <c r="Z5" s="76"/>
      <c r="AA5" s="76"/>
      <c r="AB5" s="6"/>
      <c r="AC5" s="86"/>
      <c r="AD5" s="86"/>
      <c r="AE5" s="31"/>
      <c r="AF5" s="87"/>
      <c r="AG5" s="87"/>
      <c r="AH5" s="87"/>
      <c r="AI5" s="87"/>
      <c r="AJ5" s="87"/>
      <c r="AK5" s="87"/>
      <c r="AL5" s="31"/>
      <c r="AM5" s="87"/>
      <c r="AN5" s="87"/>
      <c r="AO5" s="87"/>
      <c r="AP5" s="87"/>
      <c r="AQ5" s="31"/>
      <c r="AR5" s="88"/>
      <c r="AS5" s="31"/>
      <c r="AT5" s="87"/>
      <c r="AU5" s="87"/>
      <c r="AV5" s="31"/>
      <c r="AW5" s="87" t="s">
        <v>92</v>
      </c>
      <c r="AX5" s="31"/>
      <c r="AY5" s="89" t="s">
        <v>94</v>
      </c>
      <c r="AZ5" s="89" t="s">
        <v>96</v>
      </c>
      <c r="BA5" s="31"/>
    </row>
    <row r="6" ht="15.0" customHeight="1">
      <c r="A6" s="8"/>
      <c r="B6" s="48">
        <v>1.0</v>
      </c>
      <c r="C6" s="82">
        <v>2.0</v>
      </c>
      <c r="D6" s="90" t="s">
        <v>9</v>
      </c>
      <c r="E6" s="76">
        <v>1.0</v>
      </c>
      <c r="F6" s="76">
        <v>1.0</v>
      </c>
      <c r="G6" s="75"/>
      <c r="H6" s="76">
        <v>1.0</v>
      </c>
      <c r="I6" s="75"/>
      <c r="J6" s="76">
        <v>1.0</v>
      </c>
      <c r="K6" s="76">
        <v>1.0</v>
      </c>
      <c r="L6" s="6"/>
      <c r="M6" s="76">
        <v>1.0</v>
      </c>
      <c r="N6" s="6"/>
      <c r="O6" s="76">
        <v>1.0</v>
      </c>
      <c r="P6" s="76">
        <v>1.0</v>
      </c>
      <c r="Q6" s="6"/>
      <c r="R6" s="76">
        <v>1.0</v>
      </c>
      <c r="S6" s="76">
        <v>1.0</v>
      </c>
      <c r="T6" s="6"/>
      <c r="U6" s="76">
        <v>1.0</v>
      </c>
      <c r="V6" s="76">
        <v>1.0</v>
      </c>
      <c r="W6" s="76">
        <v>1.0</v>
      </c>
      <c r="X6" s="84">
        <v>1.0</v>
      </c>
      <c r="Y6" s="6"/>
      <c r="Z6" s="76">
        <v>1.0</v>
      </c>
      <c r="AA6" s="76">
        <v>1.0</v>
      </c>
      <c r="AB6" s="6"/>
      <c r="AC6" s="86">
        <v>1.0</v>
      </c>
      <c r="AD6" s="86">
        <v>1.0</v>
      </c>
      <c r="AE6" s="31"/>
      <c r="AF6" s="87">
        <v>1.0</v>
      </c>
      <c r="AG6" s="87">
        <v>1.0</v>
      </c>
      <c r="AH6" s="87">
        <v>1.0</v>
      </c>
      <c r="AI6" s="87">
        <v>1.0</v>
      </c>
      <c r="AJ6" s="87">
        <v>1.0</v>
      </c>
      <c r="AK6" s="87">
        <v>1.0</v>
      </c>
      <c r="AL6" s="31"/>
      <c r="AM6" s="87">
        <v>1.0</v>
      </c>
      <c r="AN6" s="87">
        <v>1.0</v>
      </c>
      <c r="AO6" s="87">
        <v>1.0</v>
      </c>
      <c r="AP6" s="87">
        <v>1.0</v>
      </c>
      <c r="AQ6" s="31"/>
      <c r="AR6" s="87">
        <v>1.0</v>
      </c>
      <c r="AS6" s="31"/>
      <c r="AT6" s="87">
        <v>1.0</v>
      </c>
      <c r="AU6" s="87">
        <v>1.0</v>
      </c>
      <c r="AV6" s="31"/>
      <c r="AW6" s="87">
        <v>1.0</v>
      </c>
      <c r="AX6" s="31"/>
      <c r="AY6" s="87">
        <v>1.0</v>
      </c>
      <c r="AZ6" s="87">
        <v>1.0</v>
      </c>
      <c r="BA6" s="31"/>
    </row>
    <row r="7" ht="15.0" customHeight="1">
      <c r="A7" s="8"/>
      <c r="B7" s="48">
        <v>1.0</v>
      </c>
      <c r="C7" s="82">
        <v>3.0</v>
      </c>
      <c r="D7" s="90" t="s">
        <v>13</v>
      </c>
      <c r="E7" s="76">
        <v>1.0</v>
      </c>
      <c r="F7" s="76">
        <v>1.0</v>
      </c>
      <c r="G7" s="75"/>
      <c r="H7" s="76">
        <v>1.0</v>
      </c>
      <c r="I7" s="75"/>
      <c r="J7" s="76">
        <v>1.0</v>
      </c>
      <c r="K7" s="76">
        <v>1.0</v>
      </c>
      <c r="L7" s="6"/>
      <c r="M7" s="76">
        <v>1.0</v>
      </c>
      <c r="N7" s="6"/>
      <c r="O7" s="76">
        <v>1.0</v>
      </c>
      <c r="P7" s="76">
        <v>1.0</v>
      </c>
      <c r="Q7" s="6"/>
      <c r="R7" s="76">
        <v>1.0</v>
      </c>
      <c r="S7" s="76">
        <v>1.0</v>
      </c>
      <c r="T7" s="6"/>
      <c r="U7" s="76">
        <v>1.0</v>
      </c>
      <c r="V7" s="76">
        <v>1.0</v>
      </c>
      <c r="W7" s="76">
        <v>1.0</v>
      </c>
      <c r="X7" s="84">
        <v>1.0</v>
      </c>
      <c r="Y7" s="6"/>
      <c r="Z7" s="76">
        <v>1.0</v>
      </c>
      <c r="AA7" s="76">
        <v>1.0</v>
      </c>
      <c r="AB7" s="6"/>
      <c r="AC7" s="86">
        <v>1.0</v>
      </c>
      <c r="AD7" s="86">
        <v>1.0</v>
      </c>
      <c r="AE7" s="31"/>
      <c r="AF7" s="87">
        <v>1.0</v>
      </c>
      <c r="AG7" s="87">
        <v>1.0</v>
      </c>
      <c r="AH7" s="87">
        <v>1.0</v>
      </c>
      <c r="AI7" s="87">
        <v>1.0</v>
      </c>
      <c r="AJ7" s="87">
        <v>1.0</v>
      </c>
      <c r="AK7" s="87">
        <v>1.0</v>
      </c>
      <c r="AL7" s="31"/>
      <c r="AM7" s="87">
        <v>1.0</v>
      </c>
      <c r="AN7" s="87">
        <v>1.0</v>
      </c>
      <c r="AO7" s="87">
        <v>1.0</v>
      </c>
      <c r="AP7" s="87">
        <v>1.0</v>
      </c>
      <c r="AQ7" s="31"/>
      <c r="AR7" s="87">
        <v>1.0</v>
      </c>
      <c r="AS7" s="31"/>
      <c r="AT7" s="87">
        <v>1.0</v>
      </c>
      <c r="AU7" s="87">
        <v>1.0</v>
      </c>
      <c r="AV7" s="31"/>
      <c r="AW7" s="87">
        <v>1.0</v>
      </c>
      <c r="AX7" s="31"/>
      <c r="AY7" s="87">
        <v>1.0</v>
      </c>
      <c r="AZ7" s="87">
        <v>1.0</v>
      </c>
      <c r="BA7" s="31"/>
    </row>
    <row r="8" ht="15.0" customHeight="1">
      <c r="A8" s="8"/>
      <c r="B8" s="48">
        <v>1.0</v>
      </c>
      <c r="C8" s="82">
        <v>4.0</v>
      </c>
      <c r="D8" s="90" t="s">
        <v>15</v>
      </c>
      <c r="E8" s="76">
        <v>1.0</v>
      </c>
      <c r="F8" s="76">
        <v>1.0</v>
      </c>
      <c r="G8" s="75"/>
      <c r="H8" s="76">
        <v>1.0</v>
      </c>
      <c r="I8" s="75"/>
      <c r="J8" s="76">
        <v>1.0</v>
      </c>
      <c r="K8" s="76">
        <v>1.0</v>
      </c>
      <c r="L8" s="6"/>
      <c r="M8" s="76">
        <v>1.0</v>
      </c>
      <c r="N8" s="6"/>
      <c r="O8" s="76">
        <v>1.0</v>
      </c>
      <c r="P8" s="76">
        <v>1.0</v>
      </c>
      <c r="Q8" s="6"/>
      <c r="R8" s="76">
        <v>1.0</v>
      </c>
      <c r="S8" s="76">
        <v>1.0</v>
      </c>
      <c r="T8" s="6"/>
      <c r="U8" s="76">
        <v>1.0</v>
      </c>
      <c r="V8" s="76">
        <v>1.0</v>
      </c>
      <c r="W8" s="76">
        <v>1.0</v>
      </c>
      <c r="X8" s="84">
        <v>1.0</v>
      </c>
      <c r="Y8" s="6"/>
      <c r="Z8" s="76">
        <v>1.0</v>
      </c>
      <c r="AA8" s="76">
        <v>1.0</v>
      </c>
      <c r="AB8" s="6"/>
      <c r="AC8" s="86">
        <v>1.0</v>
      </c>
      <c r="AD8" s="86">
        <v>1.0</v>
      </c>
      <c r="AE8" s="31"/>
      <c r="AF8" s="87">
        <v>1.0</v>
      </c>
      <c r="AG8" s="87">
        <v>1.0</v>
      </c>
      <c r="AH8" s="87">
        <v>1.0</v>
      </c>
      <c r="AI8" s="87">
        <v>1.0</v>
      </c>
      <c r="AJ8" s="87">
        <v>1.0</v>
      </c>
      <c r="AK8" s="87">
        <v>1.0</v>
      </c>
      <c r="AL8" s="31"/>
      <c r="AM8" s="87">
        <v>1.0</v>
      </c>
      <c r="AN8" s="87">
        <v>1.0</v>
      </c>
      <c r="AO8" s="87">
        <v>1.0</v>
      </c>
      <c r="AP8" s="87">
        <v>1.0</v>
      </c>
      <c r="AQ8" s="31"/>
      <c r="AR8" s="87">
        <v>1.0</v>
      </c>
      <c r="AS8" s="31"/>
      <c r="AT8" s="87">
        <v>1.0</v>
      </c>
      <c r="AU8" s="87">
        <v>1.0</v>
      </c>
      <c r="AV8" s="31"/>
      <c r="AW8" s="87">
        <v>1.0</v>
      </c>
      <c r="AX8" s="31"/>
      <c r="AY8" s="87">
        <v>1.0</v>
      </c>
      <c r="AZ8" s="87">
        <v>1.0</v>
      </c>
      <c r="BA8" s="31"/>
    </row>
    <row r="9" ht="15.0" customHeight="1">
      <c r="A9" s="8"/>
      <c r="B9" s="48">
        <v>1.0</v>
      </c>
      <c r="C9" s="82">
        <v>5.0</v>
      </c>
      <c r="D9" s="90" t="s">
        <v>17</v>
      </c>
      <c r="E9" s="76">
        <v>1.0</v>
      </c>
      <c r="F9" s="76">
        <v>1.0</v>
      </c>
      <c r="G9" s="75"/>
      <c r="H9" s="76">
        <v>1.0</v>
      </c>
      <c r="I9" s="75"/>
      <c r="J9" s="76">
        <v>1.0</v>
      </c>
      <c r="K9" s="76">
        <v>1.0</v>
      </c>
      <c r="L9" s="6"/>
      <c r="M9" s="76">
        <v>1.0</v>
      </c>
      <c r="N9" s="6"/>
      <c r="O9" s="76">
        <v>1.0</v>
      </c>
      <c r="P9" s="76">
        <v>1.0</v>
      </c>
      <c r="Q9" s="6"/>
      <c r="R9" s="76">
        <v>1.0</v>
      </c>
      <c r="S9" s="76">
        <v>1.0</v>
      </c>
      <c r="T9" s="6"/>
      <c r="U9" s="76">
        <v>1.0</v>
      </c>
      <c r="V9" s="76">
        <v>1.0</v>
      </c>
      <c r="W9" s="76">
        <v>1.0</v>
      </c>
      <c r="X9" s="84">
        <v>1.0</v>
      </c>
      <c r="Y9" s="6"/>
      <c r="Z9" s="76">
        <v>1.0</v>
      </c>
      <c r="AA9" s="76">
        <v>1.0</v>
      </c>
      <c r="AB9" s="6"/>
      <c r="AC9" s="86">
        <v>1.0</v>
      </c>
      <c r="AD9" s="86">
        <v>1.0</v>
      </c>
      <c r="AE9" s="31"/>
      <c r="AF9" s="87">
        <v>1.0</v>
      </c>
      <c r="AG9" s="87">
        <v>1.0</v>
      </c>
      <c r="AH9" s="87">
        <v>1.0</v>
      </c>
      <c r="AI9" s="87">
        <v>1.0</v>
      </c>
      <c r="AJ9" s="87">
        <v>1.0</v>
      </c>
      <c r="AK9" s="87">
        <v>1.0</v>
      </c>
      <c r="AL9" s="31"/>
      <c r="AM9" s="87">
        <v>1.0</v>
      </c>
      <c r="AN9" s="87">
        <v>1.0</v>
      </c>
      <c r="AO9" s="87">
        <v>1.0</v>
      </c>
      <c r="AP9" s="87">
        <v>1.0</v>
      </c>
      <c r="AQ9" s="31"/>
      <c r="AR9" s="87">
        <v>1.0</v>
      </c>
      <c r="AS9" s="31"/>
      <c r="AT9" s="87">
        <v>1.0</v>
      </c>
      <c r="AU9" s="87">
        <v>1.0</v>
      </c>
      <c r="AV9" s="31"/>
      <c r="AW9" s="87">
        <v>1.0</v>
      </c>
      <c r="AX9" s="31"/>
      <c r="AY9" s="87">
        <v>1.0</v>
      </c>
      <c r="AZ9" s="87">
        <v>1.0</v>
      </c>
      <c r="BA9" s="31"/>
    </row>
    <row r="10" ht="13.5" customHeight="1">
      <c r="A10" s="8"/>
      <c r="B10" s="48">
        <v>1.0</v>
      </c>
      <c r="C10" s="82">
        <v>6.0</v>
      </c>
      <c r="D10" s="90" t="s">
        <v>18</v>
      </c>
      <c r="E10" s="76">
        <v>1.0</v>
      </c>
      <c r="F10" s="76">
        <v>1.0</v>
      </c>
      <c r="G10" s="75"/>
      <c r="H10" s="76">
        <v>1.0</v>
      </c>
      <c r="I10" s="75"/>
      <c r="J10" s="76">
        <v>1.0</v>
      </c>
      <c r="K10" s="76">
        <v>1.0</v>
      </c>
      <c r="L10" s="6"/>
      <c r="M10" s="76">
        <v>1.0</v>
      </c>
      <c r="N10" s="6"/>
      <c r="O10" s="76">
        <v>1.0</v>
      </c>
      <c r="P10" s="76">
        <v>1.0</v>
      </c>
      <c r="Q10" s="6"/>
      <c r="R10" s="76">
        <v>1.0</v>
      </c>
      <c r="S10" s="76">
        <v>1.0</v>
      </c>
      <c r="T10" s="6"/>
      <c r="U10" s="76">
        <v>1.0</v>
      </c>
      <c r="V10" s="76">
        <v>1.0</v>
      </c>
      <c r="W10" s="76">
        <v>1.0</v>
      </c>
      <c r="X10" s="84">
        <v>1.0</v>
      </c>
      <c r="Y10" s="6"/>
      <c r="Z10" s="76">
        <v>1.0</v>
      </c>
      <c r="AA10" s="76">
        <v>1.0</v>
      </c>
      <c r="AB10" s="6"/>
      <c r="AC10" s="86">
        <v>1.0</v>
      </c>
      <c r="AD10" s="86">
        <v>1.0</v>
      </c>
      <c r="AE10" s="31"/>
      <c r="AF10" s="87">
        <v>1.0</v>
      </c>
      <c r="AG10" s="87">
        <v>1.0</v>
      </c>
      <c r="AH10" s="87">
        <v>1.0</v>
      </c>
      <c r="AI10" s="87">
        <v>1.0</v>
      </c>
      <c r="AJ10" s="87">
        <v>1.0</v>
      </c>
      <c r="AK10" s="87">
        <v>1.0</v>
      </c>
      <c r="AL10" s="31"/>
      <c r="AM10" s="87">
        <v>1.0</v>
      </c>
      <c r="AN10" s="87">
        <v>1.0</v>
      </c>
      <c r="AO10" s="87">
        <v>1.0</v>
      </c>
      <c r="AP10" s="87">
        <v>1.0</v>
      </c>
      <c r="AQ10" s="31"/>
      <c r="AR10" s="87">
        <v>1.0</v>
      </c>
      <c r="AS10" s="31"/>
      <c r="AT10" s="87">
        <v>1.0</v>
      </c>
      <c r="AU10" s="87">
        <v>1.0</v>
      </c>
      <c r="AV10" s="31"/>
      <c r="AW10" s="87">
        <v>1.0</v>
      </c>
      <c r="AX10" s="31"/>
      <c r="AY10" s="87">
        <v>1.0</v>
      </c>
      <c r="AZ10" s="87">
        <v>1.0</v>
      </c>
      <c r="BA10" s="31"/>
    </row>
    <row r="11" ht="15.0" customHeight="1">
      <c r="A11" s="8"/>
      <c r="B11" s="48">
        <v>1.0</v>
      </c>
      <c r="C11" s="82">
        <v>7.0</v>
      </c>
      <c r="D11" s="90" t="s">
        <v>20</v>
      </c>
      <c r="E11" s="76">
        <v>1.0</v>
      </c>
      <c r="F11" s="76">
        <v>1.0</v>
      </c>
      <c r="G11" s="75"/>
      <c r="H11" s="76">
        <v>1.0</v>
      </c>
      <c r="I11" s="75"/>
      <c r="J11" s="76">
        <v>1.0</v>
      </c>
      <c r="K11" s="76">
        <v>1.0</v>
      </c>
      <c r="L11" s="6"/>
      <c r="M11" s="76">
        <v>1.0</v>
      </c>
      <c r="N11" s="6"/>
      <c r="O11" s="76">
        <v>1.0</v>
      </c>
      <c r="P11" s="76">
        <v>1.0</v>
      </c>
      <c r="Q11" s="6"/>
      <c r="R11" s="76">
        <v>1.0</v>
      </c>
      <c r="S11" s="76">
        <v>1.0</v>
      </c>
      <c r="T11" s="6"/>
      <c r="U11" s="76">
        <v>1.0</v>
      </c>
      <c r="V11" s="76">
        <v>1.0</v>
      </c>
      <c r="W11" s="76">
        <v>1.0</v>
      </c>
      <c r="X11" s="84">
        <v>1.0</v>
      </c>
      <c r="Y11" s="6"/>
      <c r="Z11" s="76">
        <v>1.0</v>
      </c>
      <c r="AA11" s="76">
        <v>1.0</v>
      </c>
      <c r="AB11" s="6"/>
      <c r="AC11" s="86">
        <v>1.0</v>
      </c>
      <c r="AD11" s="86">
        <v>1.0</v>
      </c>
      <c r="AE11" s="31"/>
      <c r="AF11" s="87">
        <v>1.0</v>
      </c>
      <c r="AG11" s="87">
        <v>1.0</v>
      </c>
      <c r="AH11" s="87">
        <v>1.0</v>
      </c>
      <c r="AI11" s="87">
        <v>1.0</v>
      </c>
      <c r="AJ11" s="87">
        <v>1.0</v>
      </c>
      <c r="AK11" s="87">
        <v>1.0</v>
      </c>
      <c r="AL11" s="31"/>
      <c r="AM11" s="87">
        <v>1.0</v>
      </c>
      <c r="AN11" s="87">
        <v>1.0</v>
      </c>
      <c r="AO11" s="87">
        <v>1.0</v>
      </c>
      <c r="AP11" s="87">
        <v>1.0</v>
      </c>
      <c r="AQ11" s="31"/>
      <c r="AR11" s="87">
        <v>1.0</v>
      </c>
      <c r="AS11" s="31"/>
      <c r="AT11" s="87">
        <v>1.0</v>
      </c>
      <c r="AU11" s="87">
        <v>1.0</v>
      </c>
      <c r="AV11" s="31"/>
      <c r="AW11" s="87">
        <v>1.0</v>
      </c>
      <c r="AX11" s="31"/>
      <c r="AY11" s="87">
        <v>1.0</v>
      </c>
      <c r="AZ11" s="87">
        <v>1.0</v>
      </c>
      <c r="BA11" s="31"/>
    </row>
    <row r="12" ht="15.0" customHeight="1">
      <c r="A12" s="8"/>
      <c r="B12" s="48">
        <v>1.0</v>
      </c>
      <c r="C12" s="82">
        <v>8.0</v>
      </c>
      <c r="D12" s="90" t="s">
        <v>107</v>
      </c>
      <c r="E12" s="76">
        <v>1.0</v>
      </c>
      <c r="F12" s="76">
        <v>1.0</v>
      </c>
      <c r="G12" s="75"/>
      <c r="H12" s="91">
        <v>0.0</v>
      </c>
      <c r="I12" s="75"/>
      <c r="J12" s="76">
        <v>1.0</v>
      </c>
      <c r="K12" s="76">
        <v>1.0</v>
      </c>
      <c r="L12" s="6"/>
      <c r="M12" s="76">
        <v>1.0</v>
      </c>
      <c r="N12" s="6"/>
      <c r="O12" s="76">
        <v>1.0</v>
      </c>
      <c r="P12" s="76">
        <v>1.0</v>
      </c>
      <c r="Q12" s="6"/>
      <c r="R12" s="76">
        <v>1.0</v>
      </c>
      <c r="S12" s="76">
        <v>1.0</v>
      </c>
      <c r="T12" s="6"/>
      <c r="U12" s="76">
        <v>1.0</v>
      </c>
      <c r="V12" s="76">
        <v>1.0</v>
      </c>
      <c r="W12" s="76">
        <v>1.0</v>
      </c>
      <c r="X12" s="84">
        <v>1.0</v>
      </c>
      <c r="Y12" s="6"/>
      <c r="Z12" s="76">
        <v>1.0</v>
      </c>
      <c r="AA12" s="76">
        <v>1.0</v>
      </c>
      <c r="AB12" s="6"/>
      <c r="AC12" s="86">
        <v>1.0</v>
      </c>
      <c r="AD12" s="86">
        <v>1.0</v>
      </c>
      <c r="AE12" s="31"/>
      <c r="AF12" s="87">
        <v>1.0</v>
      </c>
      <c r="AG12" s="87">
        <v>1.0</v>
      </c>
      <c r="AH12" s="87">
        <v>1.0</v>
      </c>
      <c r="AI12" s="87">
        <v>1.0</v>
      </c>
      <c r="AJ12" s="87">
        <v>1.0</v>
      </c>
      <c r="AK12" s="87">
        <v>1.0</v>
      </c>
      <c r="AL12" s="31"/>
      <c r="AM12" s="87">
        <v>1.0</v>
      </c>
      <c r="AN12" s="87">
        <v>1.0</v>
      </c>
      <c r="AO12" s="87">
        <v>1.0</v>
      </c>
      <c r="AP12" s="87">
        <v>1.0</v>
      </c>
      <c r="AQ12" s="31"/>
      <c r="AR12" s="87">
        <v>1.0</v>
      </c>
      <c r="AS12" s="31"/>
      <c r="AT12" s="87">
        <v>1.0</v>
      </c>
      <c r="AU12" s="87">
        <v>1.0</v>
      </c>
      <c r="AV12" s="31"/>
      <c r="AW12" s="87">
        <v>1.0</v>
      </c>
      <c r="AX12" s="31"/>
      <c r="AY12" s="87">
        <v>1.0</v>
      </c>
      <c r="AZ12" s="87">
        <v>1.0</v>
      </c>
      <c r="BA12" s="31"/>
    </row>
    <row r="13" ht="15.0" customHeight="1">
      <c r="A13" s="8"/>
      <c r="B13" s="48">
        <v>1.0</v>
      </c>
      <c r="C13" s="82">
        <v>9.0</v>
      </c>
      <c r="D13" s="90" t="s">
        <v>109</v>
      </c>
      <c r="E13" s="91">
        <v>0.0</v>
      </c>
      <c r="F13" s="91">
        <v>0.0</v>
      </c>
      <c r="G13" s="75"/>
      <c r="H13" s="91">
        <v>0.0</v>
      </c>
      <c r="I13" s="75"/>
      <c r="J13" s="76">
        <v>1.0</v>
      </c>
      <c r="K13" s="76">
        <v>1.0</v>
      </c>
      <c r="L13" s="6"/>
      <c r="M13" s="76">
        <v>1.0</v>
      </c>
      <c r="N13" s="6"/>
      <c r="O13" s="76">
        <v>1.0</v>
      </c>
      <c r="P13" s="76">
        <v>1.0</v>
      </c>
      <c r="Q13" s="6"/>
      <c r="R13" s="76">
        <v>1.0</v>
      </c>
      <c r="S13" s="76">
        <v>1.0</v>
      </c>
      <c r="T13" s="6"/>
      <c r="U13" s="76">
        <v>1.0</v>
      </c>
      <c r="V13" s="76">
        <v>1.0</v>
      </c>
      <c r="W13" s="76">
        <v>1.0</v>
      </c>
      <c r="X13" s="84">
        <v>1.0</v>
      </c>
      <c r="Y13" s="6"/>
      <c r="Z13" s="76">
        <v>1.0</v>
      </c>
      <c r="AA13" s="76">
        <v>1.0</v>
      </c>
      <c r="AB13" s="6"/>
      <c r="AC13" s="86">
        <v>1.0</v>
      </c>
      <c r="AD13" s="86">
        <v>1.0</v>
      </c>
      <c r="AE13" s="31"/>
      <c r="AF13" s="87">
        <v>1.0</v>
      </c>
      <c r="AG13" s="87">
        <v>1.0</v>
      </c>
      <c r="AH13" s="87">
        <v>1.0</v>
      </c>
      <c r="AI13" s="87">
        <v>1.0</v>
      </c>
      <c r="AJ13" s="87">
        <v>1.0</v>
      </c>
      <c r="AK13" s="87">
        <v>1.0</v>
      </c>
      <c r="AL13" s="31"/>
      <c r="AM13" s="87">
        <v>1.0</v>
      </c>
      <c r="AN13" s="87">
        <v>1.0</v>
      </c>
      <c r="AO13" s="87">
        <v>1.0</v>
      </c>
      <c r="AP13" s="87">
        <v>1.0</v>
      </c>
      <c r="AQ13" s="31"/>
      <c r="AR13" s="87">
        <v>1.0</v>
      </c>
      <c r="AS13" s="31"/>
      <c r="AT13" s="87">
        <v>1.0</v>
      </c>
      <c r="AU13" s="87">
        <v>1.0</v>
      </c>
      <c r="AV13" s="31"/>
      <c r="AW13" s="87">
        <v>1.0</v>
      </c>
      <c r="AX13" s="31"/>
      <c r="AY13" s="87">
        <v>1.0</v>
      </c>
      <c r="AZ13" s="87">
        <v>1.0</v>
      </c>
      <c r="BA13" s="31"/>
    </row>
    <row r="14" ht="27.75" customHeight="1">
      <c r="A14" s="8"/>
      <c r="B14" s="48">
        <v>1.0</v>
      </c>
      <c r="C14" s="82">
        <v>10.0</v>
      </c>
      <c r="D14" s="90" t="s">
        <v>110</v>
      </c>
      <c r="E14" s="76">
        <v>1.0</v>
      </c>
      <c r="F14" s="76">
        <v>1.0</v>
      </c>
      <c r="G14" s="75"/>
      <c r="H14" s="91">
        <v>0.0</v>
      </c>
      <c r="I14" s="75"/>
      <c r="J14" s="76">
        <v>1.0</v>
      </c>
      <c r="K14" s="76">
        <v>1.0</v>
      </c>
      <c r="L14" s="6"/>
      <c r="M14" s="76">
        <v>1.0</v>
      </c>
      <c r="N14" s="6"/>
      <c r="O14" s="76">
        <v>1.0</v>
      </c>
      <c r="P14" s="76">
        <v>1.0</v>
      </c>
      <c r="Q14" s="6"/>
      <c r="R14" s="76">
        <v>1.0</v>
      </c>
      <c r="S14" s="76">
        <v>1.0</v>
      </c>
      <c r="T14" s="6"/>
      <c r="U14" s="76">
        <v>1.0</v>
      </c>
      <c r="V14" s="76">
        <v>1.0</v>
      </c>
      <c r="W14" s="76">
        <v>1.0</v>
      </c>
      <c r="X14" s="84">
        <v>1.0</v>
      </c>
      <c r="Y14" s="6"/>
      <c r="Z14" s="76">
        <v>1.0</v>
      </c>
      <c r="AA14" s="76">
        <v>1.0</v>
      </c>
      <c r="AB14" s="6"/>
      <c r="AC14" s="86">
        <v>1.0</v>
      </c>
      <c r="AD14" s="86">
        <v>1.0</v>
      </c>
      <c r="AE14" s="31"/>
      <c r="AF14" s="87">
        <v>1.0</v>
      </c>
      <c r="AG14" s="87">
        <v>1.0</v>
      </c>
      <c r="AH14" s="87">
        <v>1.0</v>
      </c>
      <c r="AI14" s="87">
        <v>1.0</v>
      </c>
      <c r="AJ14" s="87">
        <v>1.0</v>
      </c>
      <c r="AK14" s="87">
        <v>1.0</v>
      </c>
      <c r="AL14" s="31"/>
      <c r="AM14" s="87">
        <v>1.0</v>
      </c>
      <c r="AN14" s="87">
        <v>1.0</v>
      </c>
      <c r="AO14" s="87">
        <v>1.0</v>
      </c>
      <c r="AP14" s="87">
        <v>1.0</v>
      </c>
      <c r="AQ14" s="31"/>
      <c r="AR14" s="87">
        <v>1.0</v>
      </c>
      <c r="AS14" s="31"/>
      <c r="AT14" s="87">
        <v>1.0</v>
      </c>
      <c r="AU14" s="87">
        <v>1.0</v>
      </c>
      <c r="AV14" s="31"/>
      <c r="AW14" s="87">
        <v>1.0</v>
      </c>
      <c r="AX14" s="31"/>
      <c r="AY14" s="88">
        <v>1.0</v>
      </c>
      <c r="AZ14" s="87">
        <v>1.0</v>
      </c>
      <c r="BA14" s="31"/>
    </row>
    <row r="15" ht="15.0" customHeight="1">
      <c r="A15" s="8"/>
      <c r="B15" s="48">
        <v>1.0</v>
      </c>
      <c r="C15" s="82">
        <v>11.0</v>
      </c>
      <c r="D15" s="90" t="s">
        <v>25</v>
      </c>
      <c r="E15" s="76">
        <v>1.0</v>
      </c>
      <c r="F15" s="76">
        <v>1.0</v>
      </c>
      <c r="G15" s="75"/>
      <c r="H15" s="76">
        <v>1.0</v>
      </c>
      <c r="I15" s="75"/>
      <c r="J15" s="76">
        <v>1.0</v>
      </c>
      <c r="K15" s="76">
        <v>1.0</v>
      </c>
      <c r="L15" s="6"/>
      <c r="M15" s="76">
        <v>1.0</v>
      </c>
      <c r="N15" s="6"/>
      <c r="O15" s="76">
        <v>1.0</v>
      </c>
      <c r="P15" s="76">
        <v>1.0</v>
      </c>
      <c r="Q15" s="6"/>
      <c r="R15" s="76">
        <v>1.0</v>
      </c>
      <c r="S15" s="76">
        <v>1.0</v>
      </c>
      <c r="T15" s="6"/>
      <c r="U15" s="76">
        <v>1.0</v>
      </c>
      <c r="V15" s="76">
        <v>1.0</v>
      </c>
      <c r="W15" s="76">
        <v>1.0</v>
      </c>
      <c r="X15" s="84">
        <v>1.0</v>
      </c>
      <c r="Y15" s="6"/>
      <c r="Z15" s="76">
        <v>1.0</v>
      </c>
      <c r="AA15" s="76">
        <v>1.0</v>
      </c>
      <c r="AB15" s="6"/>
      <c r="AC15" s="86">
        <v>1.0</v>
      </c>
      <c r="AD15" s="86">
        <v>1.0</v>
      </c>
      <c r="AE15" s="31"/>
      <c r="AF15" s="87">
        <v>1.0</v>
      </c>
      <c r="AG15" s="87">
        <v>1.0</v>
      </c>
      <c r="AH15" s="87">
        <v>1.0</v>
      </c>
      <c r="AI15" s="87">
        <v>1.0</v>
      </c>
      <c r="AJ15" s="87">
        <v>1.0</v>
      </c>
      <c r="AK15" s="87">
        <v>1.0</v>
      </c>
      <c r="AL15" s="31"/>
      <c r="AM15" s="87">
        <v>1.0</v>
      </c>
      <c r="AN15" s="87">
        <v>1.0</v>
      </c>
      <c r="AO15" s="87">
        <v>1.0</v>
      </c>
      <c r="AP15" s="87">
        <v>1.0</v>
      </c>
      <c r="AQ15" s="31"/>
      <c r="AR15" s="87">
        <v>1.0</v>
      </c>
      <c r="AS15" s="31"/>
      <c r="AT15" s="87">
        <v>1.0</v>
      </c>
      <c r="AU15" s="87">
        <v>1.0</v>
      </c>
      <c r="AV15" s="31"/>
      <c r="AW15" s="87">
        <v>1.0</v>
      </c>
      <c r="AX15" s="31"/>
      <c r="AY15" s="87">
        <v>1.0</v>
      </c>
      <c r="AZ15" s="87">
        <v>1.0</v>
      </c>
      <c r="BA15" s="31"/>
    </row>
    <row r="16" ht="16.5" customHeight="1">
      <c r="A16" s="8"/>
      <c r="B16" s="48">
        <v>1.0</v>
      </c>
      <c r="C16" s="82">
        <v>12.0</v>
      </c>
      <c r="D16" s="90" t="s">
        <v>27</v>
      </c>
      <c r="E16" s="76">
        <v>1.0</v>
      </c>
      <c r="F16" s="76">
        <v>1.0</v>
      </c>
      <c r="G16" s="75"/>
      <c r="H16" s="76">
        <v>1.0</v>
      </c>
      <c r="I16" s="75"/>
      <c r="J16" s="76">
        <v>1.0</v>
      </c>
      <c r="K16" s="76">
        <v>1.0</v>
      </c>
      <c r="L16" s="6"/>
      <c r="M16" s="76">
        <v>1.0</v>
      </c>
      <c r="N16" s="6"/>
      <c r="O16" s="76">
        <v>1.0</v>
      </c>
      <c r="P16" s="76">
        <v>1.0</v>
      </c>
      <c r="Q16" s="6"/>
      <c r="R16" s="76">
        <v>1.0</v>
      </c>
      <c r="S16" s="76">
        <v>1.0</v>
      </c>
      <c r="T16" s="6"/>
      <c r="U16" s="76">
        <v>1.0</v>
      </c>
      <c r="V16" s="76">
        <v>1.0</v>
      </c>
      <c r="W16" s="76">
        <v>1.0</v>
      </c>
      <c r="X16" s="84">
        <v>1.0</v>
      </c>
      <c r="Y16" s="6"/>
      <c r="Z16" s="76">
        <v>1.0</v>
      </c>
      <c r="AA16" s="76">
        <v>1.0</v>
      </c>
      <c r="AB16" s="6"/>
      <c r="AC16" s="86">
        <v>1.0</v>
      </c>
      <c r="AD16" s="86">
        <v>1.0</v>
      </c>
      <c r="AE16" s="31"/>
      <c r="AF16" s="87">
        <v>1.0</v>
      </c>
      <c r="AG16" s="87">
        <v>1.0</v>
      </c>
      <c r="AH16" s="87">
        <v>1.0</v>
      </c>
      <c r="AI16" s="87">
        <v>1.0</v>
      </c>
      <c r="AJ16" s="87">
        <v>1.0</v>
      </c>
      <c r="AK16" s="87">
        <v>1.0</v>
      </c>
      <c r="AL16" s="31"/>
      <c r="AM16" s="87">
        <v>1.0</v>
      </c>
      <c r="AN16" s="87">
        <v>1.0</v>
      </c>
      <c r="AO16" s="87">
        <v>1.0</v>
      </c>
      <c r="AP16" s="87">
        <v>1.0</v>
      </c>
      <c r="AQ16" s="31"/>
      <c r="AR16" s="87">
        <v>1.0</v>
      </c>
      <c r="AS16" s="31"/>
      <c r="AT16" s="87">
        <v>1.0</v>
      </c>
      <c r="AU16" s="87">
        <v>1.0</v>
      </c>
      <c r="AV16" s="31"/>
      <c r="AW16" s="87">
        <v>1.0</v>
      </c>
      <c r="AX16" s="31"/>
      <c r="AY16" s="87">
        <v>1.0</v>
      </c>
      <c r="AZ16" s="87">
        <v>1.0</v>
      </c>
      <c r="BA16" s="31"/>
    </row>
    <row r="17" ht="39.75" customHeight="1">
      <c r="A17" s="8"/>
      <c r="B17" s="48">
        <v>5.0</v>
      </c>
      <c r="C17" s="82">
        <v>13.0</v>
      </c>
      <c r="D17" s="90" t="s">
        <v>120</v>
      </c>
      <c r="E17" s="94">
        <v>5.0</v>
      </c>
      <c r="F17" s="94">
        <v>5.0</v>
      </c>
      <c r="G17" s="75"/>
      <c r="H17" s="94">
        <v>5.0</v>
      </c>
      <c r="I17" s="75"/>
      <c r="J17" s="98">
        <v>5.0</v>
      </c>
      <c r="K17" s="98">
        <v>5.0</v>
      </c>
      <c r="L17" s="6"/>
      <c r="M17" s="98">
        <v>5.0</v>
      </c>
      <c r="N17" s="6"/>
      <c r="O17" s="98">
        <v>5.0</v>
      </c>
      <c r="P17" s="98">
        <v>5.0</v>
      </c>
      <c r="Q17" s="6"/>
      <c r="R17" s="98">
        <v>5.0</v>
      </c>
      <c r="S17" s="98">
        <v>5.0</v>
      </c>
      <c r="T17" s="6"/>
      <c r="U17" s="98">
        <v>5.0</v>
      </c>
      <c r="V17" s="98">
        <v>5.0</v>
      </c>
      <c r="W17" s="98">
        <v>5.0</v>
      </c>
      <c r="X17" s="101">
        <v>5.0</v>
      </c>
      <c r="Y17" s="6"/>
      <c r="Z17" s="98">
        <v>5.0</v>
      </c>
      <c r="AA17" s="98">
        <v>5.0</v>
      </c>
      <c r="AB17" s="102"/>
      <c r="AC17" s="104">
        <v>5.0</v>
      </c>
      <c r="AD17" s="104">
        <v>5.0</v>
      </c>
      <c r="AE17" s="31"/>
      <c r="AF17" s="87">
        <v>5.0</v>
      </c>
      <c r="AG17" s="87">
        <v>5.0</v>
      </c>
      <c r="AH17" s="87">
        <v>5.0</v>
      </c>
      <c r="AI17" s="87">
        <v>5.0</v>
      </c>
      <c r="AJ17" s="87">
        <v>5.0</v>
      </c>
      <c r="AK17" s="87">
        <v>5.0</v>
      </c>
      <c r="AL17" s="31"/>
      <c r="AM17" s="87">
        <v>5.0</v>
      </c>
      <c r="AN17" s="87">
        <v>5.0</v>
      </c>
      <c r="AO17" s="87">
        <v>5.0</v>
      </c>
      <c r="AP17" s="87">
        <v>5.0</v>
      </c>
      <c r="AQ17" s="31"/>
      <c r="AR17" s="88">
        <v>5.0</v>
      </c>
      <c r="AS17" s="31"/>
      <c r="AT17" s="87">
        <v>5.0</v>
      </c>
      <c r="AU17" s="87">
        <v>5.0</v>
      </c>
      <c r="AV17" s="31"/>
      <c r="AW17" s="87">
        <v>5.0</v>
      </c>
      <c r="AX17" s="31"/>
      <c r="AY17" s="87">
        <v>5.0</v>
      </c>
      <c r="AZ17" s="87">
        <v>5.0</v>
      </c>
      <c r="BA17" s="31"/>
    </row>
    <row r="18" ht="21.75" customHeight="1">
      <c r="A18" s="8"/>
      <c r="B18" s="48">
        <v>1.0</v>
      </c>
      <c r="C18" s="82">
        <v>14.0</v>
      </c>
      <c r="D18" s="106" t="s">
        <v>35</v>
      </c>
      <c r="E18" s="94">
        <v>1.0</v>
      </c>
      <c r="F18" s="94">
        <v>1.0</v>
      </c>
      <c r="G18" s="75"/>
      <c r="H18" s="94">
        <v>1.0</v>
      </c>
      <c r="I18" s="75"/>
      <c r="J18" s="76">
        <v>1.0</v>
      </c>
      <c r="K18" s="76">
        <v>1.0</v>
      </c>
      <c r="L18" s="6"/>
      <c r="M18" s="76">
        <v>1.0</v>
      </c>
      <c r="N18" s="6"/>
      <c r="O18" s="76">
        <v>1.0</v>
      </c>
      <c r="P18" s="76">
        <v>1.0</v>
      </c>
      <c r="Q18" s="6"/>
      <c r="R18" s="76">
        <v>1.0</v>
      </c>
      <c r="S18" s="76">
        <v>1.0</v>
      </c>
      <c r="T18" s="6"/>
      <c r="U18" s="76">
        <v>1.0</v>
      </c>
      <c r="V18" s="76">
        <v>1.0</v>
      </c>
      <c r="W18" s="76">
        <v>1.0</v>
      </c>
      <c r="X18" s="84">
        <v>1.0</v>
      </c>
      <c r="Y18" s="6"/>
      <c r="Z18" s="76">
        <v>1.0</v>
      </c>
      <c r="AA18" s="76">
        <v>1.0</v>
      </c>
      <c r="AB18" s="6"/>
      <c r="AC18" s="86">
        <v>1.0</v>
      </c>
      <c r="AD18" s="86">
        <v>1.0</v>
      </c>
      <c r="AE18" s="31"/>
      <c r="AF18" s="87">
        <v>1.0</v>
      </c>
      <c r="AG18" s="87">
        <v>1.0</v>
      </c>
      <c r="AH18" s="87">
        <v>1.0</v>
      </c>
      <c r="AI18" s="87">
        <v>1.0</v>
      </c>
      <c r="AJ18" s="107">
        <v>0.0</v>
      </c>
      <c r="AK18" s="87">
        <v>1.0</v>
      </c>
      <c r="AL18" s="31"/>
      <c r="AM18" s="87">
        <v>1.0</v>
      </c>
      <c r="AN18" s="87">
        <v>1.0</v>
      </c>
      <c r="AO18" s="87">
        <v>1.0</v>
      </c>
      <c r="AP18" s="87">
        <v>1.0</v>
      </c>
      <c r="AQ18" s="31"/>
      <c r="AR18" s="88">
        <v>1.0</v>
      </c>
      <c r="AS18" s="31"/>
      <c r="AT18" s="87">
        <v>1.0</v>
      </c>
      <c r="AU18" s="87">
        <v>1.0</v>
      </c>
      <c r="AV18" s="31"/>
      <c r="AW18" s="87">
        <v>1.0</v>
      </c>
      <c r="AX18" s="31"/>
      <c r="AY18" s="87">
        <v>1.0</v>
      </c>
      <c r="AZ18" s="87">
        <v>1.0</v>
      </c>
      <c r="BA18" s="31"/>
    </row>
    <row r="19" ht="15.75" customHeight="1">
      <c r="A19" s="8"/>
      <c r="B19" s="48">
        <v>1.0</v>
      </c>
      <c r="C19" s="82">
        <v>15.0</v>
      </c>
      <c r="D19" s="106" t="s">
        <v>38</v>
      </c>
      <c r="E19" s="94">
        <v>1.0</v>
      </c>
      <c r="F19" s="94">
        <v>1.0</v>
      </c>
      <c r="G19" s="75"/>
      <c r="H19" s="94">
        <v>1.0</v>
      </c>
      <c r="I19" s="75"/>
      <c r="J19" s="76">
        <v>1.0</v>
      </c>
      <c r="K19" s="76">
        <v>1.0</v>
      </c>
      <c r="L19" s="6"/>
      <c r="M19" s="76">
        <v>1.0</v>
      </c>
      <c r="N19" s="6"/>
      <c r="O19" s="76">
        <v>1.0</v>
      </c>
      <c r="P19" s="76">
        <v>1.0</v>
      </c>
      <c r="Q19" s="6"/>
      <c r="R19" s="76">
        <v>1.0</v>
      </c>
      <c r="S19" s="76">
        <v>1.0</v>
      </c>
      <c r="T19" s="6"/>
      <c r="U19" s="76">
        <v>1.0</v>
      </c>
      <c r="V19" s="76">
        <v>1.0</v>
      </c>
      <c r="W19" s="76">
        <v>1.0</v>
      </c>
      <c r="X19" s="84">
        <v>1.0</v>
      </c>
      <c r="Y19" s="6"/>
      <c r="Z19" s="76">
        <v>1.0</v>
      </c>
      <c r="AA19" s="76">
        <v>1.0</v>
      </c>
      <c r="AB19" s="6"/>
      <c r="AC19" s="86">
        <v>1.0</v>
      </c>
      <c r="AD19" s="86">
        <v>1.0</v>
      </c>
      <c r="AE19" s="31"/>
      <c r="AF19" s="87">
        <v>1.0</v>
      </c>
      <c r="AG19" s="87">
        <v>1.0</v>
      </c>
      <c r="AH19" s="87">
        <v>1.0</v>
      </c>
      <c r="AI19" s="87">
        <v>1.0</v>
      </c>
      <c r="AJ19" s="107">
        <v>0.0</v>
      </c>
      <c r="AK19" s="87">
        <v>1.0</v>
      </c>
      <c r="AL19" s="31"/>
      <c r="AM19" s="87">
        <v>1.0</v>
      </c>
      <c r="AN19" s="87">
        <v>1.0</v>
      </c>
      <c r="AO19" s="87">
        <v>1.0</v>
      </c>
      <c r="AP19" s="87">
        <v>1.0</v>
      </c>
      <c r="AQ19" s="31"/>
      <c r="AR19" s="88">
        <v>1.0</v>
      </c>
      <c r="AS19" s="31"/>
      <c r="AT19" s="87">
        <v>1.0</v>
      </c>
      <c r="AU19" s="87">
        <v>1.0</v>
      </c>
      <c r="AV19" s="31"/>
      <c r="AW19" s="87">
        <v>1.0</v>
      </c>
      <c r="AX19" s="31"/>
      <c r="AY19" s="87">
        <v>1.0</v>
      </c>
      <c r="AZ19" s="88">
        <v>1.0</v>
      </c>
      <c r="BA19" s="31"/>
    </row>
    <row r="20" ht="15.75" customHeight="1">
      <c r="A20" s="8"/>
      <c r="B20" s="48">
        <v>1.0</v>
      </c>
      <c r="C20" s="82">
        <v>16.0</v>
      </c>
      <c r="D20" s="106" t="s">
        <v>39</v>
      </c>
      <c r="E20" s="94">
        <v>1.0</v>
      </c>
      <c r="F20" s="94">
        <v>1.0</v>
      </c>
      <c r="G20" s="75"/>
      <c r="H20" s="94">
        <v>1.0</v>
      </c>
      <c r="I20" s="75"/>
      <c r="J20" s="91">
        <v>0.0</v>
      </c>
      <c r="K20" s="76">
        <v>1.0</v>
      </c>
      <c r="L20" s="6"/>
      <c r="M20" s="76">
        <v>1.0</v>
      </c>
      <c r="N20" s="6"/>
      <c r="O20" s="76">
        <v>1.0</v>
      </c>
      <c r="P20" s="76">
        <v>1.0</v>
      </c>
      <c r="Q20" s="6"/>
      <c r="R20" s="76">
        <v>1.0</v>
      </c>
      <c r="S20" s="76">
        <v>1.0</v>
      </c>
      <c r="T20" s="6"/>
      <c r="U20" s="76">
        <v>1.0</v>
      </c>
      <c r="V20" s="91">
        <v>0.0</v>
      </c>
      <c r="W20" s="91">
        <v>0.0</v>
      </c>
      <c r="X20" s="84">
        <v>1.0</v>
      </c>
      <c r="Y20" s="6"/>
      <c r="Z20" s="76">
        <v>1.0</v>
      </c>
      <c r="AA20" s="76">
        <v>1.0</v>
      </c>
      <c r="AB20" s="6"/>
      <c r="AC20" s="86">
        <v>1.0</v>
      </c>
      <c r="AD20" s="86">
        <v>1.0</v>
      </c>
      <c r="AE20" s="31"/>
      <c r="AF20" s="87">
        <v>1.0</v>
      </c>
      <c r="AG20" s="87">
        <v>1.0</v>
      </c>
      <c r="AH20" s="87">
        <v>1.0</v>
      </c>
      <c r="AI20" s="87">
        <v>1.0</v>
      </c>
      <c r="AJ20" s="107">
        <v>0.0</v>
      </c>
      <c r="AK20" s="87">
        <v>1.0</v>
      </c>
      <c r="AL20" s="31"/>
      <c r="AM20" s="87">
        <v>1.0</v>
      </c>
      <c r="AN20" s="107">
        <v>0.0</v>
      </c>
      <c r="AO20" s="87">
        <v>1.0</v>
      </c>
      <c r="AP20" s="87">
        <v>1.0</v>
      </c>
      <c r="AQ20" s="31"/>
      <c r="AR20" s="88">
        <v>1.0</v>
      </c>
      <c r="AS20" s="31"/>
      <c r="AT20" s="87">
        <v>1.0</v>
      </c>
      <c r="AU20" s="87">
        <v>1.0</v>
      </c>
      <c r="AV20" s="31"/>
      <c r="AW20" s="87">
        <v>1.0</v>
      </c>
      <c r="AX20" s="31"/>
      <c r="AY20" s="87">
        <v>1.0</v>
      </c>
      <c r="AZ20" s="88">
        <v>1.0</v>
      </c>
      <c r="BA20" s="31"/>
    </row>
    <row r="21" ht="15.75" customHeight="1">
      <c r="A21" s="8"/>
      <c r="B21" s="48">
        <v>1.0</v>
      </c>
      <c r="C21" s="82">
        <v>17.0</v>
      </c>
      <c r="D21" s="106" t="s">
        <v>40</v>
      </c>
      <c r="E21" s="94">
        <v>1.0</v>
      </c>
      <c r="F21" s="94">
        <v>1.0</v>
      </c>
      <c r="G21" s="75"/>
      <c r="H21" s="94">
        <v>1.0</v>
      </c>
      <c r="I21" s="75"/>
      <c r="J21" s="76">
        <v>1.0</v>
      </c>
      <c r="K21" s="76">
        <v>1.0</v>
      </c>
      <c r="L21" s="6"/>
      <c r="M21" s="76">
        <v>1.0</v>
      </c>
      <c r="N21" s="6"/>
      <c r="O21" s="76">
        <v>1.0</v>
      </c>
      <c r="P21" s="76">
        <v>1.0</v>
      </c>
      <c r="Q21" s="6"/>
      <c r="R21" s="76">
        <v>1.0</v>
      </c>
      <c r="S21" s="76">
        <v>1.0</v>
      </c>
      <c r="T21" s="6"/>
      <c r="U21" s="76">
        <v>1.0</v>
      </c>
      <c r="V21" s="76">
        <v>1.0</v>
      </c>
      <c r="W21" s="76">
        <v>1.0</v>
      </c>
      <c r="X21" s="84">
        <v>1.0</v>
      </c>
      <c r="Y21" s="6"/>
      <c r="Z21" s="76">
        <v>1.0</v>
      </c>
      <c r="AA21" s="76">
        <v>1.0</v>
      </c>
      <c r="AB21" s="6"/>
      <c r="AC21" s="86">
        <v>1.0</v>
      </c>
      <c r="AD21" s="86">
        <v>1.0</v>
      </c>
      <c r="AE21" s="31"/>
      <c r="AF21" s="87">
        <v>1.0</v>
      </c>
      <c r="AG21" s="87">
        <v>1.0</v>
      </c>
      <c r="AH21" s="107">
        <v>0.0</v>
      </c>
      <c r="AI21" s="87">
        <v>1.0</v>
      </c>
      <c r="AJ21" s="107">
        <v>0.0</v>
      </c>
      <c r="AK21" s="87">
        <v>1.0</v>
      </c>
      <c r="AL21" s="31"/>
      <c r="AM21" s="87">
        <v>1.0</v>
      </c>
      <c r="AN21" s="87">
        <v>1.0</v>
      </c>
      <c r="AO21" s="87">
        <v>1.0</v>
      </c>
      <c r="AP21" s="87">
        <v>1.0</v>
      </c>
      <c r="AQ21" s="31"/>
      <c r="AR21" s="88">
        <v>1.0</v>
      </c>
      <c r="AS21" s="31"/>
      <c r="AT21" s="87">
        <v>1.0</v>
      </c>
      <c r="AU21" s="88">
        <v>1.0</v>
      </c>
      <c r="AV21" s="31"/>
      <c r="AW21" s="87">
        <v>1.0</v>
      </c>
      <c r="AX21" s="31"/>
      <c r="AY21" s="87">
        <v>1.0</v>
      </c>
      <c r="AZ21" s="88">
        <v>1.0</v>
      </c>
      <c r="BA21" s="31"/>
    </row>
    <row r="22" ht="28.5" customHeight="1">
      <c r="A22" s="8"/>
      <c r="B22" s="48">
        <v>4.0</v>
      </c>
      <c r="C22" s="82">
        <v>18.0</v>
      </c>
      <c r="D22" s="90" t="s">
        <v>124</v>
      </c>
      <c r="E22" s="94">
        <v>4.0</v>
      </c>
      <c r="F22" s="94">
        <v>4.0</v>
      </c>
      <c r="G22" s="75"/>
      <c r="H22" s="94">
        <v>4.0</v>
      </c>
      <c r="I22" s="75"/>
      <c r="J22" s="91">
        <v>0.0</v>
      </c>
      <c r="K22" s="76">
        <v>4.0</v>
      </c>
      <c r="L22" s="6"/>
      <c r="M22" s="76">
        <v>4.0</v>
      </c>
      <c r="N22" s="6"/>
      <c r="O22" s="76">
        <v>4.0</v>
      </c>
      <c r="P22" s="76">
        <v>4.0</v>
      </c>
      <c r="Q22" s="6"/>
      <c r="R22" s="76">
        <v>4.0</v>
      </c>
      <c r="S22" s="76">
        <v>4.0</v>
      </c>
      <c r="T22" s="6"/>
      <c r="U22" s="76">
        <v>4.0</v>
      </c>
      <c r="V22" s="91">
        <v>0.0</v>
      </c>
      <c r="W22" s="91">
        <v>0.0</v>
      </c>
      <c r="X22" s="84">
        <v>4.0</v>
      </c>
      <c r="Y22" s="6"/>
      <c r="Z22" s="76">
        <v>4.0</v>
      </c>
      <c r="AA22" s="76">
        <v>4.0</v>
      </c>
      <c r="AB22" s="6"/>
      <c r="AC22" s="86">
        <v>4.0</v>
      </c>
      <c r="AD22" s="86">
        <v>4.0</v>
      </c>
      <c r="AE22" s="31"/>
      <c r="AF22" s="87">
        <v>4.0</v>
      </c>
      <c r="AG22" s="87">
        <v>4.0</v>
      </c>
      <c r="AH22" s="107">
        <v>0.0</v>
      </c>
      <c r="AI22" s="87">
        <v>4.0</v>
      </c>
      <c r="AJ22" s="107">
        <v>0.0</v>
      </c>
      <c r="AK22" s="87">
        <v>4.0</v>
      </c>
      <c r="AL22" s="31"/>
      <c r="AM22" s="87">
        <v>4.0</v>
      </c>
      <c r="AN22" s="107">
        <v>0.0</v>
      </c>
      <c r="AO22" s="87">
        <v>4.0</v>
      </c>
      <c r="AP22" s="87">
        <v>4.0</v>
      </c>
      <c r="AQ22" s="31"/>
      <c r="AR22" s="88">
        <v>4.0</v>
      </c>
      <c r="AS22" s="31"/>
      <c r="AT22" s="87">
        <v>4.0</v>
      </c>
      <c r="AU22" s="88">
        <v>4.0</v>
      </c>
      <c r="AV22" s="31"/>
      <c r="AW22" s="87">
        <v>4.0</v>
      </c>
      <c r="AX22" s="31"/>
      <c r="AY22" s="87">
        <v>4.0</v>
      </c>
      <c r="AZ22" s="88">
        <v>4.0</v>
      </c>
      <c r="BA22" s="31"/>
    </row>
    <row r="23" ht="42.75" customHeight="1">
      <c r="A23" s="8"/>
      <c r="B23" s="48">
        <v>5.0</v>
      </c>
      <c r="C23" s="82">
        <v>19.0</v>
      </c>
      <c r="D23" s="106" t="s">
        <v>125</v>
      </c>
      <c r="E23" s="94">
        <v>5.0</v>
      </c>
      <c r="F23" s="94">
        <v>5.0</v>
      </c>
      <c r="G23" s="75"/>
      <c r="H23" s="94">
        <v>5.0</v>
      </c>
      <c r="I23" s="75"/>
      <c r="J23" s="91">
        <v>0.0</v>
      </c>
      <c r="K23" s="76">
        <v>5.0</v>
      </c>
      <c r="L23" s="6"/>
      <c r="M23" s="76">
        <v>5.0</v>
      </c>
      <c r="N23" s="6"/>
      <c r="O23" s="76">
        <v>5.0</v>
      </c>
      <c r="P23" s="76">
        <v>5.0</v>
      </c>
      <c r="Q23" s="6"/>
      <c r="R23" s="76">
        <v>5.0</v>
      </c>
      <c r="S23" s="91">
        <v>0.0</v>
      </c>
      <c r="T23" s="6"/>
      <c r="U23" s="76">
        <v>5.0</v>
      </c>
      <c r="V23" s="76">
        <v>5.0</v>
      </c>
      <c r="W23" s="76">
        <v>5.0</v>
      </c>
      <c r="X23" s="112">
        <v>0.0</v>
      </c>
      <c r="Y23" s="6"/>
      <c r="Z23" s="76">
        <v>5.0</v>
      </c>
      <c r="AA23" s="76">
        <v>5.0</v>
      </c>
      <c r="AB23" s="6"/>
      <c r="AC23" s="86">
        <v>5.0</v>
      </c>
      <c r="AD23" s="86">
        <v>5.0</v>
      </c>
      <c r="AE23" s="31"/>
      <c r="AF23" s="107">
        <v>0.0</v>
      </c>
      <c r="AG23" s="107">
        <v>0.0</v>
      </c>
      <c r="AH23" s="87">
        <v>5.0</v>
      </c>
      <c r="AI23" s="87">
        <v>5.0</v>
      </c>
      <c r="AJ23" s="87">
        <v>5.0</v>
      </c>
      <c r="AK23" s="87">
        <v>5.0</v>
      </c>
      <c r="AL23" s="31"/>
      <c r="AM23" s="87">
        <v>5.0</v>
      </c>
      <c r="AN23" s="107">
        <v>0.0</v>
      </c>
      <c r="AO23" s="87">
        <v>5.0</v>
      </c>
      <c r="AP23" s="87">
        <v>5.0</v>
      </c>
      <c r="AQ23" s="31"/>
      <c r="AR23" s="88">
        <v>5.0</v>
      </c>
      <c r="AS23" s="31"/>
      <c r="AT23" s="87">
        <v>5.0</v>
      </c>
      <c r="AU23" s="87">
        <v>5.0</v>
      </c>
      <c r="AV23" s="31"/>
      <c r="AW23" s="87">
        <v>5.0</v>
      </c>
      <c r="AX23" s="31"/>
      <c r="AY23" s="87">
        <v>5.0</v>
      </c>
      <c r="AZ23" s="87">
        <v>5.0</v>
      </c>
      <c r="BA23" s="31"/>
    </row>
    <row r="24" ht="18.75" customHeight="1">
      <c r="A24" s="8"/>
      <c r="B24" s="48">
        <v>1.0</v>
      </c>
      <c r="C24" s="82">
        <v>20.0</v>
      </c>
      <c r="D24" s="106" t="s">
        <v>47</v>
      </c>
      <c r="E24" s="94">
        <v>1.0</v>
      </c>
      <c r="F24" s="94">
        <v>1.0</v>
      </c>
      <c r="G24" s="75"/>
      <c r="H24" s="94">
        <v>1.0</v>
      </c>
      <c r="I24" s="75"/>
      <c r="J24" s="76">
        <v>1.0</v>
      </c>
      <c r="K24" s="76">
        <v>1.0</v>
      </c>
      <c r="L24" s="6"/>
      <c r="M24" s="76">
        <v>1.0</v>
      </c>
      <c r="N24" s="6"/>
      <c r="O24" s="76">
        <v>1.0</v>
      </c>
      <c r="P24" s="76">
        <v>1.0</v>
      </c>
      <c r="Q24" s="6"/>
      <c r="R24" s="76">
        <v>1.0</v>
      </c>
      <c r="S24" s="76">
        <v>1.0</v>
      </c>
      <c r="T24" s="6"/>
      <c r="U24" s="76">
        <v>1.0</v>
      </c>
      <c r="V24" s="76">
        <v>1.0</v>
      </c>
      <c r="W24" s="76">
        <v>1.0</v>
      </c>
      <c r="X24" s="84">
        <v>1.0</v>
      </c>
      <c r="Y24" s="6"/>
      <c r="Z24" s="76">
        <v>1.0</v>
      </c>
      <c r="AA24" s="76">
        <v>1.0</v>
      </c>
      <c r="AB24" s="6"/>
      <c r="AC24" s="86">
        <v>1.0</v>
      </c>
      <c r="AD24" s="86">
        <v>1.0</v>
      </c>
      <c r="AE24" s="31"/>
      <c r="AF24" s="87">
        <v>1.0</v>
      </c>
      <c r="AG24" s="87">
        <v>1.0</v>
      </c>
      <c r="AH24" s="87">
        <v>1.0</v>
      </c>
      <c r="AI24" s="87">
        <v>1.0</v>
      </c>
      <c r="AJ24" s="87">
        <v>1.0</v>
      </c>
      <c r="AK24" s="87">
        <v>1.0</v>
      </c>
      <c r="AL24" s="31"/>
      <c r="AM24" s="87">
        <v>1.0</v>
      </c>
      <c r="AN24" s="87">
        <v>1.0</v>
      </c>
      <c r="AO24" s="87">
        <v>1.0</v>
      </c>
      <c r="AP24" s="87">
        <v>1.0</v>
      </c>
      <c r="AQ24" s="31"/>
      <c r="AR24" s="87">
        <v>1.0</v>
      </c>
      <c r="AS24" s="31"/>
      <c r="AT24" s="87">
        <v>1.0</v>
      </c>
      <c r="AU24" s="87">
        <v>1.0</v>
      </c>
      <c r="AV24" s="31"/>
      <c r="AW24" s="87">
        <v>1.0</v>
      </c>
      <c r="AX24" s="31"/>
      <c r="AY24" s="87">
        <v>1.0</v>
      </c>
      <c r="AZ24" s="87">
        <v>1.0</v>
      </c>
      <c r="BA24" s="31"/>
    </row>
    <row r="25" ht="15.75" customHeight="1">
      <c r="A25" s="8"/>
      <c r="B25" s="48">
        <v>1.0</v>
      </c>
      <c r="C25" s="82">
        <v>21.0</v>
      </c>
      <c r="D25" s="106" t="s">
        <v>49</v>
      </c>
      <c r="E25" s="94">
        <v>1.0</v>
      </c>
      <c r="F25" s="94">
        <v>1.0</v>
      </c>
      <c r="G25" s="75"/>
      <c r="H25" s="94">
        <v>1.0</v>
      </c>
      <c r="I25" s="75"/>
      <c r="J25" s="76">
        <v>1.0</v>
      </c>
      <c r="K25" s="76">
        <v>1.0</v>
      </c>
      <c r="L25" s="6"/>
      <c r="M25" s="76">
        <v>1.0</v>
      </c>
      <c r="N25" s="6"/>
      <c r="O25" s="76">
        <v>1.0</v>
      </c>
      <c r="P25" s="76">
        <v>1.0</v>
      </c>
      <c r="Q25" s="6"/>
      <c r="R25" s="76">
        <v>1.0</v>
      </c>
      <c r="S25" s="76">
        <v>1.0</v>
      </c>
      <c r="T25" s="6"/>
      <c r="U25" s="76">
        <v>1.0</v>
      </c>
      <c r="V25" s="76">
        <v>1.0</v>
      </c>
      <c r="W25" s="76">
        <v>1.0</v>
      </c>
      <c r="X25" s="84">
        <v>1.0</v>
      </c>
      <c r="Y25" s="6"/>
      <c r="Z25" s="76">
        <v>1.0</v>
      </c>
      <c r="AA25" s="76">
        <v>1.0</v>
      </c>
      <c r="AB25" s="6"/>
      <c r="AC25" s="86">
        <v>1.0</v>
      </c>
      <c r="AD25" s="86">
        <v>1.0</v>
      </c>
      <c r="AE25" s="31"/>
      <c r="AF25" s="87">
        <v>1.0</v>
      </c>
      <c r="AG25" s="87">
        <v>1.0</v>
      </c>
      <c r="AH25" s="87">
        <v>1.0</v>
      </c>
      <c r="AI25" s="87">
        <v>1.0</v>
      </c>
      <c r="AJ25" s="87">
        <v>1.0</v>
      </c>
      <c r="AK25" s="87">
        <v>1.0</v>
      </c>
      <c r="AL25" s="31"/>
      <c r="AM25" s="87">
        <v>1.0</v>
      </c>
      <c r="AN25" s="87">
        <v>1.0</v>
      </c>
      <c r="AO25" s="87">
        <v>1.0</v>
      </c>
      <c r="AP25" s="87">
        <v>1.0</v>
      </c>
      <c r="AQ25" s="31"/>
      <c r="AR25" s="87">
        <v>1.0</v>
      </c>
      <c r="AS25" s="31"/>
      <c r="AT25" s="87">
        <v>1.0</v>
      </c>
      <c r="AU25" s="87">
        <v>1.0</v>
      </c>
      <c r="AV25" s="31"/>
      <c r="AW25" s="87">
        <v>1.0</v>
      </c>
      <c r="AX25" s="31"/>
      <c r="AY25" s="87">
        <v>1.0</v>
      </c>
      <c r="AZ25" s="87">
        <v>1.0</v>
      </c>
      <c r="BA25" s="31"/>
    </row>
    <row r="26" ht="15.75" customHeight="1">
      <c r="A26" s="8"/>
      <c r="B26" s="48">
        <v>1.0</v>
      </c>
      <c r="C26" s="82">
        <v>22.0</v>
      </c>
      <c r="D26" s="106" t="s">
        <v>52</v>
      </c>
      <c r="E26" s="94">
        <v>1.0</v>
      </c>
      <c r="F26" s="94">
        <v>1.0</v>
      </c>
      <c r="G26" s="75"/>
      <c r="H26" s="94">
        <v>1.0</v>
      </c>
      <c r="I26" s="75"/>
      <c r="J26" s="76">
        <v>1.0</v>
      </c>
      <c r="K26" s="76">
        <v>1.0</v>
      </c>
      <c r="L26" s="6"/>
      <c r="M26" s="76">
        <v>1.0</v>
      </c>
      <c r="N26" s="6"/>
      <c r="O26" s="76">
        <v>1.0</v>
      </c>
      <c r="P26" s="76">
        <v>1.0</v>
      </c>
      <c r="Q26" s="6"/>
      <c r="R26" s="76">
        <v>1.0</v>
      </c>
      <c r="S26" s="76">
        <v>1.0</v>
      </c>
      <c r="T26" s="6"/>
      <c r="U26" s="76">
        <v>1.0</v>
      </c>
      <c r="V26" s="76">
        <v>1.0</v>
      </c>
      <c r="W26" s="76">
        <v>1.0</v>
      </c>
      <c r="X26" s="84">
        <v>1.0</v>
      </c>
      <c r="Y26" s="6"/>
      <c r="Z26" s="76">
        <v>1.0</v>
      </c>
      <c r="AA26" s="76">
        <v>1.0</v>
      </c>
      <c r="AB26" s="6"/>
      <c r="AC26" s="86">
        <v>1.0</v>
      </c>
      <c r="AD26" s="86">
        <v>1.0</v>
      </c>
      <c r="AE26" s="31"/>
      <c r="AF26" s="87">
        <v>1.0</v>
      </c>
      <c r="AG26" s="87">
        <v>1.0</v>
      </c>
      <c r="AH26" s="87">
        <v>1.0</v>
      </c>
      <c r="AI26" s="87">
        <v>1.0</v>
      </c>
      <c r="AJ26" s="87">
        <v>1.0</v>
      </c>
      <c r="AK26" s="87">
        <v>1.0</v>
      </c>
      <c r="AL26" s="31"/>
      <c r="AM26" s="87">
        <v>1.0</v>
      </c>
      <c r="AN26" s="87">
        <v>1.0</v>
      </c>
      <c r="AO26" s="87">
        <v>1.0</v>
      </c>
      <c r="AP26" s="87">
        <v>1.0</v>
      </c>
      <c r="AQ26" s="31"/>
      <c r="AR26" s="87">
        <v>1.0</v>
      </c>
      <c r="AS26" s="31"/>
      <c r="AT26" s="87">
        <v>1.0</v>
      </c>
      <c r="AU26" s="87">
        <v>1.0</v>
      </c>
      <c r="AV26" s="31"/>
      <c r="AW26" s="87">
        <v>1.0</v>
      </c>
      <c r="AX26" s="31"/>
      <c r="AY26" s="87">
        <v>1.0</v>
      </c>
      <c r="AZ26" s="87">
        <v>1.0</v>
      </c>
      <c r="BA26" s="31"/>
    </row>
    <row r="27" ht="15.75" customHeight="1">
      <c r="A27" s="8"/>
      <c r="B27" s="48">
        <v>1.0</v>
      </c>
      <c r="C27" s="82">
        <v>23.0</v>
      </c>
      <c r="D27" s="106" t="s">
        <v>54</v>
      </c>
      <c r="E27" s="94">
        <v>1.0</v>
      </c>
      <c r="F27" s="94">
        <v>1.0</v>
      </c>
      <c r="G27" s="75"/>
      <c r="H27" s="94">
        <v>1.0</v>
      </c>
      <c r="I27" s="75"/>
      <c r="J27" s="76">
        <v>1.0</v>
      </c>
      <c r="K27" s="76">
        <v>1.0</v>
      </c>
      <c r="L27" s="6"/>
      <c r="M27" s="76">
        <v>1.0</v>
      </c>
      <c r="N27" s="6"/>
      <c r="O27" s="76">
        <v>1.0</v>
      </c>
      <c r="P27" s="76">
        <v>1.0</v>
      </c>
      <c r="Q27" s="6"/>
      <c r="R27" s="76">
        <v>1.0</v>
      </c>
      <c r="S27" s="76">
        <v>1.0</v>
      </c>
      <c r="T27" s="6"/>
      <c r="U27" s="76">
        <v>1.0</v>
      </c>
      <c r="V27" s="76">
        <v>1.0</v>
      </c>
      <c r="W27" s="76">
        <v>1.0</v>
      </c>
      <c r="X27" s="84">
        <v>1.0</v>
      </c>
      <c r="Y27" s="6"/>
      <c r="Z27" s="76">
        <v>1.0</v>
      </c>
      <c r="AA27" s="76">
        <v>1.0</v>
      </c>
      <c r="AB27" s="6"/>
      <c r="AC27" s="86">
        <v>1.0</v>
      </c>
      <c r="AD27" s="86">
        <v>1.0</v>
      </c>
      <c r="AE27" s="31"/>
      <c r="AF27" s="87">
        <v>1.0</v>
      </c>
      <c r="AG27" s="87">
        <v>1.0</v>
      </c>
      <c r="AH27" s="87">
        <v>1.0</v>
      </c>
      <c r="AI27" s="87">
        <v>1.0</v>
      </c>
      <c r="AJ27" s="87">
        <v>1.0</v>
      </c>
      <c r="AK27" s="87">
        <v>1.0</v>
      </c>
      <c r="AL27" s="31"/>
      <c r="AM27" s="87">
        <v>1.0</v>
      </c>
      <c r="AN27" s="87">
        <v>1.0</v>
      </c>
      <c r="AO27" s="87">
        <v>1.0</v>
      </c>
      <c r="AP27" s="87">
        <v>1.0</v>
      </c>
      <c r="AQ27" s="31"/>
      <c r="AR27" s="88">
        <v>1.0</v>
      </c>
      <c r="AS27" s="31"/>
      <c r="AT27" s="87">
        <v>1.0</v>
      </c>
      <c r="AU27" s="87">
        <v>1.0</v>
      </c>
      <c r="AV27" s="31"/>
      <c r="AW27" s="87">
        <v>1.0</v>
      </c>
      <c r="AX27" s="31"/>
      <c r="AY27" s="87">
        <v>1.0</v>
      </c>
      <c r="AZ27" s="87">
        <v>1.0</v>
      </c>
      <c r="BA27" s="31"/>
    </row>
    <row r="28" ht="29.25" customHeight="1">
      <c r="A28" s="8"/>
      <c r="B28" s="48">
        <v>4.0</v>
      </c>
      <c r="C28" s="82">
        <v>24.0</v>
      </c>
      <c r="D28" s="106" t="s">
        <v>127</v>
      </c>
      <c r="E28" s="94">
        <v>4.0</v>
      </c>
      <c r="F28" s="94">
        <v>4.0</v>
      </c>
      <c r="G28" s="75"/>
      <c r="H28" s="94">
        <v>4.0</v>
      </c>
      <c r="I28" s="75"/>
      <c r="J28" s="76">
        <v>4.0</v>
      </c>
      <c r="K28" s="76">
        <v>4.0</v>
      </c>
      <c r="L28" s="6"/>
      <c r="M28" s="76">
        <v>4.0</v>
      </c>
      <c r="N28" s="6"/>
      <c r="O28" s="76">
        <v>4.0</v>
      </c>
      <c r="P28" s="76">
        <v>4.0</v>
      </c>
      <c r="Q28" s="6"/>
      <c r="R28" s="76">
        <v>4.0</v>
      </c>
      <c r="S28" s="76">
        <v>4.0</v>
      </c>
      <c r="T28" s="6"/>
      <c r="U28" s="76">
        <v>4.0</v>
      </c>
      <c r="V28" s="76">
        <v>4.0</v>
      </c>
      <c r="W28" s="76">
        <v>4.0</v>
      </c>
      <c r="X28" s="84">
        <v>4.0</v>
      </c>
      <c r="Y28" s="6"/>
      <c r="Z28" s="76">
        <v>4.0</v>
      </c>
      <c r="AA28" s="76">
        <v>4.0</v>
      </c>
      <c r="AB28" s="6"/>
      <c r="AC28" s="86">
        <v>4.0</v>
      </c>
      <c r="AD28" s="86">
        <v>4.0</v>
      </c>
      <c r="AE28" s="31"/>
      <c r="AF28" s="87">
        <v>4.0</v>
      </c>
      <c r="AG28" s="87">
        <v>4.0</v>
      </c>
      <c r="AH28" s="87">
        <v>4.0</v>
      </c>
      <c r="AI28" s="87">
        <v>4.0</v>
      </c>
      <c r="AJ28" s="87">
        <v>4.0</v>
      </c>
      <c r="AK28" s="87">
        <v>4.0</v>
      </c>
      <c r="AL28" s="31"/>
      <c r="AM28" s="87">
        <v>4.0</v>
      </c>
      <c r="AN28" s="87">
        <v>4.0</v>
      </c>
      <c r="AO28" s="87">
        <v>4.0</v>
      </c>
      <c r="AP28" s="87">
        <v>4.0</v>
      </c>
      <c r="AQ28" s="31"/>
      <c r="AR28" s="88">
        <v>4.0</v>
      </c>
      <c r="AS28" s="31"/>
      <c r="AT28" s="87">
        <v>4.0</v>
      </c>
      <c r="AU28" s="87">
        <v>4.0</v>
      </c>
      <c r="AV28" s="31"/>
      <c r="AW28" s="87">
        <v>4.0</v>
      </c>
      <c r="AX28" s="31"/>
      <c r="AY28" s="87">
        <v>4.0</v>
      </c>
      <c r="AZ28" s="87">
        <v>4.0</v>
      </c>
      <c r="BA28" s="31"/>
    </row>
    <row r="29" ht="27.0" customHeight="1">
      <c r="A29" s="8"/>
      <c r="B29" s="48">
        <v>5.0</v>
      </c>
      <c r="C29" s="82">
        <v>25.0</v>
      </c>
      <c r="D29" s="90" t="s">
        <v>130</v>
      </c>
      <c r="E29" s="94">
        <v>5.0</v>
      </c>
      <c r="F29" s="94">
        <v>5.0</v>
      </c>
      <c r="G29" s="75"/>
      <c r="H29" s="94">
        <v>5.0</v>
      </c>
      <c r="I29" s="75"/>
      <c r="J29" s="76">
        <v>5.0</v>
      </c>
      <c r="K29" s="76">
        <v>5.0</v>
      </c>
      <c r="L29" s="6"/>
      <c r="M29" s="76">
        <v>5.0</v>
      </c>
      <c r="N29" s="6"/>
      <c r="O29" s="76">
        <v>5.0</v>
      </c>
      <c r="P29" s="76">
        <v>5.0</v>
      </c>
      <c r="Q29" s="6"/>
      <c r="R29" s="76">
        <v>5.0</v>
      </c>
      <c r="S29" s="76">
        <v>5.0</v>
      </c>
      <c r="T29" s="6"/>
      <c r="U29" s="76">
        <v>5.0</v>
      </c>
      <c r="V29" s="76">
        <v>5.0</v>
      </c>
      <c r="W29" s="76">
        <v>5.0</v>
      </c>
      <c r="X29" s="84">
        <v>5.0</v>
      </c>
      <c r="Y29" s="6"/>
      <c r="Z29" s="76">
        <v>5.0</v>
      </c>
      <c r="AA29" s="76">
        <v>5.0</v>
      </c>
      <c r="AB29" s="6"/>
      <c r="AC29" s="86">
        <v>5.0</v>
      </c>
      <c r="AD29" s="86">
        <v>5.0</v>
      </c>
      <c r="AE29" s="31"/>
      <c r="AF29" s="87">
        <v>5.0</v>
      </c>
      <c r="AG29" s="87">
        <v>5.0</v>
      </c>
      <c r="AH29" s="87">
        <v>5.0</v>
      </c>
      <c r="AI29" s="87">
        <v>5.0</v>
      </c>
      <c r="AJ29" s="88">
        <v>5.0</v>
      </c>
      <c r="AK29" s="87">
        <v>5.0</v>
      </c>
      <c r="AL29" s="31"/>
      <c r="AM29" s="87">
        <v>5.0</v>
      </c>
      <c r="AN29" s="87">
        <v>5.0</v>
      </c>
      <c r="AO29" s="87">
        <v>5.0</v>
      </c>
      <c r="AP29" s="87">
        <v>5.0</v>
      </c>
      <c r="AQ29" s="31"/>
      <c r="AR29" s="88">
        <v>5.0</v>
      </c>
      <c r="AS29" s="31"/>
      <c r="AT29" s="88">
        <v>5.0</v>
      </c>
      <c r="AU29" s="88">
        <v>5.0</v>
      </c>
      <c r="AV29" s="31"/>
      <c r="AW29" s="87">
        <v>5.0</v>
      </c>
      <c r="AX29" s="31"/>
      <c r="AY29" s="87">
        <v>5.0</v>
      </c>
      <c r="AZ29" s="87">
        <v>5.0</v>
      </c>
      <c r="BA29" s="31"/>
    </row>
    <row r="30" ht="15.75" customHeight="1">
      <c r="A30" s="17"/>
      <c r="B30" s="48">
        <v>5.0</v>
      </c>
      <c r="C30" s="82">
        <v>26.0</v>
      </c>
      <c r="D30" s="106" t="s">
        <v>131</v>
      </c>
      <c r="E30" s="94">
        <v>5.0</v>
      </c>
      <c r="F30" s="94">
        <v>5.0</v>
      </c>
      <c r="G30" s="75"/>
      <c r="H30" s="98">
        <v>5.0</v>
      </c>
      <c r="I30" s="75"/>
      <c r="J30" s="98">
        <v>5.0</v>
      </c>
      <c r="K30" s="76">
        <v>5.0</v>
      </c>
      <c r="L30" s="6"/>
      <c r="M30" s="76">
        <v>5.0</v>
      </c>
      <c r="N30" s="6"/>
      <c r="O30" s="98">
        <v>5.0</v>
      </c>
      <c r="P30" s="98">
        <v>5.0</v>
      </c>
      <c r="Q30" s="6"/>
      <c r="R30" s="98">
        <v>5.0</v>
      </c>
      <c r="S30" s="98">
        <v>5.0</v>
      </c>
      <c r="T30" s="6"/>
      <c r="U30" s="76">
        <v>5.0</v>
      </c>
      <c r="V30" s="76">
        <v>5.0</v>
      </c>
      <c r="W30" s="98">
        <v>5.0</v>
      </c>
      <c r="X30" s="84">
        <v>5.0</v>
      </c>
      <c r="Y30" s="6"/>
      <c r="Z30" s="76">
        <v>5.0</v>
      </c>
      <c r="AA30" s="76">
        <v>5.0</v>
      </c>
      <c r="AB30" s="6"/>
      <c r="AC30" s="86">
        <v>5.0</v>
      </c>
      <c r="AD30" s="86">
        <v>5.0</v>
      </c>
      <c r="AE30" s="31"/>
      <c r="AF30" s="87">
        <v>5.0</v>
      </c>
      <c r="AG30" s="87">
        <v>5.0</v>
      </c>
      <c r="AH30" s="87">
        <v>5.0</v>
      </c>
      <c r="AI30" s="87">
        <v>5.0</v>
      </c>
      <c r="AJ30" s="87">
        <v>5.0</v>
      </c>
      <c r="AK30" s="87">
        <v>5.0</v>
      </c>
      <c r="AL30" s="31"/>
      <c r="AM30" s="87">
        <v>5.0</v>
      </c>
      <c r="AN30" s="87">
        <v>5.0</v>
      </c>
      <c r="AO30" s="87">
        <v>5.0</v>
      </c>
      <c r="AP30" s="87">
        <v>5.0</v>
      </c>
      <c r="AQ30" s="31"/>
      <c r="AR30" s="88">
        <v>5.0</v>
      </c>
      <c r="AS30" s="31"/>
      <c r="AT30" s="87">
        <v>5.0</v>
      </c>
      <c r="AU30" s="87">
        <v>5.0</v>
      </c>
      <c r="AV30" s="31"/>
      <c r="AW30" s="87">
        <v>5.0</v>
      </c>
      <c r="AX30" s="31"/>
      <c r="AY30" s="87">
        <v>5.0</v>
      </c>
      <c r="AZ30" s="87">
        <v>5.0</v>
      </c>
      <c r="BA30" s="31"/>
    </row>
    <row r="31" ht="45.75" customHeight="1">
      <c r="A31" s="117"/>
      <c r="B31" s="118">
        <v>1.0</v>
      </c>
      <c r="C31" s="82">
        <v>27.0</v>
      </c>
      <c r="D31" s="119" t="s">
        <v>137</v>
      </c>
      <c r="E31" s="98">
        <v>1.0</v>
      </c>
      <c r="F31" s="98">
        <v>1.0</v>
      </c>
      <c r="G31" s="75"/>
      <c r="H31" s="98">
        <v>1.0</v>
      </c>
      <c r="I31" s="75"/>
      <c r="J31" s="76">
        <v>1.0</v>
      </c>
      <c r="K31" s="76">
        <v>1.0</v>
      </c>
      <c r="L31" s="6"/>
      <c r="M31" s="98">
        <v>1.0</v>
      </c>
      <c r="N31" s="6"/>
      <c r="O31" s="98">
        <v>1.0</v>
      </c>
      <c r="P31" s="98">
        <v>1.0</v>
      </c>
      <c r="Q31" s="6"/>
      <c r="R31" s="98">
        <v>1.0</v>
      </c>
      <c r="S31" s="98">
        <v>1.0</v>
      </c>
      <c r="T31" s="6"/>
      <c r="U31" s="98">
        <v>1.0</v>
      </c>
      <c r="V31" s="98">
        <v>1.0</v>
      </c>
      <c r="W31" s="98">
        <v>1.0</v>
      </c>
      <c r="X31" s="101">
        <v>1.0</v>
      </c>
      <c r="Y31" s="6"/>
      <c r="Z31" s="98">
        <v>1.0</v>
      </c>
      <c r="AA31" s="98">
        <v>1.0</v>
      </c>
      <c r="AB31" s="6"/>
      <c r="AC31" s="104">
        <v>1.0</v>
      </c>
      <c r="AD31" s="104">
        <v>1.0</v>
      </c>
      <c r="AE31" s="31"/>
      <c r="AF31" s="88">
        <v>1.0</v>
      </c>
      <c r="AG31" s="88">
        <v>1.0</v>
      </c>
      <c r="AH31" s="88">
        <v>1.0</v>
      </c>
      <c r="AI31" s="88">
        <v>1.0</v>
      </c>
      <c r="AJ31" s="88">
        <v>1.0</v>
      </c>
      <c r="AK31" s="88">
        <v>1.0</v>
      </c>
      <c r="AL31" s="31"/>
      <c r="AM31" s="88">
        <v>1.0</v>
      </c>
      <c r="AN31" s="88">
        <v>1.0</v>
      </c>
      <c r="AO31" s="88">
        <v>1.0</v>
      </c>
      <c r="AP31" s="88">
        <v>1.0</v>
      </c>
      <c r="AQ31" s="31"/>
      <c r="AR31" s="88">
        <v>1.0</v>
      </c>
      <c r="AS31" s="31"/>
      <c r="AT31" s="87">
        <v>1.0</v>
      </c>
      <c r="AU31" s="88">
        <v>1.0</v>
      </c>
      <c r="AV31" s="31"/>
      <c r="AW31" s="87">
        <v>1.0</v>
      </c>
      <c r="AX31" s="31"/>
      <c r="AY31" s="87">
        <v>1.0</v>
      </c>
      <c r="AZ31" s="87">
        <v>1.0</v>
      </c>
      <c r="BA31" s="31"/>
    </row>
    <row r="32" ht="15.75" customHeight="1">
      <c r="A32" s="117"/>
      <c r="B32" s="121">
        <f>SUM(B5:B31)</f>
        <v>48</v>
      </c>
      <c r="C32" s="25"/>
      <c r="D32" s="122" t="s">
        <v>64</v>
      </c>
      <c r="E32" s="76">
        <f t="shared" ref="E32:F32" si="1">SUM(E6:E31)</f>
        <v>47</v>
      </c>
      <c r="F32" s="76">
        <f t="shared" si="1"/>
        <v>47</v>
      </c>
      <c r="G32" s="75"/>
      <c r="H32" s="76">
        <f>SUM(H6:H31)</f>
        <v>45</v>
      </c>
      <c r="I32" s="75"/>
      <c r="J32" s="76">
        <f t="shared" ref="J32:K32" si="2">SUM(J6:J31)</f>
        <v>38</v>
      </c>
      <c r="K32" s="76">
        <f t="shared" si="2"/>
        <v>48</v>
      </c>
      <c r="L32" s="6"/>
      <c r="M32" s="76">
        <f>SUM(M6:M31)</f>
        <v>48</v>
      </c>
      <c r="N32" s="6"/>
      <c r="O32" s="76">
        <f t="shared" ref="O32:P32" si="3">SUM(O6:O31)</f>
        <v>48</v>
      </c>
      <c r="P32" s="76">
        <f t="shared" si="3"/>
        <v>48</v>
      </c>
      <c r="Q32" s="6"/>
      <c r="R32" s="76">
        <f t="shared" ref="R32:S32" si="4">SUM(R6:R31)</f>
        <v>48</v>
      </c>
      <c r="S32" s="76">
        <f t="shared" si="4"/>
        <v>43</v>
      </c>
      <c r="T32" s="6"/>
      <c r="U32" s="76">
        <f t="shared" ref="U32:X32" si="5">SUM(U6:U31)</f>
        <v>48</v>
      </c>
      <c r="V32" s="76">
        <f t="shared" si="5"/>
        <v>43</v>
      </c>
      <c r="W32" s="76">
        <f t="shared" si="5"/>
        <v>43</v>
      </c>
      <c r="X32" s="84">
        <f t="shared" si="5"/>
        <v>43</v>
      </c>
      <c r="Y32" s="6"/>
      <c r="Z32" s="76">
        <f t="shared" ref="Z32:AA32" si="6">SUM(Z6:Z31)</f>
        <v>48</v>
      </c>
      <c r="AA32" s="76">
        <f t="shared" si="6"/>
        <v>48</v>
      </c>
      <c r="AB32" s="6"/>
      <c r="AC32" s="76">
        <f t="shared" ref="AC32:AD32" si="7">SUM(AC6:AC31)</f>
        <v>48</v>
      </c>
      <c r="AD32" s="76">
        <f t="shared" si="7"/>
        <v>48</v>
      </c>
      <c r="AE32" s="31"/>
      <c r="AF32" s="128">
        <f t="shared" ref="AF32:AK32" si="8">SUM(AF5:AF31)</f>
        <v>43</v>
      </c>
      <c r="AG32" s="128">
        <f t="shared" si="8"/>
        <v>43</v>
      </c>
      <c r="AH32" s="128">
        <f t="shared" si="8"/>
        <v>43</v>
      </c>
      <c r="AI32" s="128">
        <f t="shared" si="8"/>
        <v>48</v>
      </c>
      <c r="AJ32" s="128">
        <f t="shared" si="8"/>
        <v>40</v>
      </c>
      <c r="AK32" s="128">
        <f t="shared" si="8"/>
        <v>48</v>
      </c>
      <c r="AL32" s="31"/>
      <c r="AM32" s="128">
        <f t="shared" ref="AM32:AP32" si="9">SUM(AM5:AM31)</f>
        <v>48</v>
      </c>
      <c r="AN32" s="128">
        <f t="shared" si="9"/>
        <v>38</v>
      </c>
      <c r="AO32" s="128">
        <f t="shared" si="9"/>
        <v>48</v>
      </c>
      <c r="AP32" s="128">
        <f t="shared" si="9"/>
        <v>48</v>
      </c>
      <c r="AQ32" s="31"/>
      <c r="AR32" s="128">
        <f>SUM(AR5:AR31)</f>
        <v>48</v>
      </c>
      <c r="AS32" s="31"/>
      <c r="AT32" s="128">
        <f t="shared" ref="AT32:AU32" si="10">SUM(AT5:AT31)</f>
        <v>48</v>
      </c>
      <c r="AU32" s="128">
        <f t="shared" si="10"/>
        <v>48</v>
      </c>
      <c r="AV32" s="31"/>
      <c r="AW32" s="128">
        <f>SUM(AW6:AW31)</f>
        <v>48</v>
      </c>
      <c r="AX32" s="31"/>
      <c r="AY32" s="128">
        <f t="shared" ref="AY32:AZ32" si="11">SUM(AY6:AY31)</f>
        <v>48</v>
      </c>
      <c r="AZ32" s="128">
        <f t="shared" si="11"/>
        <v>48</v>
      </c>
      <c r="BA32" s="31"/>
    </row>
    <row r="33" ht="15.75" customHeight="1">
      <c r="A33" s="129" t="s">
        <v>65</v>
      </c>
      <c r="B33" s="23"/>
      <c r="C33" s="23"/>
      <c r="D33" s="25"/>
      <c r="E33" s="83">
        <v>48.0</v>
      </c>
      <c r="F33" s="83">
        <v>48.0</v>
      </c>
      <c r="G33" s="75"/>
      <c r="H33" s="83">
        <v>48.0</v>
      </c>
      <c r="I33" s="75"/>
      <c r="J33" s="83">
        <v>48.0</v>
      </c>
      <c r="K33" s="83">
        <v>48.0</v>
      </c>
      <c r="L33" s="6"/>
      <c r="M33" s="83">
        <v>48.0</v>
      </c>
      <c r="N33" s="6"/>
      <c r="O33" s="83">
        <v>48.0</v>
      </c>
      <c r="P33" s="83">
        <v>48.0</v>
      </c>
      <c r="Q33" s="6"/>
      <c r="R33" s="83">
        <v>48.0</v>
      </c>
      <c r="S33" s="83">
        <v>48.0</v>
      </c>
      <c r="T33" s="6"/>
      <c r="U33" s="83">
        <v>48.0</v>
      </c>
      <c r="V33" s="83">
        <v>48.0</v>
      </c>
      <c r="W33" s="83">
        <v>48.0</v>
      </c>
      <c r="X33" s="101">
        <v>48.0</v>
      </c>
      <c r="Y33" s="6"/>
      <c r="Z33" s="83">
        <v>48.0</v>
      </c>
      <c r="AA33" s="83">
        <v>48.0</v>
      </c>
      <c r="AB33" s="6"/>
      <c r="AC33" s="130">
        <v>48.0</v>
      </c>
      <c r="AD33" s="130">
        <v>48.0</v>
      </c>
      <c r="AE33" s="31"/>
      <c r="AF33" s="87">
        <v>48.0</v>
      </c>
      <c r="AG33" s="87">
        <v>48.0</v>
      </c>
      <c r="AH33" s="87">
        <v>48.0</v>
      </c>
      <c r="AI33" s="87">
        <v>48.0</v>
      </c>
      <c r="AJ33" s="87">
        <v>48.0</v>
      </c>
      <c r="AK33" s="87">
        <v>48.0</v>
      </c>
      <c r="AL33" s="31"/>
      <c r="AM33" s="87">
        <v>48.0</v>
      </c>
      <c r="AN33" s="87">
        <v>48.0</v>
      </c>
      <c r="AO33" s="87">
        <v>48.0</v>
      </c>
      <c r="AP33" s="87">
        <v>48.0</v>
      </c>
      <c r="AQ33" s="31"/>
      <c r="AR33" s="87">
        <v>48.0</v>
      </c>
      <c r="AS33" s="31"/>
      <c r="AT33" s="87">
        <v>48.0</v>
      </c>
      <c r="AU33" s="87">
        <v>48.0</v>
      </c>
      <c r="AV33" s="31"/>
      <c r="AW33" s="87">
        <v>48.0</v>
      </c>
      <c r="AX33" s="31"/>
      <c r="AY33" s="87">
        <v>48.0</v>
      </c>
      <c r="AZ33" s="87">
        <v>48.0</v>
      </c>
      <c r="BA33" s="31"/>
    </row>
    <row r="34" ht="15.75" customHeight="1">
      <c r="A34" s="129" t="s">
        <v>68</v>
      </c>
      <c r="B34" s="23"/>
      <c r="C34" s="23"/>
      <c r="D34" s="25"/>
      <c r="E34" s="131">
        <f t="shared" ref="E34:F34" si="12">E32/E33</f>
        <v>0.9791666667</v>
      </c>
      <c r="F34" s="131">
        <f t="shared" si="12"/>
        <v>0.9791666667</v>
      </c>
      <c r="G34" s="132"/>
      <c r="H34" s="131">
        <f>H32/H33</f>
        <v>0.9375</v>
      </c>
      <c r="I34" s="132"/>
      <c r="J34" s="131">
        <f t="shared" ref="J34:K34" si="13">J32/J33</f>
        <v>0.7916666667</v>
      </c>
      <c r="K34" s="131">
        <f t="shared" si="13"/>
        <v>1</v>
      </c>
      <c r="L34" s="6"/>
      <c r="M34" s="131">
        <f>M32/M33</f>
        <v>1</v>
      </c>
      <c r="N34" s="6"/>
      <c r="O34" s="131">
        <f t="shared" ref="O34:P34" si="14">O32/O33</f>
        <v>1</v>
      </c>
      <c r="P34" s="131">
        <f t="shared" si="14"/>
        <v>1</v>
      </c>
      <c r="Q34" s="6"/>
      <c r="R34" s="131">
        <f t="shared" ref="R34:S34" si="15">R32/R33</f>
        <v>1</v>
      </c>
      <c r="S34" s="131">
        <f t="shared" si="15"/>
        <v>0.8958333333</v>
      </c>
      <c r="T34" s="6"/>
      <c r="U34" s="131">
        <f t="shared" ref="U34:X34" si="16">U32/U33</f>
        <v>1</v>
      </c>
      <c r="V34" s="131">
        <f t="shared" si="16"/>
        <v>0.8958333333</v>
      </c>
      <c r="W34" s="131">
        <f t="shared" si="16"/>
        <v>0.8958333333</v>
      </c>
      <c r="X34" s="133">
        <f t="shared" si="16"/>
        <v>0.8958333333</v>
      </c>
      <c r="Y34" s="6"/>
      <c r="Z34" s="131">
        <f t="shared" ref="Z34:AA34" si="17">Z32/Z33</f>
        <v>1</v>
      </c>
      <c r="AA34" s="131">
        <f t="shared" si="17"/>
        <v>1</v>
      </c>
      <c r="AB34" s="6"/>
      <c r="AC34" s="131">
        <f t="shared" ref="AC34:AD34" si="18">AC32/AC33</f>
        <v>1</v>
      </c>
      <c r="AD34" s="131">
        <f t="shared" si="18"/>
        <v>1</v>
      </c>
      <c r="AE34" s="31"/>
      <c r="AF34" s="134">
        <f t="shared" ref="AF34:AK34" si="19">AF32/AF33</f>
        <v>0.8958333333</v>
      </c>
      <c r="AG34" s="134">
        <f t="shared" si="19"/>
        <v>0.8958333333</v>
      </c>
      <c r="AH34" s="134">
        <f t="shared" si="19"/>
        <v>0.8958333333</v>
      </c>
      <c r="AI34" s="134">
        <f t="shared" si="19"/>
        <v>1</v>
      </c>
      <c r="AJ34" s="134">
        <f t="shared" si="19"/>
        <v>0.8333333333</v>
      </c>
      <c r="AK34" s="134">
        <f t="shared" si="19"/>
        <v>1</v>
      </c>
      <c r="AL34" s="31"/>
      <c r="AM34" s="134">
        <f t="shared" ref="AM34:AP34" si="20">AM32/AM33</f>
        <v>1</v>
      </c>
      <c r="AN34" s="134">
        <f t="shared" si="20"/>
        <v>0.7916666667</v>
      </c>
      <c r="AO34" s="134">
        <f t="shared" si="20"/>
        <v>1</v>
      </c>
      <c r="AP34" s="134">
        <f t="shared" si="20"/>
        <v>1</v>
      </c>
      <c r="AQ34" s="31"/>
      <c r="AR34" s="134">
        <f>AR32/AR33</f>
        <v>1</v>
      </c>
      <c r="AS34" s="31"/>
      <c r="AT34" s="134">
        <f t="shared" ref="AT34:AU34" si="21">AT32/AT33</f>
        <v>1</v>
      </c>
      <c r="AU34" s="134">
        <f t="shared" si="21"/>
        <v>1</v>
      </c>
      <c r="AV34" s="31"/>
      <c r="AW34" s="134">
        <f>AW32/AW33</f>
        <v>1</v>
      </c>
      <c r="AX34" s="31"/>
      <c r="AY34" s="134">
        <f t="shared" ref="AY34:AZ34" si="22">AY32/AY33</f>
        <v>1</v>
      </c>
      <c r="AZ34" s="134">
        <f t="shared" si="22"/>
        <v>1</v>
      </c>
      <c r="BA34" s="31"/>
      <c r="BB34" s="135"/>
      <c r="BC34" s="135"/>
      <c r="BD34" s="135"/>
      <c r="BE34" s="135"/>
      <c r="BF34" s="135"/>
      <c r="BG34" s="135"/>
      <c r="BH34" s="135"/>
      <c r="BI34" s="135"/>
      <c r="BJ34" s="135"/>
    </row>
    <row r="35" ht="15.75" customHeight="1">
      <c r="A35" s="129" t="s">
        <v>72</v>
      </c>
      <c r="B35" s="23"/>
      <c r="C35" s="23"/>
      <c r="D35" s="25"/>
      <c r="E35" s="76">
        <f t="shared" ref="E35:F35" si="23">E33-E32</f>
        <v>1</v>
      </c>
      <c r="F35" s="76">
        <f t="shared" si="23"/>
        <v>1</v>
      </c>
      <c r="G35" s="75"/>
      <c r="H35" s="76">
        <f>H33-H32</f>
        <v>3</v>
      </c>
      <c r="I35" s="75"/>
      <c r="J35" s="76">
        <f t="shared" ref="J35:K35" si="24">J33-J32</f>
        <v>10</v>
      </c>
      <c r="K35" s="76">
        <f t="shared" si="24"/>
        <v>0</v>
      </c>
      <c r="L35" s="6"/>
      <c r="M35" s="76">
        <f>M33-M32</f>
        <v>0</v>
      </c>
      <c r="N35" s="6"/>
      <c r="O35" s="76">
        <f t="shared" ref="O35:P35" si="25">O33-O32</f>
        <v>0</v>
      </c>
      <c r="P35" s="76">
        <f t="shared" si="25"/>
        <v>0</v>
      </c>
      <c r="Q35" s="6"/>
      <c r="R35" s="76">
        <f t="shared" ref="R35:S35" si="26">R33-R32</f>
        <v>0</v>
      </c>
      <c r="S35" s="76">
        <f t="shared" si="26"/>
        <v>5</v>
      </c>
      <c r="T35" s="6"/>
      <c r="U35" s="76">
        <f t="shared" ref="U35:X35" si="27">U33-U32</f>
        <v>0</v>
      </c>
      <c r="V35" s="76">
        <f t="shared" si="27"/>
        <v>5</v>
      </c>
      <c r="W35" s="76">
        <f t="shared" si="27"/>
        <v>5</v>
      </c>
      <c r="X35" s="84">
        <f t="shared" si="27"/>
        <v>5</v>
      </c>
      <c r="Y35" s="6"/>
      <c r="Z35" s="76">
        <f t="shared" ref="Z35:AA35" si="28">Z33-Z32</f>
        <v>0</v>
      </c>
      <c r="AA35" s="76">
        <f t="shared" si="28"/>
        <v>0</v>
      </c>
      <c r="AB35" s="6"/>
      <c r="AC35" s="76">
        <f t="shared" ref="AC35:AD35" si="29">AC33-AC32</f>
        <v>0</v>
      </c>
      <c r="AD35" s="76">
        <f t="shared" si="29"/>
        <v>0</v>
      </c>
      <c r="AE35" s="31"/>
      <c r="AF35" s="128">
        <f t="shared" ref="AF35:AK35" si="30">AF33-AF32</f>
        <v>5</v>
      </c>
      <c r="AG35" s="128">
        <f t="shared" si="30"/>
        <v>5</v>
      </c>
      <c r="AH35" s="128">
        <f t="shared" si="30"/>
        <v>5</v>
      </c>
      <c r="AI35" s="128">
        <f t="shared" si="30"/>
        <v>0</v>
      </c>
      <c r="AJ35" s="128">
        <f t="shared" si="30"/>
        <v>8</v>
      </c>
      <c r="AK35" s="128">
        <f t="shared" si="30"/>
        <v>0</v>
      </c>
      <c r="AL35" s="31"/>
      <c r="AM35" s="128">
        <f t="shared" ref="AM35:AP35" si="31">AM33-AM32</f>
        <v>0</v>
      </c>
      <c r="AN35" s="128">
        <f t="shared" si="31"/>
        <v>10</v>
      </c>
      <c r="AO35" s="128">
        <f t="shared" si="31"/>
        <v>0</v>
      </c>
      <c r="AP35" s="128">
        <f t="shared" si="31"/>
        <v>0</v>
      </c>
      <c r="AQ35" s="31"/>
      <c r="AR35" s="128">
        <f>AR33-AR32</f>
        <v>0</v>
      </c>
      <c r="AS35" s="31"/>
      <c r="AT35" s="128">
        <f t="shared" ref="AT35:AU35" si="32">AT33-AT32</f>
        <v>0</v>
      </c>
      <c r="AU35" s="128">
        <f t="shared" si="32"/>
        <v>0</v>
      </c>
      <c r="AV35" s="31"/>
      <c r="AW35" s="128">
        <f>AW33-AW32</f>
        <v>0</v>
      </c>
      <c r="AX35" s="31"/>
      <c r="AY35" s="128">
        <f t="shared" ref="AY35:AZ35" si="33">AY33-AY32</f>
        <v>0</v>
      </c>
      <c r="AZ35" s="128">
        <f t="shared" si="33"/>
        <v>0</v>
      </c>
      <c r="BA35" s="31"/>
    </row>
    <row r="36" ht="39.0" customHeight="1">
      <c r="A36" s="129" t="s">
        <v>75</v>
      </c>
      <c r="B36" s="23"/>
      <c r="C36" s="23"/>
      <c r="D36" s="25"/>
      <c r="E36" s="136" t="s">
        <v>145</v>
      </c>
      <c r="F36" s="76" t="s">
        <v>147</v>
      </c>
      <c r="G36" s="75"/>
      <c r="H36" s="76" t="s">
        <v>148</v>
      </c>
      <c r="I36" s="75"/>
      <c r="J36" s="76" t="s">
        <v>149</v>
      </c>
      <c r="K36" s="76" t="s">
        <v>150</v>
      </c>
      <c r="L36" s="6"/>
      <c r="M36" s="136" t="s">
        <v>151</v>
      </c>
      <c r="N36" s="6"/>
      <c r="O36" s="136" t="s">
        <v>152</v>
      </c>
      <c r="P36" s="136" t="s">
        <v>153</v>
      </c>
      <c r="Q36" s="6"/>
      <c r="R36" s="76" t="s">
        <v>154</v>
      </c>
      <c r="S36" s="136" t="s">
        <v>155</v>
      </c>
      <c r="T36" s="6"/>
      <c r="U36" s="136" t="s">
        <v>156</v>
      </c>
      <c r="V36" s="76" t="s">
        <v>158</v>
      </c>
      <c r="W36" s="76" t="s">
        <v>159</v>
      </c>
      <c r="X36" s="112" t="s">
        <v>160</v>
      </c>
      <c r="Y36" s="6"/>
      <c r="Z36" s="136" t="s">
        <v>161</v>
      </c>
      <c r="AA36" s="136" t="s">
        <v>162</v>
      </c>
      <c r="AB36" s="6"/>
      <c r="AC36" s="86" t="s">
        <v>163</v>
      </c>
      <c r="AD36" s="140" t="s">
        <v>164</v>
      </c>
      <c r="AE36" s="31"/>
      <c r="AF36" s="141" t="s">
        <v>166</v>
      </c>
      <c r="AG36" s="87" t="s">
        <v>167</v>
      </c>
      <c r="AH36" s="141" t="s">
        <v>168</v>
      </c>
      <c r="AI36" s="141" t="s">
        <v>169</v>
      </c>
      <c r="AJ36" s="141" t="s">
        <v>171</v>
      </c>
      <c r="AK36" s="87" t="s">
        <v>172</v>
      </c>
      <c r="AL36" s="31"/>
      <c r="AM36" s="141" t="s">
        <v>173</v>
      </c>
      <c r="AN36" s="141" t="s">
        <v>174</v>
      </c>
      <c r="AO36" s="141" t="s">
        <v>175</v>
      </c>
      <c r="AP36" s="87" t="s">
        <v>176</v>
      </c>
      <c r="AQ36" s="31"/>
      <c r="AR36" s="107" t="s">
        <v>177</v>
      </c>
      <c r="AS36" s="31"/>
      <c r="AT36" s="141" t="s">
        <v>178</v>
      </c>
      <c r="AU36" s="87" t="s">
        <v>179</v>
      </c>
      <c r="AV36" s="31"/>
      <c r="AW36" s="141" t="s">
        <v>180</v>
      </c>
      <c r="AX36" s="31"/>
      <c r="AY36" s="141" t="s">
        <v>181</v>
      </c>
      <c r="AZ36" s="141" t="s">
        <v>182</v>
      </c>
      <c r="BA36" s="31"/>
    </row>
    <row r="37" ht="27.0" customHeight="1">
      <c r="A37" s="69"/>
      <c r="B37" s="69"/>
      <c r="C37" s="69"/>
      <c r="D37" s="66"/>
      <c r="E37" s="103" t="s">
        <v>121</v>
      </c>
      <c r="F37" s="25"/>
      <c r="G37" s="143">
        <f>AVERAGE(E34:F34)</f>
        <v>0.9791666667</v>
      </c>
      <c r="H37" s="145" t="s">
        <v>184</v>
      </c>
      <c r="I37" s="58">
        <f>AVERAGE(H34)</f>
        <v>0.9375</v>
      </c>
      <c r="J37" s="103" t="s">
        <v>121</v>
      </c>
      <c r="K37" s="25"/>
      <c r="L37" s="143">
        <f>AVERAGE(J34:K34)</f>
        <v>0.8958333333</v>
      </c>
      <c r="M37" s="145" t="s">
        <v>121</v>
      </c>
      <c r="N37" s="58">
        <f>AVERAGE(M34)</f>
        <v>1</v>
      </c>
      <c r="O37" s="145" t="s">
        <v>121</v>
      </c>
      <c r="P37" s="58">
        <f>AVERAGE(O34:P34)</f>
        <v>1</v>
      </c>
      <c r="Q37" s="6"/>
      <c r="R37" s="145" t="s">
        <v>121</v>
      </c>
      <c r="S37" s="58">
        <f>AVERAGE(R34:S34)</f>
        <v>0.9479166667</v>
      </c>
      <c r="T37" s="6"/>
      <c r="U37" s="103" t="s">
        <v>121</v>
      </c>
      <c r="V37" s="25"/>
      <c r="W37" s="58">
        <f>AVERAGE(U34:X34)</f>
        <v>0.921875</v>
      </c>
      <c r="X37" s="63"/>
      <c r="Y37" s="6"/>
      <c r="Z37" s="145" t="s">
        <v>121</v>
      </c>
      <c r="AA37" s="150">
        <f>AVERAGE(Z34:AA34)</f>
        <v>1</v>
      </c>
      <c r="AB37" s="6"/>
      <c r="AC37" s="145" t="s">
        <v>121</v>
      </c>
      <c r="AD37" s="150">
        <f>AVERAGE(AC34:AD34)</f>
        <v>1</v>
      </c>
      <c r="AE37" s="6"/>
      <c r="AH37" s="103" t="s">
        <v>121</v>
      </c>
      <c r="AI37" s="25"/>
      <c r="AJ37" s="58">
        <f>AVERAGE(AF34:AK34)</f>
        <v>0.9201388889</v>
      </c>
      <c r="AL37" s="6"/>
      <c r="AM37" s="103" t="s">
        <v>121</v>
      </c>
      <c r="AN37" s="25"/>
      <c r="AO37" s="58">
        <f>AVERAGE(AM34:AP34)</f>
        <v>0.9479166667</v>
      </c>
      <c r="AQ37" s="6"/>
      <c r="AR37" s="145" t="s">
        <v>121</v>
      </c>
      <c r="AS37" s="150">
        <f>AVERAGE(AR34)</f>
        <v>1</v>
      </c>
      <c r="AT37" s="145" t="s">
        <v>121</v>
      </c>
      <c r="AU37" s="150">
        <f>AVERAGE(AT34:AU34)</f>
        <v>1</v>
      </c>
      <c r="AV37" s="31"/>
      <c r="AW37" s="145" t="s">
        <v>121</v>
      </c>
      <c r="AX37" s="150">
        <f>AVERAGE(AW34)</f>
        <v>1</v>
      </c>
      <c r="AY37" s="145" t="s">
        <v>121</v>
      </c>
      <c r="AZ37" s="150">
        <f>AVERAGE(AY34:AZ34)</f>
        <v>1</v>
      </c>
      <c r="BA37" s="31"/>
    </row>
    <row r="38" ht="15.75" customHeight="1">
      <c r="A38" s="69"/>
      <c r="B38" s="69"/>
      <c r="C38" s="69"/>
      <c r="D38" s="66"/>
      <c r="E38" s="67" t="s">
        <v>122</v>
      </c>
      <c r="F38" s="67"/>
      <c r="G38" s="67">
        <v>2.0</v>
      </c>
      <c r="H38" s="156" t="s">
        <v>194</v>
      </c>
      <c r="I38" s="67">
        <v>1.0</v>
      </c>
      <c r="J38" s="67" t="s">
        <v>122</v>
      </c>
      <c r="K38" s="67"/>
      <c r="L38" s="67">
        <f>COUNTA(J2:K3)</f>
        <v>2</v>
      </c>
      <c r="M38" s="156" t="s">
        <v>122</v>
      </c>
      <c r="N38" s="67">
        <f>COUNTA(M2)</f>
        <v>1</v>
      </c>
      <c r="O38" s="156" t="s">
        <v>122</v>
      </c>
      <c r="P38" s="156">
        <f>COUNTA(O2:P3)</f>
        <v>2</v>
      </c>
      <c r="Q38" s="6"/>
      <c r="R38" s="156" t="s">
        <v>122</v>
      </c>
      <c r="S38" s="156">
        <f>COUNTA(R2:S3)</f>
        <v>2</v>
      </c>
      <c r="T38" s="6"/>
      <c r="U38" s="159" t="s">
        <v>122</v>
      </c>
      <c r="V38" s="25"/>
      <c r="W38" s="156">
        <f>COUNTA(U2:X3)</f>
        <v>4</v>
      </c>
      <c r="X38" s="63"/>
      <c r="Y38" s="6"/>
      <c r="Z38" s="156" t="s">
        <v>122</v>
      </c>
      <c r="AA38" s="156">
        <f>COUNTA(Z2:AA3)</f>
        <v>2</v>
      </c>
      <c r="AB38" s="6"/>
      <c r="AC38" s="156" t="s">
        <v>122</v>
      </c>
      <c r="AD38" s="156">
        <f>COUNTA(AC2:AD3)</f>
        <v>2</v>
      </c>
      <c r="AE38" s="6"/>
      <c r="AH38" s="159" t="s">
        <v>122</v>
      </c>
      <c r="AI38" s="25"/>
      <c r="AJ38" s="156">
        <f>COUNTA(AF2:AK3)</f>
        <v>6</v>
      </c>
      <c r="AL38" s="6"/>
      <c r="AM38" s="159" t="s">
        <v>122</v>
      </c>
      <c r="AN38" s="25"/>
      <c r="AO38" s="156">
        <f>COUNTA(AM2:AP3)</f>
        <v>4</v>
      </c>
      <c r="AQ38" s="6"/>
      <c r="AR38" s="156" t="s">
        <v>122</v>
      </c>
      <c r="AS38" s="156">
        <f>COUNTA(AR2)</f>
        <v>1</v>
      </c>
      <c r="AT38" s="156" t="s">
        <v>122</v>
      </c>
      <c r="AU38" s="156">
        <f>COUNTA(AT2:AU3)</f>
        <v>2</v>
      </c>
      <c r="AV38" s="31"/>
      <c r="AW38" s="156" t="s">
        <v>122</v>
      </c>
      <c r="AX38" s="156">
        <f>COUNTA(AW2)</f>
        <v>1</v>
      </c>
      <c r="AY38" s="156" t="s">
        <v>122</v>
      </c>
      <c r="AZ38" s="156">
        <f>COUNTA(AY2:AZ3)</f>
        <v>2</v>
      </c>
      <c r="BA38" s="31"/>
    </row>
    <row r="39" ht="15.75" customHeight="1">
      <c r="A39" s="69"/>
      <c r="B39" s="69"/>
      <c r="C39" s="69"/>
      <c r="D39" s="66"/>
      <c r="O39" s="69"/>
      <c r="U39" s="165" t="s">
        <v>197</v>
      </c>
      <c r="V39" s="25"/>
      <c r="W39" s="166">
        <f>SUM(U4:X4)</f>
        <v>0.00369212963</v>
      </c>
      <c r="Z39" s="157" t="s">
        <v>197</v>
      </c>
      <c r="AA39" s="166">
        <f>SUM(Z4:AA4)</f>
        <v>0.003981481481</v>
      </c>
      <c r="AC39" s="157" t="s">
        <v>197</v>
      </c>
      <c r="AD39" s="166">
        <f>SUM(AC4:AD4)</f>
        <v>0.004143518519</v>
      </c>
      <c r="AH39" s="165" t="s">
        <v>197</v>
      </c>
      <c r="AI39" s="25"/>
      <c r="AJ39" s="166">
        <f>SUM(AF4:AK4)</f>
        <v>0.009247685185</v>
      </c>
      <c r="AM39" s="165" t="s">
        <v>197</v>
      </c>
      <c r="AN39" s="25"/>
      <c r="AO39" s="166">
        <f>SUM(AM4:AP4)</f>
        <v>0.0046875</v>
      </c>
      <c r="AR39" s="157" t="s">
        <v>197</v>
      </c>
      <c r="AS39" s="166">
        <f>SUM(AR4)</f>
        <v>0.001967592593</v>
      </c>
      <c r="AT39" s="157" t="s">
        <v>197</v>
      </c>
      <c r="AU39" s="166">
        <f>SUM(AT4:AU4)</f>
        <v>0.001319444444</v>
      </c>
      <c r="AW39" s="157" t="s">
        <v>197</v>
      </c>
      <c r="AX39" s="166">
        <f>SUM(AW4)</f>
        <v>0.001041666667</v>
      </c>
      <c r="AY39" s="157" t="s">
        <v>197</v>
      </c>
      <c r="AZ39" s="166">
        <f>SUM(AY4:AZ4)</f>
        <v>0.003032407407</v>
      </c>
    </row>
    <row r="40" ht="15.75" customHeight="1">
      <c r="A40" s="69"/>
      <c r="B40" s="69"/>
      <c r="C40" s="69"/>
      <c r="D40" s="66"/>
      <c r="O40" s="69"/>
    </row>
    <row r="41" ht="15.75" customHeight="1">
      <c r="A41" s="69"/>
      <c r="B41" s="69"/>
      <c r="C41" s="69"/>
      <c r="D41" s="66"/>
      <c r="O41" s="69"/>
    </row>
    <row r="42" ht="15.75" customHeight="1">
      <c r="A42" s="69"/>
      <c r="B42" s="69"/>
      <c r="C42" s="69"/>
      <c r="D42" s="66"/>
      <c r="O42" s="69"/>
    </row>
    <row r="43" ht="15.75" customHeight="1">
      <c r="A43" s="69"/>
      <c r="B43" s="69"/>
      <c r="C43" s="69"/>
      <c r="D43" s="66"/>
      <c r="O43" s="69"/>
    </row>
    <row r="44" ht="15.75" customHeight="1">
      <c r="A44" s="69"/>
      <c r="B44" s="69"/>
      <c r="C44" s="69"/>
      <c r="D44" s="66"/>
      <c r="O44" s="69"/>
    </row>
    <row r="45" ht="15.75" customHeight="1">
      <c r="A45" s="69"/>
      <c r="B45" s="69"/>
      <c r="C45" s="69"/>
      <c r="D45" s="66"/>
      <c r="O45" s="69"/>
    </row>
    <row r="46" ht="15.75" customHeight="1">
      <c r="A46" s="69"/>
      <c r="B46" s="69"/>
      <c r="C46" s="69"/>
      <c r="D46" s="66"/>
      <c r="O46" s="69"/>
    </row>
    <row r="47" ht="15.75" customHeight="1">
      <c r="A47" s="69"/>
      <c r="B47" s="69"/>
      <c r="C47" s="69"/>
      <c r="D47" s="66"/>
      <c r="O47" s="69"/>
    </row>
    <row r="48" ht="15.75" customHeight="1">
      <c r="A48" s="69"/>
      <c r="B48" s="69"/>
      <c r="C48" s="69"/>
      <c r="D48" s="66"/>
      <c r="O48" s="69"/>
    </row>
    <row r="49" ht="15.75" customHeight="1">
      <c r="A49" s="69"/>
      <c r="B49" s="69"/>
      <c r="C49" s="69"/>
      <c r="D49" s="66"/>
      <c r="O49" s="69"/>
    </row>
    <row r="50" ht="15.75" customHeight="1">
      <c r="A50" s="69"/>
      <c r="B50" s="69"/>
      <c r="C50" s="69"/>
      <c r="D50" s="66"/>
      <c r="O50" s="69"/>
    </row>
    <row r="51" ht="15.75" customHeight="1">
      <c r="A51" s="69"/>
      <c r="B51" s="69"/>
      <c r="C51" s="69"/>
      <c r="D51" s="66"/>
      <c r="O51" s="69"/>
    </row>
    <row r="52" ht="15.75" customHeight="1">
      <c r="A52" s="69"/>
      <c r="B52" s="69"/>
      <c r="C52" s="69"/>
      <c r="D52" s="66"/>
      <c r="O52" s="69"/>
    </row>
    <row r="53" ht="15.75" customHeight="1">
      <c r="A53" s="69"/>
      <c r="B53" s="69"/>
      <c r="C53" s="69"/>
      <c r="D53" s="66"/>
      <c r="O53" s="69"/>
    </row>
    <row r="54" ht="15.75" customHeight="1">
      <c r="A54" s="69"/>
      <c r="B54" s="69"/>
      <c r="C54" s="69"/>
      <c r="D54" s="66"/>
      <c r="O54" s="69"/>
    </row>
    <row r="55" ht="15.75" customHeight="1">
      <c r="A55" s="69"/>
      <c r="B55" s="69"/>
      <c r="C55" s="69"/>
      <c r="D55" s="66"/>
      <c r="O55" s="69"/>
    </row>
    <row r="56" ht="15.75" customHeight="1">
      <c r="A56" s="69"/>
      <c r="B56" s="69"/>
      <c r="C56" s="69"/>
      <c r="D56" s="66"/>
      <c r="O56" s="69"/>
    </row>
    <row r="57" ht="15.75" customHeight="1">
      <c r="A57" s="69"/>
      <c r="B57" s="69"/>
      <c r="C57" s="69"/>
      <c r="D57" s="66"/>
      <c r="O57" s="69"/>
    </row>
    <row r="58" ht="15.75" customHeight="1">
      <c r="A58" s="69"/>
      <c r="B58" s="69"/>
      <c r="C58" s="69"/>
      <c r="D58" s="66"/>
      <c r="O58" s="69"/>
    </row>
    <row r="59" ht="15.75" customHeight="1">
      <c r="A59" s="69"/>
      <c r="B59" s="69"/>
      <c r="C59" s="69"/>
      <c r="D59" s="66"/>
      <c r="O59" s="69"/>
    </row>
    <row r="60" ht="15.75" customHeight="1">
      <c r="A60" s="69"/>
      <c r="B60" s="69"/>
      <c r="C60" s="69"/>
      <c r="D60" s="66"/>
      <c r="O60" s="69"/>
    </row>
    <row r="61" ht="15.75" customHeight="1">
      <c r="A61" s="69"/>
      <c r="B61" s="69"/>
      <c r="C61" s="69"/>
      <c r="D61" s="66"/>
      <c r="O61" s="69"/>
    </row>
    <row r="62" ht="15.75" customHeight="1">
      <c r="A62" s="69"/>
      <c r="B62" s="69"/>
      <c r="C62" s="69"/>
      <c r="D62" s="66"/>
      <c r="O62" s="69"/>
    </row>
    <row r="63" ht="15.75" customHeight="1">
      <c r="A63" s="69"/>
      <c r="B63" s="69"/>
      <c r="C63" s="69"/>
      <c r="D63" s="66"/>
      <c r="O63" s="69"/>
    </row>
    <row r="64" ht="15.75" customHeight="1">
      <c r="A64" s="69"/>
      <c r="B64" s="69"/>
      <c r="C64" s="69"/>
      <c r="D64" s="66"/>
      <c r="O64" s="69"/>
    </row>
    <row r="65" ht="15.75" customHeight="1">
      <c r="A65" s="69"/>
      <c r="B65" s="69"/>
      <c r="C65" s="69"/>
      <c r="D65" s="66"/>
      <c r="O65" s="69"/>
    </row>
    <row r="66" ht="15.75" customHeight="1">
      <c r="A66" s="69"/>
      <c r="B66" s="69"/>
      <c r="C66" s="69"/>
      <c r="D66" s="72"/>
      <c r="O66" s="69"/>
    </row>
    <row r="67" ht="15.75" customHeight="1">
      <c r="A67" s="69"/>
      <c r="B67" s="69"/>
      <c r="C67" s="69"/>
      <c r="D67" s="72"/>
      <c r="O67" s="69"/>
    </row>
    <row r="68" ht="15.75" customHeight="1">
      <c r="A68" s="69"/>
      <c r="B68" s="69"/>
      <c r="C68" s="69"/>
      <c r="D68" s="72"/>
      <c r="O68" s="69"/>
    </row>
    <row r="69" ht="15.75" customHeight="1">
      <c r="A69" s="69"/>
      <c r="B69" s="69"/>
      <c r="C69" s="69"/>
      <c r="D69" s="72"/>
      <c r="O69" s="69"/>
    </row>
    <row r="70" ht="15.75" customHeight="1">
      <c r="A70" s="69"/>
      <c r="B70" s="69"/>
      <c r="C70" s="69"/>
      <c r="D70" s="72"/>
      <c r="O70" s="69"/>
    </row>
    <row r="71" ht="15.75" customHeight="1">
      <c r="A71" s="69"/>
      <c r="B71" s="69"/>
      <c r="C71" s="69"/>
      <c r="D71" s="72"/>
      <c r="O71" s="69"/>
    </row>
    <row r="72" ht="15.75" customHeight="1">
      <c r="A72" s="69"/>
      <c r="B72" s="69"/>
      <c r="C72" s="69"/>
      <c r="D72" s="72"/>
      <c r="O72" s="69"/>
    </row>
    <row r="73" ht="15.75" customHeight="1">
      <c r="A73" s="69"/>
      <c r="B73" s="69"/>
      <c r="C73" s="69"/>
      <c r="D73" s="72"/>
      <c r="O73" s="69"/>
    </row>
    <row r="74" ht="15.75" customHeight="1">
      <c r="A74" s="69"/>
      <c r="B74" s="69"/>
      <c r="C74" s="69"/>
      <c r="D74" s="72"/>
      <c r="O74" s="69"/>
    </row>
    <row r="75" ht="15.75" customHeight="1">
      <c r="A75" s="69"/>
      <c r="B75" s="69"/>
      <c r="C75" s="69"/>
      <c r="D75" s="72"/>
      <c r="O75" s="69"/>
    </row>
    <row r="76" ht="15.75" customHeight="1">
      <c r="A76" s="69"/>
      <c r="B76" s="69"/>
      <c r="C76" s="69"/>
      <c r="D76" s="72"/>
      <c r="O76" s="69"/>
    </row>
    <row r="77" ht="15.75" customHeight="1">
      <c r="A77" s="69"/>
      <c r="B77" s="69"/>
      <c r="C77" s="69"/>
      <c r="D77" s="72"/>
      <c r="O77" s="69"/>
    </row>
    <row r="78" ht="15.75" customHeight="1">
      <c r="A78" s="69"/>
      <c r="B78" s="69"/>
      <c r="C78" s="69"/>
      <c r="D78" s="72"/>
      <c r="O78" s="69"/>
    </row>
    <row r="79" ht="15.75" customHeight="1">
      <c r="A79" s="69"/>
      <c r="B79" s="69"/>
      <c r="C79" s="69"/>
      <c r="D79" s="72"/>
      <c r="O79" s="69"/>
    </row>
    <row r="80" ht="15.75" customHeight="1">
      <c r="A80" s="69"/>
      <c r="B80" s="69"/>
      <c r="C80" s="69"/>
      <c r="D80" s="72"/>
      <c r="O80" s="69"/>
    </row>
    <row r="81" ht="15.75" customHeight="1">
      <c r="A81" s="69"/>
      <c r="B81" s="69"/>
      <c r="C81" s="69"/>
      <c r="D81" s="72"/>
      <c r="O81" s="69"/>
    </row>
    <row r="82" ht="15.75" customHeight="1">
      <c r="A82" s="69"/>
      <c r="B82" s="69"/>
      <c r="C82" s="69"/>
      <c r="D82" s="72"/>
      <c r="O82" s="69"/>
    </row>
    <row r="83" ht="15.75" customHeight="1">
      <c r="A83" s="69"/>
      <c r="B83" s="69"/>
      <c r="C83" s="69"/>
      <c r="D83" s="72"/>
      <c r="O83" s="69"/>
    </row>
    <row r="84" ht="15.75" customHeight="1">
      <c r="A84" s="69"/>
      <c r="B84" s="69"/>
      <c r="C84" s="69"/>
      <c r="D84" s="72"/>
      <c r="O84" s="69"/>
    </row>
    <row r="85" ht="15.75" customHeight="1">
      <c r="A85" s="69"/>
      <c r="B85" s="69"/>
      <c r="C85" s="69"/>
      <c r="D85" s="72"/>
      <c r="O85" s="69"/>
    </row>
    <row r="86" ht="15.75" customHeight="1">
      <c r="A86" s="69"/>
      <c r="B86" s="69"/>
      <c r="C86" s="69"/>
      <c r="D86" s="72"/>
      <c r="O86" s="69"/>
    </row>
    <row r="87" ht="15.75" customHeight="1">
      <c r="A87" s="69"/>
      <c r="B87" s="69"/>
      <c r="C87" s="69"/>
      <c r="D87" s="72"/>
      <c r="O87" s="69"/>
    </row>
    <row r="88" ht="15.75" customHeight="1">
      <c r="A88" s="69"/>
      <c r="B88" s="69"/>
      <c r="C88" s="69"/>
      <c r="D88" s="72"/>
      <c r="O88" s="69"/>
    </row>
    <row r="89" ht="15.75" customHeight="1">
      <c r="A89" s="69"/>
      <c r="B89" s="69"/>
      <c r="C89" s="69"/>
      <c r="D89" s="72"/>
      <c r="O89" s="69"/>
    </row>
    <row r="90" ht="15.75" customHeight="1">
      <c r="A90" s="69"/>
      <c r="B90" s="69"/>
      <c r="C90" s="69"/>
      <c r="D90" s="72"/>
      <c r="O90" s="69"/>
    </row>
    <row r="91" ht="15.75" customHeight="1">
      <c r="A91" s="69"/>
      <c r="B91" s="69"/>
      <c r="C91" s="69"/>
      <c r="D91" s="72"/>
      <c r="O91" s="69"/>
    </row>
    <row r="92" ht="15.75" customHeight="1">
      <c r="A92" s="69"/>
      <c r="B92" s="69"/>
      <c r="C92" s="69"/>
      <c r="D92" s="72"/>
      <c r="O92" s="69"/>
    </row>
    <row r="93" ht="15.75" customHeight="1">
      <c r="A93" s="69"/>
      <c r="B93" s="69"/>
      <c r="C93" s="69"/>
      <c r="D93" s="72"/>
      <c r="O93" s="69"/>
    </row>
    <row r="94" ht="15.75" customHeight="1">
      <c r="A94" s="69"/>
      <c r="B94" s="69"/>
      <c r="C94" s="69"/>
      <c r="D94" s="72"/>
      <c r="O94" s="69"/>
    </row>
    <row r="95" ht="15.75" customHeight="1">
      <c r="A95" s="69"/>
      <c r="B95" s="69"/>
      <c r="C95" s="69"/>
      <c r="D95" s="72"/>
      <c r="O95" s="69"/>
    </row>
    <row r="96" ht="15.75" customHeight="1">
      <c r="A96" s="69"/>
      <c r="B96" s="69"/>
      <c r="C96" s="69"/>
      <c r="D96" s="72"/>
      <c r="O96" s="69"/>
    </row>
    <row r="97" ht="15.75" customHeight="1">
      <c r="A97" s="69"/>
      <c r="B97" s="69"/>
      <c r="C97" s="69"/>
      <c r="D97" s="72"/>
      <c r="O97" s="69"/>
    </row>
    <row r="98" ht="15.75" customHeight="1">
      <c r="A98" s="69"/>
      <c r="B98" s="69"/>
      <c r="C98" s="69"/>
      <c r="D98" s="72"/>
      <c r="O98" s="69"/>
    </row>
    <row r="99" ht="15.75" customHeight="1">
      <c r="A99" s="69"/>
      <c r="B99" s="69"/>
      <c r="C99" s="69"/>
      <c r="D99" s="72"/>
      <c r="O99" s="69"/>
    </row>
    <row r="100" ht="15.75" customHeight="1">
      <c r="A100" s="69"/>
      <c r="B100" s="69"/>
      <c r="C100" s="69"/>
      <c r="D100" s="72"/>
      <c r="O100" s="69"/>
    </row>
    <row r="101" ht="15.75" customHeight="1">
      <c r="A101" s="69"/>
      <c r="B101" s="69"/>
      <c r="C101" s="69"/>
      <c r="D101" s="72"/>
      <c r="O101" s="69"/>
    </row>
    <row r="102" ht="15.75" customHeight="1">
      <c r="A102" s="69"/>
      <c r="B102" s="69"/>
      <c r="C102" s="69"/>
      <c r="D102" s="72"/>
      <c r="O102" s="69"/>
    </row>
    <row r="103" ht="15.75" customHeight="1">
      <c r="A103" s="69"/>
      <c r="B103" s="69"/>
      <c r="C103" s="69"/>
      <c r="D103" s="72"/>
      <c r="O103" s="69"/>
    </row>
    <row r="104" ht="15.75" customHeight="1">
      <c r="A104" s="69"/>
      <c r="B104" s="69"/>
      <c r="C104" s="69"/>
      <c r="D104" s="72"/>
      <c r="O104" s="69"/>
    </row>
    <row r="105" ht="15.75" customHeight="1">
      <c r="A105" s="69"/>
      <c r="B105" s="69"/>
      <c r="C105" s="69"/>
      <c r="D105" s="72"/>
      <c r="O105" s="69"/>
    </row>
    <row r="106" ht="15.75" customHeight="1">
      <c r="A106" s="69"/>
      <c r="B106" s="69"/>
      <c r="C106" s="69"/>
      <c r="D106" s="72"/>
      <c r="O106" s="69"/>
    </row>
    <row r="107" ht="15.75" customHeight="1">
      <c r="A107" s="69"/>
      <c r="B107" s="69"/>
      <c r="C107" s="69"/>
      <c r="D107" s="72"/>
      <c r="O107" s="69"/>
    </row>
    <row r="108" ht="15.75" customHeight="1">
      <c r="A108" s="69"/>
      <c r="B108" s="69"/>
      <c r="C108" s="69"/>
      <c r="D108" s="72"/>
      <c r="O108" s="69"/>
    </row>
    <row r="109" ht="15.75" customHeight="1">
      <c r="A109" s="69"/>
      <c r="B109" s="69"/>
      <c r="C109" s="69"/>
      <c r="D109" s="72"/>
      <c r="O109" s="69"/>
    </row>
    <row r="110" ht="15.75" customHeight="1">
      <c r="A110" s="69"/>
      <c r="B110" s="69"/>
      <c r="C110" s="69"/>
      <c r="D110" s="72"/>
      <c r="O110" s="69"/>
    </row>
    <row r="111" ht="15.75" customHeight="1">
      <c r="A111" s="69"/>
      <c r="B111" s="69"/>
      <c r="C111" s="69"/>
      <c r="D111" s="72"/>
      <c r="O111" s="69"/>
    </row>
    <row r="112" ht="15.75" customHeight="1">
      <c r="A112" s="69"/>
      <c r="B112" s="69"/>
      <c r="C112" s="69"/>
      <c r="D112" s="72"/>
      <c r="O112" s="69"/>
    </row>
    <row r="113" ht="15.75" customHeight="1">
      <c r="A113" s="69"/>
      <c r="B113" s="69"/>
      <c r="C113" s="69"/>
      <c r="D113" s="72"/>
      <c r="O113" s="69"/>
    </row>
    <row r="114" ht="15.75" customHeight="1">
      <c r="A114" s="69"/>
      <c r="B114" s="69"/>
      <c r="C114" s="69"/>
      <c r="D114" s="72"/>
      <c r="O114" s="69"/>
    </row>
    <row r="115" ht="15.75" customHeight="1">
      <c r="A115" s="69"/>
      <c r="B115" s="69"/>
      <c r="C115" s="69"/>
      <c r="D115" s="72"/>
      <c r="O115" s="69"/>
    </row>
    <row r="116" ht="15.75" customHeight="1">
      <c r="A116" s="69"/>
      <c r="B116" s="69"/>
      <c r="C116" s="69"/>
      <c r="D116" s="72"/>
      <c r="O116" s="69"/>
    </row>
    <row r="117" ht="15.75" customHeight="1">
      <c r="A117" s="69"/>
      <c r="B117" s="69"/>
      <c r="C117" s="69"/>
      <c r="D117" s="72"/>
      <c r="O117" s="69"/>
    </row>
    <row r="118" ht="15.75" customHeight="1">
      <c r="A118" s="69"/>
      <c r="B118" s="69"/>
      <c r="C118" s="69"/>
      <c r="D118" s="72"/>
      <c r="O118" s="69"/>
    </row>
    <row r="119" ht="15.75" customHeight="1">
      <c r="A119" s="69"/>
      <c r="B119" s="69"/>
      <c r="C119" s="69"/>
      <c r="D119" s="72"/>
      <c r="O119" s="69"/>
    </row>
    <row r="120" ht="15.75" customHeight="1">
      <c r="A120" s="69"/>
      <c r="B120" s="69"/>
      <c r="C120" s="69"/>
      <c r="D120" s="72"/>
      <c r="O120" s="69"/>
    </row>
    <row r="121" ht="15.75" customHeight="1">
      <c r="A121" s="69"/>
      <c r="B121" s="69"/>
      <c r="C121" s="69"/>
      <c r="D121" s="72"/>
      <c r="O121" s="69"/>
    </row>
    <row r="122" ht="15.75" customHeight="1">
      <c r="A122" s="69"/>
      <c r="B122" s="69"/>
      <c r="C122" s="69"/>
      <c r="D122" s="72"/>
      <c r="O122" s="69"/>
    </row>
    <row r="123" ht="15.75" customHeight="1">
      <c r="A123" s="69"/>
      <c r="B123" s="69"/>
      <c r="C123" s="69"/>
      <c r="D123" s="72"/>
      <c r="O123" s="69"/>
    </row>
    <row r="124" ht="15.75" customHeight="1">
      <c r="A124" s="69"/>
      <c r="B124" s="69"/>
      <c r="C124" s="69"/>
      <c r="D124" s="72"/>
      <c r="O124" s="69"/>
    </row>
    <row r="125" ht="15.75" customHeight="1">
      <c r="A125" s="69"/>
      <c r="B125" s="69"/>
      <c r="C125" s="69"/>
      <c r="D125" s="72"/>
      <c r="O125" s="69"/>
    </row>
    <row r="126" ht="15.75" customHeight="1">
      <c r="A126" s="69"/>
      <c r="B126" s="69"/>
      <c r="C126" s="69"/>
      <c r="D126" s="72"/>
      <c r="O126" s="69"/>
    </row>
    <row r="127" ht="15.75" customHeight="1">
      <c r="A127" s="69"/>
      <c r="B127" s="69"/>
      <c r="C127" s="69"/>
      <c r="D127" s="72"/>
      <c r="O127" s="69"/>
    </row>
    <row r="128" ht="15.75" customHeight="1">
      <c r="A128" s="69"/>
      <c r="B128" s="69"/>
      <c r="C128" s="69"/>
      <c r="D128" s="72"/>
      <c r="O128" s="69"/>
    </row>
    <row r="129" ht="15.75" customHeight="1">
      <c r="A129" s="69"/>
      <c r="B129" s="69"/>
      <c r="C129" s="69"/>
      <c r="D129" s="72"/>
      <c r="O129" s="69"/>
    </row>
    <row r="130" ht="15.75" customHeight="1">
      <c r="A130" s="69"/>
      <c r="B130" s="69"/>
      <c r="C130" s="69"/>
      <c r="D130" s="72"/>
      <c r="O130" s="69"/>
    </row>
    <row r="131" ht="15.75" customHeight="1">
      <c r="A131" s="69"/>
      <c r="B131" s="69"/>
      <c r="C131" s="69"/>
      <c r="D131" s="72"/>
      <c r="O131" s="69"/>
    </row>
    <row r="132" ht="15.75" customHeight="1">
      <c r="A132" s="69"/>
      <c r="B132" s="69"/>
      <c r="C132" s="69"/>
      <c r="D132" s="72"/>
      <c r="O132" s="69"/>
    </row>
    <row r="133" ht="15.75" customHeight="1">
      <c r="A133" s="69"/>
      <c r="B133" s="69"/>
      <c r="C133" s="69"/>
      <c r="D133" s="72"/>
      <c r="O133" s="69"/>
    </row>
    <row r="134" ht="15.75" customHeight="1">
      <c r="A134" s="69"/>
      <c r="B134" s="69"/>
      <c r="C134" s="69"/>
      <c r="D134" s="72"/>
      <c r="O134" s="69"/>
    </row>
    <row r="135" ht="15.75" customHeight="1">
      <c r="A135" s="69"/>
      <c r="B135" s="69"/>
      <c r="C135" s="69"/>
      <c r="D135" s="72"/>
      <c r="O135" s="69"/>
    </row>
    <row r="136" ht="15.75" customHeight="1">
      <c r="A136" s="69"/>
      <c r="B136" s="69"/>
      <c r="C136" s="69"/>
      <c r="D136" s="72"/>
      <c r="O136" s="69"/>
    </row>
    <row r="137" ht="15.75" customHeight="1">
      <c r="A137" s="69"/>
      <c r="B137" s="69"/>
      <c r="C137" s="69"/>
      <c r="D137" s="72"/>
      <c r="O137" s="69"/>
    </row>
    <row r="138" ht="15.75" customHeight="1">
      <c r="A138" s="69"/>
      <c r="B138" s="69"/>
      <c r="C138" s="69"/>
      <c r="D138" s="72"/>
      <c r="O138" s="69"/>
    </row>
    <row r="139" ht="15.75" customHeight="1">
      <c r="A139" s="69"/>
      <c r="B139" s="69"/>
      <c r="C139" s="69"/>
      <c r="D139" s="72"/>
      <c r="O139" s="69"/>
    </row>
    <row r="140" ht="15.75" customHeight="1">
      <c r="A140" s="69"/>
      <c r="B140" s="69"/>
      <c r="C140" s="69"/>
      <c r="D140" s="72"/>
      <c r="O140" s="69"/>
    </row>
    <row r="141" ht="15.75" customHeight="1">
      <c r="A141" s="69"/>
      <c r="B141" s="69"/>
      <c r="C141" s="69"/>
      <c r="D141" s="72"/>
      <c r="O141" s="69"/>
    </row>
    <row r="142" ht="15.75" customHeight="1">
      <c r="A142" s="69"/>
      <c r="B142" s="69"/>
      <c r="C142" s="69"/>
      <c r="D142" s="72"/>
      <c r="O142" s="69"/>
    </row>
    <row r="143" ht="15.75" customHeight="1">
      <c r="A143" s="69"/>
      <c r="B143" s="69"/>
      <c r="C143" s="69"/>
      <c r="D143" s="72"/>
      <c r="O143" s="69"/>
    </row>
    <row r="144" ht="15.75" customHeight="1">
      <c r="A144" s="69"/>
      <c r="B144" s="69"/>
      <c r="C144" s="69"/>
      <c r="D144" s="72"/>
      <c r="O144" s="69"/>
    </row>
    <row r="145" ht="15.75" customHeight="1">
      <c r="A145" s="69"/>
      <c r="B145" s="69"/>
      <c r="C145" s="69"/>
      <c r="D145" s="72"/>
      <c r="O145" s="69"/>
    </row>
    <row r="146" ht="15.75" customHeight="1">
      <c r="A146" s="69"/>
      <c r="B146" s="69"/>
      <c r="C146" s="69"/>
      <c r="D146" s="72"/>
      <c r="O146" s="69"/>
    </row>
    <row r="147" ht="15.75" customHeight="1">
      <c r="A147" s="69"/>
      <c r="B147" s="69"/>
      <c r="C147" s="69"/>
      <c r="D147" s="72"/>
      <c r="O147" s="69"/>
    </row>
    <row r="148" ht="15.75" customHeight="1">
      <c r="A148" s="69"/>
      <c r="B148" s="69"/>
      <c r="C148" s="69"/>
      <c r="D148" s="72"/>
      <c r="O148" s="69"/>
    </row>
    <row r="149" ht="15.75" customHeight="1">
      <c r="A149" s="69"/>
      <c r="B149" s="69"/>
      <c r="C149" s="69"/>
      <c r="D149" s="72"/>
      <c r="O149" s="69"/>
    </row>
    <row r="150" ht="15.75" customHeight="1">
      <c r="A150" s="69"/>
      <c r="B150" s="69"/>
      <c r="C150" s="69"/>
      <c r="D150" s="72"/>
      <c r="O150" s="69"/>
    </row>
    <row r="151" ht="15.75" customHeight="1">
      <c r="A151" s="69"/>
      <c r="B151" s="69"/>
      <c r="C151" s="69"/>
      <c r="D151" s="72"/>
      <c r="O151" s="69"/>
    </row>
    <row r="152" ht="15.75" customHeight="1">
      <c r="A152" s="69"/>
      <c r="B152" s="69"/>
      <c r="C152" s="69"/>
      <c r="D152" s="72"/>
      <c r="O152" s="69"/>
    </row>
    <row r="153" ht="15.75" customHeight="1">
      <c r="A153" s="69"/>
      <c r="B153" s="69"/>
      <c r="C153" s="69"/>
      <c r="D153" s="72"/>
      <c r="O153" s="69"/>
    </row>
    <row r="154" ht="15.75" customHeight="1">
      <c r="A154" s="69"/>
      <c r="B154" s="69"/>
      <c r="C154" s="69"/>
      <c r="D154" s="72"/>
      <c r="O154" s="69"/>
    </row>
    <row r="155" ht="15.75" customHeight="1">
      <c r="A155" s="69"/>
      <c r="B155" s="69"/>
      <c r="C155" s="69"/>
      <c r="D155" s="72"/>
      <c r="O155" s="69"/>
    </row>
    <row r="156" ht="15.75" customHeight="1">
      <c r="A156" s="69"/>
      <c r="B156" s="69"/>
      <c r="C156" s="69"/>
      <c r="D156" s="72"/>
      <c r="O156" s="69"/>
    </row>
    <row r="157" ht="15.75" customHeight="1">
      <c r="A157" s="69"/>
      <c r="B157" s="69"/>
      <c r="C157" s="69"/>
      <c r="D157" s="72"/>
      <c r="O157" s="69"/>
    </row>
    <row r="158" ht="15.75" customHeight="1">
      <c r="A158" s="69"/>
      <c r="B158" s="69"/>
      <c r="C158" s="69"/>
      <c r="D158" s="72"/>
      <c r="O158" s="69"/>
    </row>
    <row r="159" ht="15.75" customHeight="1">
      <c r="A159" s="69"/>
      <c r="B159" s="69"/>
      <c r="C159" s="69"/>
      <c r="D159" s="72"/>
      <c r="O159" s="69"/>
    </row>
    <row r="160" ht="15.75" customHeight="1">
      <c r="A160" s="69"/>
      <c r="B160" s="69"/>
      <c r="C160" s="69"/>
      <c r="D160" s="72"/>
      <c r="O160" s="69"/>
    </row>
    <row r="161" ht="15.75" customHeight="1">
      <c r="A161" s="69"/>
      <c r="B161" s="69"/>
      <c r="C161" s="69"/>
      <c r="D161" s="72"/>
      <c r="O161" s="69"/>
    </row>
    <row r="162" ht="15.75" customHeight="1">
      <c r="A162" s="69"/>
      <c r="B162" s="69"/>
      <c r="C162" s="69"/>
      <c r="D162" s="72"/>
      <c r="O162" s="69"/>
    </row>
    <row r="163" ht="15.75" customHeight="1">
      <c r="A163" s="69"/>
      <c r="B163" s="69"/>
      <c r="C163" s="69"/>
      <c r="D163" s="72"/>
      <c r="O163" s="69"/>
    </row>
    <row r="164" ht="15.75" customHeight="1">
      <c r="A164" s="69"/>
      <c r="B164" s="69"/>
      <c r="C164" s="69"/>
      <c r="D164" s="72"/>
      <c r="O164" s="69"/>
    </row>
    <row r="165" ht="15.75" customHeight="1">
      <c r="A165" s="69"/>
      <c r="B165" s="69"/>
      <c r="C165" s="69"/>
      <c r="D165" s="72"/>
      <c r="O165" s="69"/>
    </row>
    <row r="166" ht="15.75" customHeight="1">
      <c r="A166" s="69"/>
      <c r="B166" s="69"/>
      <c r="C166" s="69"/>
      <c r="D166" s="72"/>
      <c r="O166" s="69"/>
    </row>
    <row r="167" ht="15.75" customHeight="1">
      <c r="A167" s="69"/>
      <c r="B167" s="69"/>
      <c r="C167" s="69"/>
      <c r="D167" s="72"/>
      <c r="O167" s="69"/>
    </row>
    <row r="168" ht="15.75" customHeight="1">
      <c r="A168" s="69"/>
      <c r="B168" s="69"/>
      <c r="C168" s="69"/>
      <c r="D168" s="72"/>
      <c r="O168" s="69"/>
    </row>
    <row r="169" ht="15.75" customHeight="1">
      <c r="A169" s="69"/>
      <c r="B169" s="69"/>
      <c r="C169" s="69"/>
      <c r="D169" s="72"/>
      <c r="O169" s="69"/>
    </row>
    <row r="170" ht="15.75" customHeight="1">
      <c r="A170" s="69"/>
      <c r="B170" s="69"/>
      <c r="C170" s="69"/>
      <c r="D170" s="72"/>
      <c r="O170" s="69"/>
    </row>
    <row r="171" ht="15.75" customHeight="1">
      <c r="A171" s="69"/>
      <c r="B171" s="69"/>
      <c r="C171" s="69"/>
      <c r="D171" s="72"/>
      <c r="O171" s="69"/>
    </row>
    <row r="172" ht="15.75" customHeight="1">
      <c r="A172" s="69"/>
      <c r="B172" s="69"/>
      <c r="C172" s="69"/>
      <c r="D172" s="72"/>
      <c r="O172" s="69"/>
    </row>
    <row r="173" ht="15.75" customHeight="1">
      <c r="A173" s="69"/>
      <c r="B173" s="69"/>
      <c r="C173" s="69"/>
      <c r="D173" s="72"/>
      <c r="O173" s="69"/>
    </row>
    <row r="174" ht="15.75" customHeight="1">
      <c r="A174" s="69"/>
      <c r="B174" s="69"/>
      <c r="C174" s="69"/>
      <c r="D174" s="72"/>
      <c r="O174" s="69"/>
    </row>
    <row r="175" ht="15.75" customHeight="1">
      <c r="A175" s="69"/>
      <c r="B175" s="69"/>
      <c r="C175" s="69"/>
      <c r="D175" s="72"/>
      <c r="O175" s="69"/>
    </row>
    <row r="176" ht="15.75" customHeight="1">
      <c r="A176" s="69"/>
      <c r="B176" s="69"/>
      <c r="C176" s="69"/>
      <c r="D176" s="72"/>
      <c r="O176" s="69"/>
    </row>
    <row r="177" ht="15.75" customHeight="1">
      <c r="A177" s="69"/>
      <c r="B177" s="69"/>
      <c r="C177" s="69"/>
      <c r="D177" s="72"/>
      <c r="O177" s="69"/>
    </row>
    <row r="178" ht="15.75" customHeight="1">
      <c r="A178" s="69"/>
      <c r="B178" s="69"/>
      <c r="C178" s="69"/>
      <c r="D178" s="72"/>
      <c r="O178" s="69"/>
    </row>
    <row r="179" ht="15.75" customHeight="1">
      <c r="A179" s="69"/>
      <c r="B179" s="69"/>
      <c r="C179" s="69"/>
      <c r="D179" s="72"/>
      <c r="O179" s="69"/>
    </row>
    <row r="180" ht="15.75" customHeight="1">
      <c r="A180" s="69"/>
      <c r="B180" s="69"/>
      <c r="C180" s="69"/>
      <c r="D180" s="72"/>
      <c r="O180" s="69"/>
    </row>
    <row r="181" ht="15.75" customHeight="1">
      <c r="A181" s="69"/>
      <c r="B181" s="69"/>
      <c r="C181" s="69"/>
      <c r="D181" s="72"/>
      <c r="O181" s="69"/>
    </row>
    <row r="182" ht="15.75" customHeight="1">
      <c r="A182" s="69"/>
      <c r="B182" s="69"/>
      <c r="C182" s="69"/>
      <c r="D182" s="72"/>
      <c r="O182" s="69"/>
    </row>
    <row r="183" ht="15.75" customHeight="1">
      <c r="A183" s="69"/>
      <c r="B183" s="69"/>
      <c r="C183" s="69"/>
      <c r="D183" s="72"/>
      <c r="O183" s="69"/>
    </row>
    <row r="184" ht="15.75" customHeight="1">
      <c r="A184" s="69"/>
      <c r="B184" s="69"/>
      <c r="C184" s="69"/>
      <c r="D184" s="72"/>
      <c r="O184" s="69"/>
    </row>
    <row r="185" ht="15.75" customHeight="1">
      <c r="A185" s="69"/>
      <c r="B185" s="69"/>
      <c r="C185" s="69"/>
      <c r="D185" s="72"/>
      <c r="O185" s="69"/>
    </row>
    <row r="186" ht="15.75" customHeight="1">
      <c r="A186" s="69"/>
      <c r="B186" s="69"/>
      <c r="C186" s="69"/>
      <c r="D186" s="72"/>
      <c r="O186" s="69"/>
    </row>
    <row r="187" ht="15.75" customHeight="1">
      <c r="A187" s="69"/>
      <c r="B187" s="69"/>
      <c r="C187" s="69"/>
      <c r="D187" s="72"/>
      <c r="O187" s="69"/>
    </row>
    <row r="188" ht="15.75" customHeight="1">
      <c r="A188" s="69"/>
      <c r="B188" s="69"/>
      <c r="C188" s="69"/>
      <c r="D188" s="72"/>
      <c r="O188" s="69"/>
    </row>
    <row r="189" ht="15.75" customHeight="1">
      <c r="A189" s="69"/>
      <c r="B189" s="69"/>
      <c r="C189" s="69"/>
      <c r="D189" s="72"/>
      <c r="O189" s="69"/>
    </row>
    <row r="190" ht="15.75" customHeight="1">
      <c r="A190" s="69"/>
      <c r="B190" s="69"/>
      <c r="C190" s="69"/>
      <c r="D190" s="72"/>
      <c r="O190" s="69"/>
    </row>
    <row r="191" ht="15.75" customHeight="1">
      <c r="A191" s="69"/>
      <c r="B191" s="69"/>
      <c r="C191" s="69"/>
      <c r="D191" s="72"/>
      <c r="O191" s="69"/>
    </row>
    <row r="192" ht="15.75" customHeight="1">
      <c r="A192" s="69"/>
      <c r="B192" s="69"/>
      <c r="C192" s="69"/>
      <c r="D192" s="72"/>
      <c r="O192" s="69"/>
    </row>
    <row r="193" ht="15.75" customHeight="1">
      <c r="A193" s="69"/>
      <c r="B193" s="69"/>
      <c r="C193" s="69"/>
      <c r="D193" s="72"/>
      <c r="O193" s="69"/>
    </row>
    <row r="194" ht="15.75" customHeight="1">
      <c r="A194" s="69"/>
      <c r="B194" s="69"/>
      <c r="C194" s="69"/>
      <c r="D194" s="72"/>
      <c r="O194" s="69"/>
    </row>
    <row r="195" ht="15.75" customHeight="1">
      <c r="A195" s="69"/>
      <c r="B195" s="69"/>
      <c r="C195" s="69"/>
      <c r="D195" s="72"/>
      <c r="O195" s="69"/>
    </row>
    <row r="196" ht="15.75" customHeight="1">
      <c r="A196" s="69"/>
      <c r="B196" s="69"/>
      <c r="C196" s="69"/>
      <c r="D196" s="72"/>
      <c r="O196" s="69"/>
    </row>
    <row r="197" ht="15.75" customHeight="1">
      <c r="A197" s="69"/>
      <c r="B197" s="69"/>
      <c r="C197" s="69"/>
      <c r="D197" s="72"/>
      <c r="O197" s="69"/>
    </row>
    <row r="198" ht="15.75" customHeight="1">
      <c r="A198" s="69"/>
      <c r="B198" s="69"/>
      <c r="C198" s="69"/>
      <c r="D198" s="72"/>
      <c r="O198" s="69"/>
    </row>
    <row r="199" ht="15.75" customHeight="1">
      <c r="A199" s="69"/>
      <c r="B199" s="69"/>
      <c r="C199" s="69"/>
      <c r="D199" s="72"/>
      <c r="O199" s="69"/>
    </row>
    <row r="200" ht="15.75" customHeight="1">
      <c r="A200" s="69"/>
      <c r="B200" s="69"/>
      <c r="C200" s="69"/>
      <c r="D200" s="72"/>
      <c r="O200" s="69"/>
    </row>
    <row r="201" ht="15.75" customHeight="1">
      <c r="A201" s="69"/>
      <c r="B201" s="69"/>
      <c r="C201" s="69"/>
      <c r="D201" s="72"/>
      <c r="O201" s="69"/>
    </row>
    <row r="202" ht="15.75" customHeight="1">
      <c r="A202" s="69"/>
      <c r="B202" s="69"/>
      <c r="C202" s="69"/>
      <c r="D202" s="72"/>
      <c r="O202" s="69"/>
    </row>
    <row r="203" ht="15.75" customHeight="1">
      <c r="A203" s="69"/>
      <c r="B203" s="69"/>
      <c r="C203" s="69"/>
      <c r="D203" s="72"/>
      <c r="O203" s="69"/>
    </row>
    <row r="204" ht="15.75" customHeight="1">
      <c r="A204" s="69"/>
      <c r="B204" s="69"/>
      <c r="C204" s="69"/>
      <c r="D204" s="72"/>
      <c r="O204" s="69"/>
    </row>
    <row r="205" ht="15.75" customHeight="1">
      <c r="A205" s="69"/>
      <c r="B205" s="69"/>
      <c r="C205" s="69"/>
      <c r="D205" s="72"/>
      <c r="O205" s="69"/>
    </row>
    <row r="206" ht="15.75" customHeight="1">
      <c r="A206" s="69"/>
      <c r="B206" s="69"/>
      <c r="C206" s="69"/>
      <c r="D206" s="72"/>
      <c r="O206" s="69"/>
    </row>
    <row r="207" ht="15.75" customHeight="1">
      <c r="A207" s="69"/>
      <c r="B207" s="69"/>
      <c r="C207" s="69"/>
      <c r="D207" s="72"/>
      <c r="O207" s="69"/>
    </row>
    <row r="208" ht="15.75" customHeight="1">
      <c r="A208" s="69"/>
      <c r="B208" s="69"/>
      <c r="C208" s="69"/>
      <c r="D208" s="72"/>
      <c r="O208" s="69"/>
    </row>
    <row r="209" ht="15.75" customHeight="1">
      <c r="A209" s="69"/>
      <c r="B209" s="69"/>
      <c r="C209" s="69"/>
      <c r="D209" s="72"/>
      <c r="O209" s="69"/>
    </row>
    <row r="210" ht="15.75" customHeight="1">
      <c r="A210" s="69"/>
      <c r="B210" s="69"/>
      <c r="C210" s="69"/>
      <c r="D210" s="72"/>
      <c r="O210" s="69"/>
    </row>
    <row r="211" ht="15.75" customHeight="1">
      <c r="A211" s="69"/>
      <c r="B211" s="69"/>
      <c r="C211" s="69"/>
      <c r="D211" s="72"/>
      <c r="O211" s="69"/>
    </row>
    <row r="212" ht="15.75" customHeight="1">
      <c r="A212" s="69"/>
      <c r="B212" s="69"/>
      <c r="C212" s="69"/>
      <c r="D212" s="72"/>
      <c r="O212" s="69"/>
    </row>
    <row r="213" ht="15.75" customHeight="1">
      <c r="A213" s="69"/>
      <c r="B213" s="69"/>
      <c r="C213" s="69"/>
      <c r="D213" s="72"/>
      <c r="O213" s="69"/>
    </row>
    <row r="214" ht="15.75" customHeight="1">
      <c r="A214" s="69"/>
      <c r="B214" s="69"/>
      <c r="C214" s="69"/>
      <c r="D214" s="72"/>
      <c r="O214" s="69"/>
    </row>
    <row r="215" ht="15.75" customHeight="1">
      <c r="A215" s="69"/>
      <c r="B215" s="69"/>
      <c r="C215" s="69"/>
      <c r="D215" s="72"/>
      <c r="O215" s="69"/>
    </row>
    <row r="216" ht="15.75" customHeight="1">
      <c r="A216" s="69"/>
      <c r="B216" s="69"/>
      <c r="C216" s="69"/>
      <c r="D216" s="72"/>
      <c r="O216" s="69"/>
    </row>
    <row r="217" ht="15.75" customHeight="1">
      <c r="A217" s="69"/>
      <c r="B217" s="69"/>
      <c r="C217" s="69"/>
      <c r="D217" s="72"/>
      <c r="O217" s="69"/>
    </row>
    <row r="218" ht="15.75" customHeight="1">
      <c r="A218" s="69"/>
      <c r="B218" s="69"/>
      <c r="C218" s="69"/>
      <c r="D218" s="72"/>
      <c r="O218" s="69"/>
    </row>
    <row r="219" ht="15.75" customHeight="1">
      <c r="A219" s="69"/>
      <c r="B219" s="69"/>
      <c r="C219" s="69"/>
      <c r="D219" s="72"/>
      <c r="O219" s="69"/>
    </row>
    <row r="220" ht="15.75" customHeight="1">
      <c r="A220" s="69"/>
      <c r="B220" s="69"/>
      <c r="C220" s="69"/>
      <c r="D220" s="72"/>
      <c r="O220" s="69"/>
    </row>
    <row r="221" ht="15.75" customHeight="1">
      <c r="A221" s="69"/>
      <c r="B221" s="69"/>
      <c r="C221" s="69"/>
      <c r="D221" s="72"/>
      <c r="O221" s="69"/>
    </row>
    <row r="222" ht="15.75" customHeight="1">
      <c r="A222" s="69"/>
      <c r="B222" s="69"/>
      <c r="C222" s="69"/>
      <c r="D222" s="72"/>
      <c r="O222" s="69"/>
    </row>
    <row r="223" ht="15.75" customHeight="1">
      <c r="A223" s="69"/>
      <c r="B223" s="69"/>
      <c r="C223" s="69"/>
      <c r="D223" s="72"/>
      <c r="O223" s="69"/>
    </row>
    <row r="224" ht="15.75" customHeight="1">
      <c r="A224" s="69"/>
      <c r="B224" s="69"/>
      <c r="C224" s="69"/>
      <c r="D224" s="72"/>
      <c r="O224" s="69"/>
    </row>
    <row r="225" ht="15.75" customHeight="1">
      <c r="A225" s="69"/>
      <c r="B225" s="69"/>
      <c r="C225" s="69"/>
      <c r="D225" s="72"/>
      <c r="O225" s="69"/>
    </row>
    <row r="226" ht="15.75" customHeight="1">
      <c r="A226" s="69"/>
      <c r="B226" s="69"/>
      <c r="C226" s="69"/>
      <c r="D226" s="72"/>
      <c r="O226" s="69"/>
    </row>
    <row r="227" ht="15.75" customHeight="1">
      <c r="A227" s="69"/>
      <c r="B227" s="69"/>
      <c r="C227" s="69"/>
      <c r="D227" s="72"/>
      <c r="O227" s="69"/>
    </row>
    <row r="228" ht="15.75" customHeight="1">
      <c r="A228" s="69"/>
      <c r="B228" s="69"/>
      <c r="C228" s="69"/>
      <c r="D228" s="72"/>
      <c r="O228" s="69"/>
    </row>
    <row r="229" ht="15.75" customHeight="1">
      <c r="A229" s="69"/>
      <c r="B229" s="69"/>
      <c r="C229" s="69"/>
      <c r="D229" s="72"/>
      <c r="O229" s="69"/>
    </row>
    <row r="230" ht="15.75" customHeight="1">
      <c r="A230" s="69"/>
      <c r="B230" s="69"/>
      <c r="C230" s="69"/>
      <c r="D230" s="72"/>
      <c r="O230" s="69"/>
    </row>
    <row r="231" ht="15.75" customHeight="1">
      <c r="A231" s="69"/>
      <c r="B231" s="69"/>
      <c r="C231" s="69"/>
      <c r="D231" s="72"/>
      <c r="O231" s="69"/>
    </row>
    <row r="232" ht="15.75" customHeight="1">
      <c r="A232" s="69"/>
      <c r="B232" s="69"/>
      <c r="C232" s="69"/>
      <c r="D232" s="72"/>
      <c r="O232" s="69"/>
    </row>
    <row r="233" ht="15.75" customHeight="1">
      <c r="A233" s="69"/>
      <c r="B233" s="69"/>
      <c r="C233" s="69"/>
      <c r="D233" s="72"/>
      <c r="O233" s="69"/>
    </row>
    <row r="234" ht="15.75" customHeight="1">
      <c r="A234" s="69"/>
      <c r="B234" s="69"/>
      <c r="C234" s="69"/>
      <c r="D234" s="72"/>
      <c r="O234" s="69"/>
    </row>
    <row r="235" ht="15.75" customHeight="1">
      <c r="A235" s="69"/>
      <c r="B235" s="69"/>
      <c r="C235" s="69"/>
      <c r="D235" s="72"/>
      <c r="O235" s="69"/>
    </row>
    <row r="236" ht="15.75" customHeight="1">
      <c r="A236" s="69"/>
      <c r="B236" s="69"/>
      <c r="C236" s="69"/>
      <c r="D236" s="72"/>
      <c r="O236" s="69"/>
    </row>
    <row r="237" ht="15.75" customHeight="1">
      <c r="A237" s="69"/>
      <c r="B237" s="69"/>
      <c r="C237" s="69"/>
      <c r="D237" s="72"/>
      <c r="O237" s="69"/>
    </row>
    <row r="238" ht="15.75" customHeight="1">
      <c r="A238" s="69"/>
      <c r="B238" s="69"/>
      <c r="C238" s="69"/>
      <c r="D238" s="72"/>
      <c r="O238" s="69"/>
    </row>
    <row r="239" ht="14.25" customHeight="1">
      <c r="A239" s="69"/>
      <c r="B239" s="69"/>
      <c r="C239" s="69"/>
      <c r="D239" s="72"/>
      <c r="O239" s="69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66">
    <mergeCell ref="AJ2:AJ3"/>
    <mergeCell ref="AK2:AK3"/>
    <mergeCell ref="AA2:AA3"/>
    <mergeCell ref="AC2:AC3"/>
    <mergeCell ref="AD2:AD3"/>
    <mergeCell ref="AF2:AF3"/>
    <mergeCell ref="AG2:AG3"/>
    <mergeCell ref="AH2:AH3"/>
    <mergeCell ref="AI2:AI3"/>
    <mergeCell ref="AW2:AW3"/>
    <mergeCell ref="AY2:AY3"/>
    <mergeCell ref="AM2:AM3"/>
    <mergeCell ref="AN2:AN3"/>
    <mergeCell ref="AO2:AO3"/>
    <mergeCell ref="AP2:AP3"/>
    <mergeCell ref="AR2:AR3"/>
    <mergeCell ref="AT2:AT3"/>
    <mergeCell ref="AU2:AU3"/>
    <mergeCell ref="C1:C3"/>
    <mergeCell ref="B4:D4"/>
    <mergeCell ref="A1:A30"/>
    <mergeCell ref="B1:B3"/>
    <mergeCell ref="E1:F1"/>
    <mergeCell ref="J1:K1"/>
    <mergeCell ref="O1:P1"/>
    <mergeCell ref="R1:S1"/>
    <mergeCell ref="S2:S3"/>
    <mergeCell ref="AM38:AN38"/>
    <mergeCell ref="AM39:AN39"/>
    <mergeCell ref="U37:V37"/>
    <mergeCell ref="AH37:AI37"/>
    <mergeCell ref="AM37:AN37"/>
    <mergeCell ref="U38:V38"/>
    <mergeCell ref="AH38:AI38"/>
    <mergeCell ref="U39:V39"/>
    <mergeCell ref="AH39:AI39"/>
    <mergeCell ref="U1:X1"/>
    <mergeCell ref="Z1:AA1"/>
    <mergeCell ref="AC1:AD1"/>
    <mergeCell ref="AF1:AK1"/>
    <mergeCell ref="AM1:AP1"/>
    <mergeCell ref="AT1:AU1"/>
    <mergeCell ref="AY1:AZ1"/>
    <mergeCell ref="D2:D3"/>
    <mergeCell ref="E2:E3"/>
    <mergeCell ref="F2:F3"/>
    <mergeCell ref="H2:H3"/>
    <mergeCell ref="J2:J3"/>
    <mergeCell ref="K2:K3"/>
    <mergeCell ref="M2:M3"/>
    <mergeCell ref="O2:O3"/>
    <mergeCell ref="P2:P3"/>
    <mergeCell ref="R2:R3"/>
    <mergeCell ref="U2:U3"/>
    <mergeCell ref="V2:V3"/>
    <mergeCell ref="W2:W3"/>
    <mergeCell ref="X2:X3"/>
    <mergeCell ref="Z2:Z3"/>
    <mergeCell ref="AZ2:AZ3"/>
    <mergeCell ref="B32:C32"/>
    <mergeCell ref="A33:D33"/>
    <mergeCell ref="A34:D34"/>
    <mergeCell ref="A35:D35"/>
    <mergeCell ref="A36:D36"/>
    <mergeCell ref="E37:F37"/>
    <mergeCell ref="J37:K37"/>
  </mergeCells>
  <hyperlinks>
    <hyperlink r:id="rId1" ref="E2"/>
    <hyperlink r:id="rId2" ref="F2"/>
    <hyperlink r:id="rId3" ref="H2"/>
    <hyperlink r:id="rId4" ref="J2"/>
    <hyperlink r:id="rId5" ref="K2"/>
    <hyperlink r:id="rId6" ref="M2"/>
    <hyperlink r:id="rId7" ref="O2"/>
    <hyperlink r:id="rId8" ref="P2"/>
    <hyperlink r:id="rId9" ref="R2"/>
    <hyperlink r:id="rId10" ref="S2"/>
    <hyperlink r:id="rId11" ref="U2"/>
    <hyperlink r:id="rId12" ref="V2"/>
    <hyperlink r:id="rId13" ref="W2"/>
    <hyperlink r:id="rId14" ref="X2"/>
    <hyperlink r:id="rId15" ref="Z2"/>
    <hyperlink r:id="rId16" ref="AA2"/>
    <hyperlink r:id="rId17" ref="AC2"/>
    <hyperlink r:id="rId18" ref="AD2"/>
    <hyperlink r:id="rId19" ref="AF2"/>
    <hyperlink r:id="rId20" ref="AG2"/>
    <hyperlink r:id="rId21" ref="AH2"/>
    <hyperlink r:id="rId22" ref="AI2"/>
    <hyperlink r:id="rId23" ref="AJ2"/>
    <hyperlink r:id="rId24" ref="AK2"/>
    <hyperlink r:id="rId25" ref="AM2"/>
    <hyperlink r:id="rId26" ref="AN2"/>
    <hyperlink r:id="rId27" ref="AO2"/>
    <hyperlink r:id="rId28" ref="AP2"/>
    <hyperlink r:id="rId29" ref="AR2"/>
    <hyperlink r:id="rId30" ref="AT2"/>
    <hyperlink r:id="rId31" ref="AU2"/>
    <hyperlink r:id="rId32" ref="AW2"/>
    <hyperlink r:id="rId33" ref="AY2"/>
    <hyperlink r:id="rId34" ref="AZ2"/>
    <hyperlink r:id="rId35" ref="AY5"/>
    <hyperlink r:id="rId36" ref="AZ5"/>
  </hyperlinks>
  <printOptions/>
  <pageMargins bottom="0.75" footer="0.0" header="0.0" left="0.7" right="0.7" top="0.75"/>
  <pageSetup paperSize="9" orientation="landscape"/>
  <drawing r:id="rId3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0.75"/>
    <col customWidth="1" min="2" max="3" width="5.0"/>
    <col customWidth="1" min="4" max="4" width="52.63"/>
    <col customWidth="1" min="5" max="15" width="8.38"/>
    <col customWidth="1" min="16" max="25" width="9.63"/>
  </cols>
  <sheetData>
    <row r="1" ht="15.0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5"/>
      <c r="G1" s="5"/>
      <c r="H1" s="5"/>
      <c r="I1" s="5"/>
      <c r="J1" s="6"/>
      <c r="K1" s="7" t="s">
        <v>4</v>
      </c>
      <c r="O1" s="6"/>
    </row>
    <row r="2" ht="45.0" customHeight="1">
      <c r="A2" s="8"/>
      <c r="B2" s="8"/>
      <c r="C2" s="8"/>
      <c r="D2" s="10" t="s">
        <v>6</v>
      </c>
      <c r="E2" s="12"/>
      <c r="F2" s="11"/>
      <c r="G2" s="11"/>
      <c r="H2" s="11"/>
      <c r="I2" s="11"/>
      <c r="J2" s="6"/>
      <c r="K2" s="11"/>
      <c r="L2" s="11"/>
      <c r="M2" s="11"/>
      <c r="N2" s="11"/>
      <c r="O2" s="6"/>
    </row>
    <row r="3" ht="20.25" customHeight="1">
      <c r="A3" s="8"/>
      <c r="B3" s="17"/>
      <c r="C3" s="17"/>
      <c r="D3" s="17"/>
      <c r="E3" s="17"/>
      <c r="F3" s="17"/>
      <c r="G3" s="17"/>
      <c r="H3" s="17"/>
      <c r="I3" s="17"/>
      <c r="J3" s="6"/>
      <c r="K3" s="17"/>
      <c r="L3" s="17"/>
      <c r="M3" s="17"/>
      <c r="N3" s="17"/>
      <c r="O3" s="6"/>
    </row>
    <row r="4" ht="15.0" customHeight="1">
      <c r="A4" s="8"/>
      <c r="B4" s="21" t="s">
        <v>7</v>
      </c>
      <c r="C4" s="23"/>
      <c r="D4" s="25"/>
      <c r="E4" s="27"/>
      <c r="J4" s="6"/>
      <c r="O4" s="6"/>
    </row>
    <row r="5" ht="20.25" customHeight="1">
      <c r="A5" s="8"/>
      <c r="B5" s="30"/>
      <c r="C5" s="32">
        <v>1.0</v>
      </c>
      <c r="D5" s="34" t="s">
        <v>8</v>
      </c>
      <c r="E5" s="27"/>
      <c r="J5" s="6"/>
      <c r="O5" s="6"/>
    </row>
    <row r="6" ht="20.25" customHeight="1">
      <c r="A6" s="8"/>
      <c r="B6" s="36">
        <v>1.0</v>
      </c>
      <c r="C6" s="32">
        <v>2.0</v>
      </c>
      <c r="D6" s="38" t="s">
        <v>9</v>
      </c>
      <c r="E6" s="27"/>
      <c r="J6" s="6"/>
      <c r="O6" s="6"/>
    </row>
    <row r="7" ht="45.0" customHeight="1">
      <c r="A7" s="8"/>
      <c r="B7" s="36">
        <v>1.0</v>
      </c>
      <c r="C7" s="32">
        <v>3.0</v>
      </c>
      <c r="D7" s="38" t="s">
        <v>12</v>
      </c>
      <c r="E7" s="27"/>
      <c r="J7" s="6"/>
      <c r="O7" s="6"/>
    </row>
    <row r="8" ht="15.0" customHeight="1">
      <c r="A8" s="8"/>
      <c r="B8" s="36">
        <v>1.0</v>
      </c>
      <c r="C8" s="32">
        <v>4.0</v>
      </c>
      <c r="D8" s="38" t="s">
        <v>13</v>
      </c>
      <c r="E8" s="27"/>
      <c r="J8" s="6"/>
      <c r="O8" s="6"/>
    </row>
    <row r="9" ht="15.0" customHeight="1">
      <c r="A9" s="8"/>
      <c r="B9" s="36">
        <v>1.0</v>
      </c>
      <c r="C9" s="32">
        <v>5.0</v>
      </c>
      <c r="D9" s="38" t="s">
        <v>15</v>
      </c>
      <c r="E9" s="27"/>
      <c r="J9" s="6"/>
      <c r="O9" s="6"/>
    </row>
    <row r="10" ht="15.0" customHeight="1">
      <c r="A10" s="8"/>
      <c r="B10" s="36">
        <v>1.0</v>
      </c>
      <c r="C10" s="32">
        <v>6.0</v>
      </c>
      <c r="D10" s="38" t="s">
        <v>17</v>
      </c>
      <c r="E10" s="27"/>
      <c r="J10" s="6"/>
      <c r="O10" s="6"/>
    </row>
    <row r="11" ht="37.5" customHeight="1">
      <c r="A11" s="8"/>
      <c r="B11" s="36">
        <v>1.0</v>
      </c>
      <c r="C11" s="32">
        <v>7.0</v>
      </c>
      <c r="D11" s="38" t="s">
        <v>18</v>
      </c>
      <c r="E11" s="27"/>
      <c r="J11" s="6"/>
      <c r="O11" s="6"/>
    </row>
    <row r="12" ht="15.0" customHeight="1">
      <c r="A12" s="8"/>
      <c r="B12" s="36">
        <v>1.0</v>
      </c>
      <c r="C12" s="32">
        <v>8.0</v>
      </c>
      <c r="D12" s="38" t="s">
        <v>20</v>
      </c>
      <c r="E12" s="27"/>
      <c r="J12" s="6"/>
      <c r="O12" s="6"/>
    </row>
    <row r="13" ht="15.0" customHeight="1">
      <c r="A13" s="8"/>
      <c r="B13" s="36">
        <v>1.0</v>
      </c>
      <c r="C13" s="32">
        <v>9.0</v>
      </c>
      <c r="D13" s="38" t="s">
        <v>22</v>
      </c>
      <c r="E13" s="27"/>
      <c r="J13" s="6"/>
      <c r="O13" s="6"/>
    </row>
    <row r="14" ht="15.0" customHeight="1">
      <c r="A14" s="8"/>
      <c r="B14" s="36">
        <v>1.0</v>
      </c>
      <c r="C14" s="32">
        <v>10.0</v>
      </c>
      <c r="D14" s="38" t="s">
        <v>24</v>
      </c>
      <c r="E14" s="27"/>
      <c r="J14" s="6"/>
      <c r="O14" s="6"/>
    </row>
    <row r="15" ht="15.0" customHeight="1">
      <c r="A15" s="8"/>
      <c r="B15" s="36">
        <v>1.0</v>
      </c>
      <c r="C15" s="32">
        <v>11.0</v>
      </c>
      <c r="D15" s="38" t="s">
        <v>25</v>
      </c>
      <c r="E15" s="27"/>
      <c r="J15" s="6"/>
      <c r="O15" s="6"/>
    </row>
    <row r="16" ht="12.75" customHeight="1">
      <c r="A16" s="8"/>
      <c r="B16" s="36">
        <v>1.0</v>
      </c>
      <c r="C16" s="32">
        <v>12.0</v>
      </c>
      <c r="D16" s="38" t="s">
        <v>27</v>
      </c>
      <c r="E16" s="27"/>
      <c r="J16" s="6"/>
      <c r="O16" s="6"/>
    </row>
    <row r="17" ht="19.5" customHeight="1">
      <c r="A17" s="8"/>
      <c r="B17" s="36">
        <v>10.0</v>
      </c>
      <c r="C17" s="32">
        <v>13.0</v>
      </c>
      <c r="D17" s="38" t="s">
        <v>30</v>
      </c>
      <c r="E17" s="27"/>
      <c r="J17" s="6"/>
      <c r="O17" s="6"/>
    </row>
    <row r="18" ht="15.0" customHeight="1">
      <c r="A18" s="8"/>
      <c r="B18" s="36">
        <v>1.0</v>
      </c>
      <c r="C18" s="32">
        <v>14.0</v>
      </c>
      <c r="D18" s="38" t="s">
        <v>32</v>
      </c>
      <c r="E18" s="27"/>
      <c r="J18" s="6"/>
      <c r="O18" s="6"/>
    </row>
    <row r="19" ht="15.0" customHeight="1">
      <c r="A19" s="8"/>
      <c r="B19" s="36">
        <v>1.0</v>
      </c>
      <c r="C19" s="32">
        <v>15.0</v>
      </c>
      <c r="D19" s="45" t="s">
        <v>35</v>
      </c>
      <c r="E19" s="27"/>
      <c r="J19" s="6"/>
      <c r="O19" s="6"/>
    </row>
    <row r="20" ht="15.0" customHeight="1">
      <c r="A20" s="8"/>
      <c r="B20" s="36">
        <v>1.0</v>
      </c>
      <c r="C20" s="32">
        <v>16.0</v>
      </c>
      <c r="D20" s="45" t="s">
        <v>38</v>
      </c>
      <c r="E20" s="27"/>
      <c r="J20" s="6"/>
      <c r="O20" s="6"/>
    </row>
    <row r="21" ht="15.0" customHeight="1">
      <c r="A21" s="8"/>
      <c r="B21" s="36">
        <v>1.0</v>
      </c>
      <c r="C21" s="32">
        <v>17.0</v>
      </c>
      <c r="D21" s="45" t="s">
        <v>39</v>
      </c>
      <c r="E21" s="27"/>
      <c r="J21" s="6"/>
      <c r="O21" s="6"/>
    </row>
    <row r="22" ht="15.0" customHeight="1">
      <c r="A22" s="8"/>
      <c r="B22" s="36">
        <v>1.0</v>
      </c>
      <c r="C22" s="32">
        <v>18.0</v>
      </c>
      <c r="D22" s="45" t="s">
        <v>40</v>
      </c>
      <c r="E22" s="27"/>
      <c r="J22" s="6"/>
      <c r="O22" s="6"/>
    </row>
    <row r="23" ht="17.25" customHeight="1">
      <c r="A23" s="8"/>
      <c r="B23" s="36">
        <v>4.0</v>
      </c>
      <c r="C23" s="32">
        <v>19.0</v>
      </c>
      <c r="D23" s="38" t="s">
        <v>43</v>
      </c>
      <c r="E23" s="27"/>
      <c r="J23" s="6"/>
      <c r="O23" s="6"/>
    </row>
    <row r="24" ht="15.75" customHeight="1">
      <c r="A24" s="8"/>
      <c r="B24" s="36">
        <v>5.0</v>
      </c>
      <c r="C24" s="32">
        <v>20.0</v>
      </c>
      <c r="D24" s="45" t="s">
        <v>45</v>
      </c>
      <c r="E24" s="27"/>
      <c r="J24" s="6"/>
      <c r="O24" s="6"/>
    </row>
    <row r="25" ht="15.75" customHeight="1">
      <c r="A25" s="8"/>
      <c r="B25" s="36">
        <v>1.0</v>
      </c>
      <c r="C25" s="32">
        <v>21.0</v>
      </c>
      <c r="D25" s="45" t="s">
        <v>47</v>
      </c>
      <c r="E25" s="27"/>
      <c r="J25" s="6"/>
      <c r="O25" s="6"/>
    </row>
    <row r="26" ht="15.75" customHeight="1">
      <c r="A26" s="8"/>
      <c r="B26" s="36">
        <v>1.0</v>
      </c>
      <c r="C26" s="32">
        <v>22.0</v>
      </c>
      <c r="D26" s="45" t="s">
        <v>49</v>
      </c>
      <c r="E26" s="27"/>
      <c r="J26" s="6"/>
      <c r="O26" s="6"/>
    </row>
    <row r="27" ht="15.75" customHeight="1">
      <c r="A27" s="8"/>
      <c r="B27" s="36">
        <v>1.0</v>
      </c>
      <c r="C27" s="32">
        <v>23.0</v>
      </c>
      <c r="D27" s="45" t="s">
        <v>52</v>
      </c>
      <c r="E27" s="27"/>
      <c r="J27" s="6"/>
      <c r="O27" s="6"/>
    </row>
    <row r="28" ht="18.0" customHeight="1">
      <c r="A28" s="8"/>
      <c r="B28" s="36">
        <v>1.0</v>
      </c>
      <c r="C28" s="32">
        <v>24.0</v>
      </c>
      <c r="D28" s="45" t="s">
        <v>54</v>
      </c>
      <c r="E28" s="27"/>
      <c r="J28" s="6"/>
      <c r="O28" s="6"/>
    </row>
    <row r="29" ht="15.75" customHeight="1">
      <c r="A29" s="8"/>
      <c r="B29" s="36">
        <v>4.0</v>
      </c>
      <c r="C29" s="32">
        <v>25.0</v>
      </c>
      <c r="D29" s="45" t="s">
        <v>55</v>
      </c>
      <c r="E29" s="27"/>
      <c r="J29" s="6"/>
      <c r="O29" s="6"/>
    </row>
    <row r="30" ht="18.0" customHeight="1">
      <c r="A30" s="8"/>
      <c r="B30" s="36">
        <v>5.0</v>
      </c>
      <c r="C30" s="32">
        <v>26.0</v>
      </c>
      <c r="D30" s="38" t="s">
        <v>58</v>
      </c>
      <c r="E30" s="27"/>
      <c r="J30" s="6"/>
      <c r="O30" s="6"/>
    </row>
    <row r="31" ht="15.75" customHeight="1">
      <c r="A31" s="17"/>
      <c r="B31" s="36">
        <v>5.0</v>
      </c>
      <c r="C31" s="32">
        <v>27.0</v>
      </c>
      <c r="D31" s="45" t="s">
        <v>61</v>
      </c>
      <c r="E31" s="27"/>
      <c r="J31" s="6"/>
      <c r="O31" s="6"/>
    </row>
    <row r="32" ht="20.25" customHeight="1">
      <c r="A32" s="48"/>
      <c r="B32" s="50">
        <f>SUM(B5:B31)</f>
        <v>53</v>
      </c>
      <c r="C32" s="25"/>
      <c r="D32" s="52" t="s">
        <v>64</v>
      </c>
      <c r="E32" s="27"/>
      <c r="J32" s="6"/>
      <c r="O32" s="6"/>
    </row>
    <row r="33" ht="15.75" customHeight="1">
      <c r="A33" s="53" t="s">
        <v>65</v>
      </c>
      <c r="B33" s="23"/>
      <c r="C33" s="23"/>
      <c r="D33" s="25"/>
      <c r="E33" s="27"/>
      <c r="J33" s="6"/>
      <c r="O33" s="6"/>
    </row>
    <row r="34" ht="15.75" customHeight="1">
      <c r="A34" s="53" t="s">
        <v>68</v>
      </c>
      <c r="B34" s="23"/>
      <c r="C34" s="23"/>
      <c r="D34" s="25"/>
      <c r="E34" s="54"/>
      <c r="F34" s="55"/>
      <c r="J34" s="6"/>
      <c r="O34" s="6"/>
    </row>
    <row r="35" ht="15.75" customHeight="1">
      <c r="A35" s="53" t="s">
        <v>72</v>
      </c>
      <c r="B35" s="23"/>
      <c r="C35" s="23"/>
      <c r="D35" s="25"/>
      <c r="E35" s="27"/>
      <c r="J35" s="6"/>
      <c r="O35" s="6"/>
    </row>
    <row r="36" ht="15.75" customHeight="1">
      <c r="A36" s="53" t="s">
        <v>75</v>
      </c>
      <c r="B36" s="23"/>
      <c r="C36" s="23"/>
      <c r="D36" s="25"/>
      <c r="E36" s="27"/>
      <c r="J36" s="6"/>
      <c r="O36" s="6"/>
    </row>
    <row r="37" ht="27.0" customHeight="1">
      <c r="A37" s="56"/>
      <c r="B37" s="56"/>
      <c r="C37" s="56"/>
      <c r="D37" s="57"/>
      <c r="E37" s="58"/>
      <c r="F37" s="60"/>
      <c r="G37" s="61"/>
      <c r="H37" s="62"/>
      <c r="I37" s="62"/>
      <c r="J37" s="63"/>
      <c r="K37" s="62"/>
      <c r="L37" s="64"/>
      <c r="M37" s="65"/>
      <c r="N37" s="61"/>
      <c r="O37" s="63"/>
      <c r="P37" s="62"/>
      <c r="Q37" s="62"/>
      <c r="R37" s="62"/>
      <c r="S37" s="62"/>
      <c r="T37" s="62"/>
      <c r="U37" s="62"/>
      <c r="V37" s="62"/>
      <c r="W37" s="62"/>
      <c r="X37" s="62"/>
      <c r="Y37" s="62"/>
    </row>
    <row r="38" ht="15.75" customHeight="1">
      <c r="D38" s="66"/>
      <c r="E38" s="67"/>
      <c r="F38" s="63"/>
      <c r="G38" s="63"/>
      <c r="H38" s="62"/>
      <c r="I38" s="62"/>
      <c r="J38" s="63"/>
      <c r="K38" s="62"/>
      <c r="L38" s="63"/>
      <c r="M38" s="63"/>
      <c r="N38" s="63"/>
      <c r="O38" s="63"/>
      <c r="P38" s="62"/>
      <c r="Q38" s="62"/>
      <c r="R38" s="62"/>
      <c r="S38" s="62"/>
      <c r="T38" s="62"/>
      <c r="U38" s="62"/>
      <c r="V38" s="62"/>
      <c r="W38" s="62"/>
      <c r="X38" s="62"/>
      <c r="Y38" s="62"/>
    </row>
    <row r="39" ht="15.75" customHeight="1">
      <c r="D39" s="66"/>
      <c r="E39" s="62"/>
      <c r="F39" s="62"/>
      <c r="G39" s="62"/>
      <c r="H39" s="62"/>
      <c r="I39" s="62"/>
      <c r="J39" s="63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</row>
    <row r="40" ht="15.75" customHeight="1">
      <c r="D40" s="66"/>
      <c r="E40" s="62"/>
      <c r="F40" s="62"/>
      <c r="G40" s="62"/>
      <c r="H40" s="62"/>
      <c r="I40" s="62"/>
      <c r="J40" s="63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</row>
    <row r="41" ht="15.75" customHeight="1">
      <c r="D41" s="66"/>
      <c r="J41" s="69"/>
    </row>
    <row r="42" ht="15.75" customHeight="1">
      <c r="D42" s="66"/>
      <c r="J42" s="69"/>
    </row>
    <row r="43" ht="15.75" customHeight="1">
      <c r="D43" s="66"/>
      <c r="J43" s="69"/>
    </row>
    <row r="44" ht="15.75" customHeight="1">
      <c r="D44" s="66"/>
      <c r="J44" s="69"/>
    </row>
    <row r="45" ht="15.75" customHeight="1">
      <c r="D45" s="66"/>
      <c r="J45" s="69"/>
    </row>
    <row r="46" ht="15.75" customHeight="1">
      <c r="D46" s="66"/>
      <c r="J46" s="69"/>
    </row>
    <row r="47" ht="15.75" customHeight="1">
      <c r="D47" s="66"/>
      <c r="J47" s="69"/>
    </row>
    <row r="48" ht="15.75" customHeight="1">
      <c r="D48" s="66"/>
      <c r="J48" s="69"/>
    </row>
    <row r="49" ht="15.75" customHeight="1">
      <c r="D49" s="66"/>
      <c r="J49" s="69"/>
    </row>
    <row r="50" ht="15.75" customHeight="1">
      <c r="D50" s="66"/>
      <c r="J50" s="69"/>
    </row>
    <row r="51" ht="15.75" customHeight="1">
      <c r="D51" s="66"/>
      <c r="J51" s="69"/>
    </row>
    <row r="52" ht="15.75" customHeight="1">
      <c r="D52" s="66"/>
      <c r="J52" s="69"/>
    </row>
    <row r="53" ht="15.75" customHeight="1">
      <c r="D53" s="66"/>
      <c r="J53" s="69"/>
    </row>
    <row r="54" ht="15.75" customHeight="1">
      <c r="D54" s="66"/>
      <c r="J54" s="69"/>
    </row>
    <row r="55" ht="15.75" customHeight="1">
      <c r="D55" s="66"/>
      <c r="J55" s="69"/>
    </row>
    <row r="56" ht="15.75" customHeight="1">
      <c r="D56" s="66"/>
      <c r="J56" s="69"/>
    </row>
    <row r="57" ht="15.75" customHeight="1">
      <c r="D57" s="66"/>
      <c r="J57" s="69"/>
    </row>
    <row r="58" ht="15.75" customHeight="1">
      <c r="D58" s="66"/>
      <c r="J58" s="69"/>
    </row>
    <row r="59" ht="15.75" customHeight="1">
      <c r="D59" s="66"/>
      <c r="J59" s="69"/>
    </row>
    <row r="60" ht="15.75" customHeight="1">
      <c r="D60" s="66"/>
      <c r="J60" s="69"/>
    </row>
    <row r="61" ht="15.75" customHeight="1">
      <c r="D61" s="66"/>
      <c r="J61" s="69"/>
    </row>
    <row r="62" ht="15.75" customHeight="1">
      <c r="D62" s="66"/>
      <c r="J62" s="69"/>
    </row>
    <row r="63" ht="15.75" customHeight="1">
      <c r="D63" s="66"/>
      <c r="J63" s="69"/>
    </row>
    <row r="64" ht="15.75" customHeight="1">
      <c r="D64" s="66"/>
      <c r="J64" s="69"/>
    </row>
    <row r="65" ht="15.75" customHeight="1">
      <c r="D65" s="66"/>
      <c r="J65" s="69"/>
    </row>
    <row r="66" ht="15.75" customHeight="1">
      <c r="D66" s="72"/>
      <c r="J66" s="69"/>
    </row>
    <row r="67" ht="15.75" customHeight="1">
      <c r="D67" s="72"/>
      <c r="J67" s="69"/>
    </row>
    <row r="68" ht="15.75" customHeight="1">
      <c r="D68" s="72"/>
      <c r="J68" s="69"/>
    </row>
    <row r="69" ht="15.75" customHeight="1">
      <c r="D69" s="72"/>
      <c r="J69" s="69"/>
    </row>
    <row r="70" ht="15.75" customHeight="1">
      <c r="D70" s="72"/>
      <c r="J70" s="69"/>
    </row>
    <row r="71" ht="15.75" customHeight="1">
      <c r="D71" s="72"/>
      <c r="J71" s="69"/>
    </row>
    <row r="72" ht="15.75" customHeight="1">
      <c r="D72" s="72"/>
      <c r="J72" s="69"/>
    </row>
    <row r="73" ht="15.75" customHeight="1">
      <c r="D73" s="72"/>
      <c r="J73" s="69"/>
    </row>
    <row r="74" ht="15.75" customHeight="1">
      <c r="D74" s="72"/>
      <c r="J74" s="69"/>
    </row>
    <row r="75" ht="15.75" customHeight="1">
      <c r="D75" s="72"/>
      <c r="J75" s="69"/>
    </row>
    <row r="76" ht="15.75" customHeight="1">
      <c r="D76" s="72"/>
      <c r="J76" s="69"/>
    </row>
    <row r="77" ht="15.75" customHeight="1">
      <c r="D77" s="72"/>
      <c r="J77" s="69"/>
    </row>
    <row r="78" ht="15.75" customHeight="1">
      <c r="D78" s="72"/>
      <c r="J78" s="69"/>
    </row>
    <row r="79" ht="15.75" customHeight="1">
      <c r="D79" s="72"/>
      <c r="J79" s="69"/>
    </row>
    <row r="80" ht="15.75" customHeight="1">
      <c r="D80" s="72"/>
      <c r="J80" s="69"/>
    </row>
    <row r="81" ht="15.75" customHeight="1">
      <c r="D81" s="72"/>
      <c r="J81" s="69"/>
    </row>
    <row r="82" ht="15.75" customHeight="1">
      <c r="D82" s="72"/>
      <c r="J82" s="69"/>
    </row>
    <row r="83" ht="15.75" customHeight="1">
      <c r="D83" s="72"/>
      <c r="J83" s="69"/>
    </row>
    <row r="84" ht="15.75" customHeight="1">
      <c r="D84" s="72"/>
      <c r="J84" s="69"/>
    </row>
    <row r="85" ht="15.75" customHeight="1">
      <c r="D85" s="72"/>
      <c r="J85" s="69"/>
    </row>
    <row r="86" ht="15.75" customHeight="1">
      <c r="D86" s="72"/>
      <c r="J86" s="69"/>
    </row>
    <row r="87" ht="15.75" customHeight="1">
      <c r="D87" s="72"/>
      <c r="J87" s="69"/>
    </row>
    <row r="88" ht="15.75" customHeight="1">
      <c r="D88" s="72"/>
      <c r="J88" s="69"/>
    </row>
    <row r="89" ht="15.75" customHeight="1">
      <c r="D89" s="72"/>
      <c r="J89" s="69"/>
    </row>
    <row r="90" ht="15.75" customHeight="1">
      <c r="D90" s="72"/>
      <c r="J90" s="69"/>
    </row>
    <row r="91" ht="15.75" customHeight="1">
      <c r="D91" s="72"/>
      <c r="J91" s="69"/>
    </row>
    <row r="92" ht="15.75" customHeight="1">
      <c r="D92" s="72"/>
      <c r="J92" s="69"/>
    </row>
    <row r="93" ht="15.75" customHeight="1">
      <c r="D93" s="72"/>
      <c r="J93" s="69"/>
    </row>
    <row r="94" ht="15.75" customHeight="1">
      <c r="D94" s="72"/>
      <c r="J94" s="69"/>
    </row>
    <row r="95" ht="15.75" customHeight="1">
      <c r="D95" s="72"/>
      <c r="J95" s="69"/>
    </row>
    <row r="96" ht="15.75" customHeight="1">
      <c r="D96" s="72"/>
      <c r="J96" s="69"/>
    </row>
    <row r="97" ht="15.75" customHeight="1">
      <c r="D97" s="72"/>
      <c r="J97" s="69"/>
    </row>
    <row r="98" ht="15.75" customHeight="1">
      <c r="D98" s="72"/>
      <c r="J98" s="69"/>
    </row>
    <row r="99" ht="15.75" customHeight="1">
      <c r="D99" s="72"/>
      <c r="J99" s="69"/>
    </row>
    <row r="100" ht="15.75" customHeight="1">
      <c r="D100" s="72"/>
      <c r="J100" s="69"/>
    </row>
    <row r="101" ht="15.75" customHeight="1">
      <c r="D101" s="72"/>
      <c r="J101" s="69"/>
    </row>
    <row r="102" ht="15.75" customHeight="1">
      <c r="D102" s="72"/>
      <c r="J102" s="69"/>
    </row>
    <row r="103" ht="15.75" customHeight="1">
      <c r="D103" s="72"/>
      <c r="J103" s="69"/>
    </row>
    <row r="104" ht="15.75" customHeight="1">
      <c r="D104" s="72"/>
      <c r="J104" s="69"/>
    </row>
    <row r="105" ht="15.75" customHeight="1">
      <c r="D105" s="72"/>
      <c r="J105" s="69"/>
    </row>
    <row r="106" ht="15.75" customHeight="1">
      <c r="D106" s="72"/>
      <c r="J106" s="69"/>
    </row>
    <row r="107" ht="15.75" customHeight="1">
      <c r="D107" s="72"/>
      <c r="J107" s="69"/>
    </row>
    <row r="108" ht="15.75" customHeight="1">
      <c r="D108" s="72"/>
      <c r="J108" s="69"/>
    </row>
    <row r="109" ht="15.75" customHeight="1">
      <c r="D109" s="72"/>
      <c r="J109" s="69"/>
    </row>
    <row r="110" ht="15.75" customHeight="1">
      <c r="D110" s="72"/>
      <c r="J110" s="69"/>
    </row>
    <row r="111" ht="15.75" customHeight="1">
      <c r="D111" s="72"/>
      <c r="J111" s="69"/>
    </row>
    <row r="112" ht="15.75" customHeight="1">
      <c r="D112" s="72"/>
      <c r="J112" s="69"/>
    </row>
    <row r="113" ht="15.75" customHeight="1">
      <c r="D113" s="72"/>
      <c r="J113" s="69"/>
    </row>
    <row r="114" ht="15.75" customHeight="1">
      <c r="D114" s="72"/>
      <c r="J114" s="69"/>
    </row>
    <row r="115" ht="15.75" customHeight="1">
      <c r="D115" s="72"/>
      <c r="J115" s="69"/>
    </row>
    <row r="116" ht="15.75" customHeight="1">
      <c r="D116" s="72"/>
      <c r="J116" s="69"/>
    </row>
    <row r="117" ht="15.75" customHeight="1">
      <c r="D117" s="72"/>
      <c r="J117" s="69"/>
    </row>
    <row r="118" ht="15.75" customHeight="1">
      <c r="D118" s="72"/>
      <c r="J118" s="69"/>
    </row>
    <row r="119" ht="15.75" customHeight="1">
      <c r="D119" s="72"/>
      <c r="J119" s="69"/>
    </row>
    <row r="120" ht="15.75" customHeight="1">
      <c r="D120" s="72"/>
      <c r="J120" s="69"/>
    </row>
    <row r="121" ht="15.75" customHeight="1">
      <c r="D121" s="72"/>
      <c r="J121" s="69"/>
    </row>
    <row r="122" ht="15.75" customHeight="1">
      <c r="D122" s="72"/>
      <c r="J122" s="69"/>
    </row>
    <row r="123" ht="15.75" customHeight="1">
      <c r="D123" s="72"/>
      <c r="J123" s="69"/>
    </row>
    <row r="124" ht="15.75" customHeight="1">
      <c r="D124" s="72"/>
      <c r="J124" s="69"/>
    </row>
    <row r="125" ht="15.75" customHeight="1">
      <c r="D125" s="72"/>
      <c r="J125" s="69"/>
    </row>
    <row r="126" ht="15.75" customHeight="1">
      <c r="D126" s="72"/>
      <c r="J126" s="69"/>
    </row>
    <row r="127" ht="15.75" customHeight="1">
      <c r="D127" s="72"/>
      <c r="J127" s="69"/>
    </row>
    <row r="128" ht="15.75" customHeight="1">
      <c r="D128" s="72"/>
      <c r="J128" s="69"/>
    </row>
    <row r="129" ht="15.75" customHeight="1">
      <c r="D129" s="72"/>
      <c r="J129" s="69"/>
    </row>
    <row r="130" ht="15.75" customHeight="1">
      <c r="D130" s="72"/>
      <c r="J130" s="69"/>
    </row>
    <row r="131" ht="15.75" customHeight="1">
      <c r="D131" s="72"/>
      <c r="J131" s="69"/>
    </row>
    <row r="132" ht="15.75" customHeight="1">
      <c r="D132" s="72"/>
      <c r="J132" s="69"/>
    </row>
    <row r="133" ht="15.75" customHeight="1">
      <c r="D133" s="72"/>
      <c r="J133" s="69"/>
    </row>
    <row r="134" ht="15.75" customHeight="1">
      <c r="D134" s="72"/>
      <c r="J134" s="69"/>
    </row>
    <row r="135" ht="15.75" customHeight="1">
      <c r="D135" s="72"/>
      <c r="J135" s="69"/>
    </row>
    <row r="136" ht="15.75" customHeight="1">
      <c r="D136" s="72"/>
      <c r="J136" s="69"/>
    </row>
    <row r="137" ht="15.75" customHeight="1">
      <c r="D137" s="72"/>
      <c r="J137" s="69"/>
    </row>
    <row r="138" ht="15.75" customHeight="1">
      <c r="D138" s="72"/>
      <c r="J138" s="69"/>
    </row>
    <row r="139" ht="15.75" customHeight="1">
      <c r="D139" s="72"/>
      <c r="J139" s="69"/>
    </row>
    <row r="140" ht="15.75" customHeight="1">
      <c r="D140" s="72"/>
      <c r="J140" s="69"/>
    </row>
    <row r="141" ht="15.75" customHeight="1">
      <c r="D141" s="72"/>
      <c r="J141" s="69"/>
    </row>
    <row r="142" ht="15.75" customHeight="1">
      <c r="D142" s="72"/>
      <c r="J142" s="69"/>
    </row>
    <row r="143" ht="15.75" customHeight="1">
      <c r="D143" s="72"/>
      <c r="J143" s="69"/>
    </row>
    <row r="144" ht="15.75" customHeight="1">
      <c r="D144" s="72"/>
      <c r="J144" s="69"/>
    </row>
    <row r="145" ht="15.75" customHeight="1">
      <c r="D145" s="72"/>
      <c r="J145" s="69"/>
    </row>
    <row r="146" ht="15.75" customHeight="1">
      <c r="D146" s="72"/>
      <c r="J146" s="69"/>
    </row>
    <row r="147" ht="15.75" customHeight="1">
      <c r="D147" s="72"/>
      <c r="J147" s="69"/>
    </row>
    <row r="148" ht="15.75" customHeight="1">
      <c r="D148" s="72"/>
      <c r="J148" s="69"/>
    </row>
    <row r="149" ht="15.75" customHeight="1">
      <c r="D149" s="72"/>
      <c r="J149" s="69"/>
    </row>
    <row r="150" ht="15.75" customHeight="1">
      <c r="D150" s="72"/>
      <c r="J150" s="69"/>
    </row>
    <row r="151" ht="15.75" customHeight="1">
      <c r="D151" s="72"/>
      <c r="J151" s="69"/>
    </row>
    <row r="152" ht="15.75" customHeight="1">
      <c r="D152" s="72"/>
      <c r="J152" s="69"/>
    </row>
    <row r="153" ht="15.75" customHeight="1">
      <c r="D153" s="72"/>
      <c r="J153" s="69"/>
    </row>
    <row r="154" ht="15.75" customHeight="1">
      <c r="D154" s="72"/>
      <c r="J154" s="69"/>
    </row>
    <row r="155" ht="15.75" customHeight="1">
      <c r="D155" s="72"/>
      <c r="J155" s="69"/>
    </row>
    <row r="156" ht="15.75" customHeight="1">
      <c r="D156" s="72"/>
      <c r="J156" s="69"/>
    </row>
    <row r="157" ht="15.75" customHeight="1">
      <c r="D157" s="72"/>
      <c r="J157" s="69"/>
    </row>
    <row r="158" ht="15.75" customHeight="1">
      <c r="D158" s="72"/>
      <c r="J158" s="69"/>
    </row>
    <row r="159" ht="15.75" customHeight="1">
      <c r="D159" s="72"/>
      <c r="J159" s="69"/>
    </row>
    <row r="160" ht="15.75" customHeight="1">
      <c r="D160" s="72"/>
      <c r="J160" s="69"/>
    </row>
    <row r="161" ht="15.75" customHeight="1">
      <c r="D161" s="72"/>
      <c r="J161" s="69"/>
    </row>
    <row r="162" ht="15.75" customHeight="1">
      <c r="D162" s="72"/>
      <c r="J162" s="69"/>
    </row>
    <row r="163" ht="15.75" customHeight="1">
      <c r="D163" s="72"/>
      <c r="J163" s="69"/>
    </row>
    <row r="164" ht="15.75" customHeight="1">
      <c r="D164" s="72"/>
      <c r="J164" s="69"/>
    </row>
    <row r="165" ht="15.75" customHeight="1">
      <c r="D165" s="72"/>
      <c r="J165" s="69"/>
    </row>
    <row r="166" ht="15.75" customHeight="1">
      <c r="D166" s="72"/>
      <c r="J166" s="69"/>
    </row>
    <row r="167" ht="15.75" customHeight="1">
      <c r="D167" s="72"/>
      <c r="J167" s="69"/>
    </row>
    <row r="168" ht="15.75" customHeight="1">
      <c r="D168" s="72"/>
      <c r="J168" s="69"/>
    </row>
    <row r="169" ht="15.75" customHeight="1">
      <c r="D169" s="72"/>
      <c r="J169" s="69"/>
    </row>
    <row r="170" ht="15.75" customHeight="1">
      <c r="D170" s="72"/>
      <c r="J170" s="69"/>
    </row>
    <row r="171" ht="15.75" customHeight="1">
      <c r="D171" s="72"/>
      <c r="J171" s="69"/>
    </row>
    <row r="172" ht="15.75" customHeight="1">
      <c r="D172" s="72"/>
      <c r="J172" s="69"/>
    </row>
    <row r="173" ht="15.75" customHeight="1">
      <c r="D173" s="72"/>
      <c r="J173" s="69"/>
    </row>
    <row r="174" ht="15.75" customHeight="1">
      <c r="D174" s="72"/>
      <c r="J174" s="69"/>
    </row>
    <row r="175" ht="15.75" customHeight="1">
      <c r="D175" s="72"/>
      <c r="J175" s="69"/>
    </row>
    <row r="176" ht="15.75" customHeight="1">
      <c r="D176" s="72"/>
      <c r="J176" s="69"/>
    </row>
    <row r="177" ht="15.75" customHeight="1">
      <c r="D177" s="72"/>
      <c r="J177" s="69"/>
    </row>
    <row r="178" ht="15.75" customHeight="1">
      <c r="D178" s="72"/>
      <c r="J178" s="69"/>
    </row>
    <row r="179" ht="15.75" customHeight="1">
      <c r="D179" s="72"/>
      <c r="J179" s="69"/>
    </row>
    <row r="180" ht="15.75" customHeight="1">
      <c r="D180" s="72"/>
      <c r="J180" s="69"/>
    </row>
    <row r="181" ht="15.75" customHeight="1">
      <c r="D181" s="72"/>
      <c r="J181" s="69"/>
    </row>
    <row r="182" ht="15.75" customHeight="1">
      <c r="D182" s="72"/>
      <c r="J182" s="69"/>
    </row>
    <row r="183" ht="15.75" customHeight="1">
      <c r="D183" s="72"/>
      <c r="J183" s="69"/>
    </row>
    <row r="184" ht="15.75" customHeight="1">
      <c r="D184" s="72"/>
      <c r="J184" s="69"/>
    </row>
    <row r="185" ht="15.75" customHeight="1">
      <c r="D185" s="72"/>
      <c r="J185" s="69"/>
    </row>
    <row r="186" ht="15.75" customHeight="1">
      <c r="D186" s="72"/>
      <c r="J186" s="69"/>
    </row>
    <row r="187" ht="15.75" customHeight="1">
      <c r="D187" s="72"/>
      <c r="J187" s="69"/>
    </row>
    <row r="188" ht="15.75" customHeight="1">
      <c r="D188" s="72"/>
      <c r="J188" s="69"/>
    </row>
    <row r="189" ht="15.75" customHeight="1">
      <c r="D189" s="72"/>
      <c r="J189" s="69"/>
    </row>
    <row r="190" ht="15.75" customHeight="1">
      <c r="D190" s="72"/>
      <c r="J190" s="69"/>
    </row>
    <row r="191" ht="15.75" customHeight="1">
      <c r="D191" s="72"/>
      <c r="J191" s="69"/>
    </row>
    <row r="192" ht="15.75" customHeight="1">
      <c r="D192" s="72"/>
      <c r="J192" s="69"/>
    </row>
    <row r="193" ht="15.75" customHeight="1">
      <c r="D193" s="72"/>
      <c r="J193" s="69"/>
    </row>
    <row r="194" ht="15.75" customHeight="1">
      <c r="D194" s="72"/>
      <c r="J194" s="69"/>
    </row>
    <row r="195" ht="15.75" customHeight="1">
      <c r="D195" s="72"/>
      <c r="J195" s="69"/>
    </row>
    <row r="196" ht="15.75" customHeight="1">
      <c r="D196" s="72"/>
      <c r="J196" s="69"/>
    </row>
    <row r="197" ht="15.75" customHeight="1">
      <c r="D197" s="72"/>
      <c r="J197" s="69"/>
    </row>
    <row r="198" ht="15.75" customHeight="1">
      <c r="D198" s="72"/>
      <c r="J198" s="69"/>
    </row>
    <row r="199" ht="15.75" customHeight="1">
      <c r="D199" s="72"/>
      <c r="J199" s="69"/>
    </row>
    <row r="200" ht="15.75" customHeight="1">
      <c r="D200" s="72"/>
      <c r="J200" s="69"/>
    </row>
    <row r="201" ht="15.75" customHeight="1">
      <c r="D201" s="72"/>
      <c r="J201" s="69"/>
    </row>
    <row r="202" ht="15.75" customHeight="1">
      <c r="D202" s="72"/>
      <c r="J202" s="69"/>
    </row>
    <row r="203" ht="15.75" customHeight="1">
      <c r="D203" s="72"/>
      <c r="J203" s="69"/>
    </row>
    <row r="204" ht="15.75" customHeight="1">
      <c r="D204" s="72"/>
      <c r="J204" s="69"/>
    </row>
    <row r="205" ht="15.75" customHeight="1">
      <c r="D205" s="72"/>
      <c r="J205" s="69"/>
    </row>
    <row r="206" ht="15.75" customHeight="1">
      <c r="D206" s="72"/>
      <c r="J206" s="69"/>
    </row>
    <row r="207" ht="15.75" customHeight="1">
      <c r="D207" s="72"/>
      <c r="J207" s="69"/>
    </row>
    <row r="208" ht="15.75" customHeight="1">
      <c r="D208" s="72"/>
      <c r="J208" s="69"/>
    </row>
    <row r="209" ht="15.75" customHeight="1">
      <c r="D209" s="72"/>
      <c r="J209" s="69"/>
    </row>
    <row r="210" ht="15.75" customHeight="1">
      <c r="D210" s="72"/>
      <c r="J210" s="69"/>
    </row>
    <row r="211" ht="15.75" customHeight="1">
      <c r="D211" s="72"/>
      <c r="J211" s="69"/>
    </row>
    <row r="212" ht="15.75" customHeight="1">
      <c r="D212" s="72"/>
      <c r="J212" s="69"/>
    </row>
    <row r="213" ht="15.75" customHeight="1">
      <c r="D213" s="72"/>
      <c r="J213" s="69"/>
    </row>
    <row r="214" ht="15.75" customHeight="1">
      <c r="D214" s="72"/>
      <c r="J214" s="69"/>
    </row>
    <row r="215" ht="15.75" customHeight="1">
      <c r="D215" s="72"/>
      <c r="J215" s="69"/>
    </row>
    <row r="216" ht="15.75" customHeight="1">
      <c r="D216" s="72"/>
      <c r="J216" s="69"/>
    </row>
    <row r="217" ht="15.75" customHeight="1">
      <c r="D217" s="72"/>
      <c r="J217" s="69"/>
    </row>
    <row r="218" ht="15.75" customHeight="1">
      <c r="D218" s="72"/>
      <c r="J218" s="69"/>
    </row>
    <row r="219" ht="15.75" customHeight="1">
      <c r="D219" s="72"/>
      <c r="J219" s="69"/>
    </row>
    <row r="220" ht="15.75" customHeight="1">
      <c r="D220" s="72"/>
      <c r="J220" s="69"/>
    </row>
    <row r="221" ht="15.75" customHeight="1">
      <c r="D221" s="72"/>
      <c r="J221" s="69"/>
    </row>
    <row r="222" ht="15.75" customHeight="1">
      <c r="D222" s="72"/>
      <c r="J222" s="69"/>
    </row>
    <row r="223" ht="15.75" customHeight="1">
      <c r="D223" s="72"/>
      <c r="J223" s="69"/>
    </row>
    <row r="224" ht="15.75" customHeight="1">
      <c r="D224" s="72"/>
      <c r="J224" s="69"/>
    </row>
    <row r="225" ht="15.75" customHeight="1">
      <c r="D225" s="72"/>
      <c r="J225" s="69"/>
    </row>
    <row r="226" ht="15.75" customHeight="1">
      <c r="D226" s="72"/>
      <c r="J226" s="69"/>
    </row>
    <row r="227" ht="15.75" customHeight="1">
      <c r="D227" s="72"/>
      <c r="J227" s="69"/>
    </row>
    <row r="228" ht="15.75" customHeight="1">
      <c r="D228" s="72"/>
      <c r="J228" s="69"/>
    </row>
    <row r="229" ht="15.75" customHeight="1">
      <c r="D229" s="72"/>
      <c r="J229" s="69"/>
    </row>
    <row r="230" ht="15.75" customHeight="1">
      <c r="D230" s="72"/>
      <c r="J230" s="69"/>
    </row>
    <row r="231" ht="15.75" customHeight="1">
      <c r="D231" s="72"/>
      <c r="J231" s="69"/>
    </row>
    <row r="232" ht="15.75" customHeight="1">
      <c r="D232" s="72"/>
      <c r="J232" s="69"/>
    </row>
    <row r="233" ht="15.75" customHeight="1">
      <c r="D233" s="72"/>
      <c r="J233" s="69"/>
    </row>
    <row r="234" ht="15.75" customHeight="1">
      <c r="D234" s="72"/>
      <c r="J234" s="69"/>
    </row>
    <row r="235" ht="15.75" customHeight="1">
      <c r="D235" s="72"/>
      <c r="J235" s="69"/>
    </row>
    <row r="236" ht="15.75" customHeight="1">
      <c r="D236" s="72"/>
      <c r="J236" s="69"/>
    </row>
    <row r="237" ht="15.75" customHeight="1">
      <c r="D237" s="72"/>
      <c r="J237" s="69"/>
    </row>
    <row r="238" ht="15.75" customHeight="1">
      <c r="D238" s="72"/>
      <c r="J238" s="69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1">
    <mergeCell ref="G2:G3"/>
    <mergeCell ref="H2:H3"/>
    <mergeCell ref="I2:I3"/>
    <mergeCell ref="K2:K3"/>
    <mergeCell ref="L2:L3"/>
    <mergeCell ref="M2:M3"/>
    <mergeCell ref="D2:D3"/>
    <mergeCell ref="B4:D4"/>
    <mergeCell ref="B32:C32"/>
    <mergeCell ref="A33:D33"/>
    <mergeCell ref="A34:D34"/>
    <mergeCell ref="A35:D35"/>
    <mergeCell ref="A36:D36"/>
    <mergeCell ref="L37:M37"/>
    <mergeCell ref="A1:A31"/>
    <mergeCell ref="B1:B3"/>
    <mergeCell ref="C1:C3"/>
    <mergeCell ref="K1:N1"/>
    <mergeCell ref="E2:E3"/>
    <mergeCell ref="F2:F3"/>
    <mergeCell ref="N2:N3"/>
  </mergeCells>
  <printOptions/>
  <pageMargins bottom="0.75" footer="0.0" header="0.0" left="0.7" right="0.7" top="0.75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1.25"/>
    <col customWidth="1" min="2" max="3" width="5.0"/>
    <col customWidth="1" min="4" max="4" width="40.88"/>
    <col customWidth="1" min="5" max="5" width="22.5"/>
    <col customWidth="1" min="6" max="6" width="5.0"/>
    <col customWidth="1" min="7" max="17" width="8.38"/>
    <col customWidth="1" min="18" max="26" width="11.0"/>
  </cols>
  <sheetData>
    <row r="1" ht="35.25" customHeight="1">
      <c r="A1" s="1" t="s">
        <v>108</v>
      </c>
      <c r="B1" s="2" t="s">
        <v>1</v>
      </c>
      <c r="C1" s="2" t="s">
        <v>2</v>
      </c>
      <c r="D1" s="3" t="s">
        <v>3</v>
      </c>
      <c r="E1" s="97"/>
      <c r="L1" s="6"/>
      <c r="M1" s="7" t="s">
        <v>4</v>
      </c>
      <c r="Q1" s="6"/>
    </row>
    <row r="2" ht="35.25" customHeight="1">
      <c r="A2" s="8"/>
      <c r="B2" s="8"/>
      <c r="C2" s="8"/>
      <c r="D2" s="10" t="s">
        <v>6</v>
      </c>
      <c r="E2" s="11"/>
      <c r="F2" s="11"/>
      <c r="G2" s="11"/>
      <c r="H2" s="11"/>
      <c r="I2" s="11"/>
      <c r="J2" s="11"/>
      <c r="K2" s="11"/>
      <c r="L2" s="6"/>
      <c r="M2" s="11"/>
      <c r="N2" s="11"/>
      <c r="O2" s="11"/>
      <c r="P2" s="11"/>
      <c r="Q2" s="6"/>
    </row>
    <row r="3" ht="35.25" customHeight="1">
      <c r="A3" s="8"/>
      <c r="B3" s="17"/>
      <c r="C3" s="17"/>
      <c r="D3" s="17"/>
      <c r="E3" s="17"/>
      <c r="F3" s="17"/>
      <c r="G3" s="17"/>
      <c r="H3" s="17"/>
      <c r="I3" s="17"/>
      <c r="J3" s="17"/>
      <c r="K3" s="17"/>
      <c r="L3" s="6"/>
      <c r="M3" s="17"/>
      <c r="N3" s="17"/>
      <c r="O3" s="17"/>
      <c r="P3" s="17"/>
      <c r="Q3" s="6"/>
    </row>
    <row r="4" ht="18.0" customHeight="1">
      <c r="A4" s="8"/>
      <c r="B4" s="21" t="s">
        <v>7</v>
      </c>
      <c r="C4" s="23"/>
      <c r="D4" s="25"/>
      <c r="L4" s="6"/>
      <c r="Q4" s="6"/>
    </row>
    <row r="5" ht="35.25" customHeight="1">
      <c r="A5" s="8"/>
      <c r="B5" s="36">
        <v>1.0</v>
      </c>
      <c r="C5" s="36">
        <v>1.0</v>
      </c>
      <c r="D5" s="38" t="s">
        <v>9</v>
      </c>
      <c r="L5" s="6"/>
      <c r="Q5" s="6"/>
    </row>
    <row r="6" ht="35.25" customHeight="1">
      <c r="A6" s="8"/>
      <c r="B6" s="36">
        <v>1.0</v>
      </c>
      <c r="C6" s="36">
        <v>2.0</v>
      </c>
      <c r="D6" s="38" t="s">
        <v>13</v>
      </c>
      <c r="L6" s="6"/>
      <c r="Q6" s="6"/>
    </row>
    <row r="7" ht="35.25" customHeight="1">
      <c r="A7" s="8"/>
      <c r="B7" s="36">
        <v>1.0</v>
      </c>
      <c r="C7" s="36">
        <v>3.0</v>
      </c>
      <c r="D7" s="38" t="s">
        <v>15</v>
      </c>
      <c r="L7" s="6"/>
      <c r="Q7" s="6"/>
    </row>
    <row r="8" ht="15.0" customHeight="1">
      <c r="A8" s="8"/>
      <c r="B8" s="36">
        <v>1.0</v>
      </c>
      <c r="C8" s="36">
        <v>4.0</v>
      </c>
      <c r="D8" s="38" t="s">
        <v>17</v>
      </c>
      <c r="L8" s="6"/>
      <c r="Q8" s="6"/>
    </row>
    <row r="9" ht="30.0" customHeight="1">
      <c r="A9" s="8"/>
      <c r="B9" s="36">
        <v>1.0</v>
      </c>
      <c r="C9" s="36">
        <v>5.0</v>
      </c>
      <c r="D9" s="38" t="s">
        <v>18</v>
      </c>
      <c r="E9" s="99"/>
      <c r="L9" s="6"/>
      <c r="Q9" s="6"/>
    </row>
    <row r="10" ht="40.5" customHeight="1">
      <c r="A10" s="8"/>
      <c r="B10" s="36">
        <v>1.0</v>
      </c>
      <c r="C10" s="36">
        <v>6.0</v>
      </c>
      <c r="D10" s="38" t="s">
        <v>111</v>
      </c>
      <c r="L10" s="6"/>
      <c r="Q10" s="6"/>
    </row>
    <row r="11" ht="15.0" customHeight="1">
      <c r="A11" s="8"/>
      <c r="B11" s="36">
        <v>1.0</v>
      </c>
      <c r="C11" s="36">
        <v>7.0</v>
      </c>
      <c r="D11" s="38" t="s">
        <v>112</v>
      </c>
      <c r="L11" s="6"/>
      <c r="Q11" s="6"/>
    </row>
    <row r="12" ht="14.25" customHeight="1">
      <c r="A12" s="8"/>
      <c r="B12" s="36">
        <v>1.0</v>
      </c>
      <c r="C12" s="36">
        <v>8.0</v>
      </c>
      <c r="D12" s="38" t="s">
        <v>113</v>
      </c>
      <c r="L12" s="6"/>
      <c r="Q12" s="6"/>
    </row>
    <row r="13" ht="15.0" customHeight="1">
      <c r="A13" s="8"/>
      <c r="B13" s="36">
        <v>1.0</v>
      </c>
      <c r="C13" s="36">
        <v>9.0</v>
      </c>
      <c r="D13" s="38" t="s">
        <v>110</v>
      </c>
      <c r="L13" s="6"/>
      <c r="Q13" s="6"/>
    </row>
    <row r="14" ht="15.0" customHeight="1">
      <c r="A14" s="8"/>
      <c r="B14" s="36">
        <v>1.0</v>
      </c>
      <c r="C14" s="36">
        <v>10.0</v>
      </c>
      <c r="D14" s="38" t="s">
        <v>25</v>
      </c>
      <c r="L14" s="6"/>
      <c r="Q14" s="6"/>
    </row>
    <row r="15" ht="15.0" customHeight="1">
      <c r="A15" s="8"/>
      <c r="B15" s="36">
        <v>1.0</v>
      </c>
      <c r="C15" s="36">
        <v>11.0</v>
      </c>
      <c r="D15" s="38" t="s">
        <v>27</v>
      </c>
      <c r="L15" s="6"/>
      <c r="Q15" s="6"/>
    </row>
    <row r="16" ht="15.0" customHeight="1">
      <c r="A16" s="8"/>
      <c r="B16" s="36">
        <v>1.0</v>
      </c>
      <c r="C16" s="36">
        <v>12.0</v>
      </c>
      <c r="D16" s="45" t="s">
        <v>35</v>
      </c>
      <c r="L16" s="6"/>
      <c r="Q16" s="6"/>
    </row>
    <row r="17" ht="15.0" customHeight="1">
      <c r="A17" s="8"/>
      <c r="B17" s="36">
        <v>1.0</v>
      </c>
      <c r="C17" s="36">
        <v>13.0</v>
      </c>
      <c r="D17" s="45" t="s">
        <v>38</v>
      </c>
      <c r="L17" s="6"/>
      <c r="Q17" s="6"/>
    </row>
    <row r="18" ht="15.0" customHeight="1">
      <c r="A18" s="8"/>
      <c r="B18" s="36">
        <v>1.0</v>
      </c>
      <c r="C18" s="36">
        <v>14.0</v>
      </c>
      <c r="D18" s="45" t="s">
        <v>39</v>
      </c>
      <c r="L18" s="6"/>
      <c r="Q18" s="6"/>
    </row>
    <row r="19" ht="16.5" customHeight="1">
      <c r="A19" s="8"/>
      <c r="B19" s="36">
        <v>1.0</v>
      </c>
      <c r="C19" s="36">
        <v>15.0</v>
      </c>
      <c r="D19" s="45" t="s">
        <v>40</v>
      </c>
      <c r="L19" s="6"/>
      <c r="Q19" s="6"/>
    </row>
    <row r="20" ht="17.25" customHeight="1">
      <c r="A20" s="8"/>
      <c r="B20" s="36">
        <v>4.0</v>
      </c>
      <c r="C20" s="36">
        <v>16.0</v>
      </c>
      <c r="D20" s="38" t="s">
        <v>115</v>
      </c>
      <c r="L20" s="6"/>
      <c r="Q20" s="6"/>
    </row>
    <row r="21" ht="26.25" customHeight="1">
      <c r="A21" s="8"/>
      <c r="B21" s="36">
        <v>5.0</v>
      </c>
      <c r="C21" s="36">
        <v>17.0</v>
      </c>
      <c r="D21" s="45" t="s">
        <v>116</v>
      </c>
      <c r="L21" s="6"/>
      <c r="Q21" s="6"/>
    </row>
    <row r="22" ht="15.75" customHeight="1">
      <c r="A22" s="8"/>
      <c r="B22" s="36">
        <v>1.0</v>
      </c>
      <c r="C22" s="36">
        <v>18.0</v>
      </c>
      <c r="D22" s="45" t="s">
        <v>47</v>
      </c>
      <c r="L22" s="6"/>
      <c r="Q22" s="6"/>
    </row>
    <row r="23" ht="15.75" customHeight="1">
      <c r="A23" s="8"/>
      <c r="B23" s="36">
        <v>1.0</v>
      </c>
      <c r="C23" s="36">
        <v>19.0</v>
      </c>
      <c r="D23" s="45" t="s">
        <v>49</v>
      </c>
      <c r="L23" s="6"/>
      <c r="Q23" s="6"/>
    </row>
    <row r="24" ht="16.5" customHeight="1">
      <c r="A24" s="8"/>
      <c r="B24" s="36">
        <v>1.0</v>
      </c>
      <c r="C24" s="36">
        <v>20.0</v>
      </c>
      <c r="D24" s="45" t="s">
        <v>52</v>
      </c>
      <c r="L24" s="6"/>
      <c r="Q24" s="6"/>
    </row>
    <row r="25" ht="15.75" customHeight="1">
      <c r="A25" s="8"/>
      <c r="B25" s="36">
        <v>1.0</v>
      </c>
      <c r="C25" s="36">
        <v>21.0</v>
      </c>
      <c r="D25" s="45" t="s">
        <v>54</v>
      </c>
      <c r="L25" s="6"/>
      <c r="Q25" s="6"/>
    </row>
    <row r="26" ht="15.75" customHeight="1">
      <c r="A26" s="8"/>
      <c r="B26" s="36">
        <v>4.0</v>
      </c>
      <c r="C26" s="36">
        <v>22.0</v>
      </c>
      <c r="D26" s="45" t="s">
        <v>117</v>
      </c>
      <c r="L26" s="6"/>
      <c r="Q26" s="6"/>
    </row>
    <row r="27" ht="15.75" customHeight="1">
      <c r="A27" s="8"/>
      <c r="B27" s="36">
        <v>5.0</v>
      </c>
      <c r="C27" s="36">
        <v>23.0</v>
      </c>
      <c r="D27" s="38" t="s">
        <v>118</v>
      </c>
      <c r="L27" s="6"/>
      <c r="Q27" s="6"/>
    </row>
    <row r="28" ht="15.75" customHeight="1">
      <c r="A28" s="17"/>
      <c r="B28" s="36">
        <v>5.0</v>
      </c>
      <c r="C28" s="36">
        <v>24.0</v>
      </c>
      <c r="D28" s="45" t="s">
        <v>119</v>
      </c>
      <c r="L28" s="6"/>
      <c r="Q28" s="6"/>
    </row>
    <row r="29" ht="34.5" customHeight="1">
      <c r="A29" s="48"/>
      <c r="B29" s="50">
        <f>SUM(B5:B28)</f>
        <v>42</v>
      </c>
      <c r="C29" s="25"/>
      <c r="D29" s="100" t="s">
        <v>64</v>
      </c>
      <c r="L29" s="6"/>
      <c r="Q29" s="6"/>
    </row>
    <row r="30" ht="34.5" customHeight="1">
      <c r="A30" s="53" t="s">
        <v>65</v>
      </c>
      <c r="B30" s="23"/>
      <c r="C30" s="23"/>
      <c r="D30" s="25"/>
      <c r="L30" s="6"/>
      <c r="Q30" s="6"/>
    </row>
    <row r="31" ht="34.5" customHeight="1">
      <c r="A31" s="53" t="s">
        <v>68</v>
      </c>
      <c r="B31" s="23"/>
      <c r="C31" s="23"/>
      <c r="D31" s="25"/>
      <c r="L31" s="6"/>
      <c r="Q31" s="6"/>
    </row>
    <row r="32" ht="34.5" customHeight="1">
      <c r="A32" s="53" t="s">
        <v>72</v>
      </c>
      <c r="B32" s="23"/>
      <c r="C32" s="23"/>
      <c r="D32" s="25"/>
      <c r="L32" s="6"/>
      <c r="Q32" s="6"/>
    </row>
    <row r="33" ht="34.5" customHeight="1">
      <c r="A33" s="53" t="s">
        <v>75</v>
      </c>
      <c r="B33" s="23"/>
      <c r="C33" s="23"/>
      <c r="D33" s="25"/>
      <c r="L33" s="6"/>
      <c r="Q33" s="6"/>
    </row>
    <row r="34" ht="34.5" customHeight="1">
      <c r="D34" s="66"/>
      <c r="G34" s="103" t="s">
        <v>121</v>
      </c>
      <c r="H34" s="25"/>
      <c r="I34" s="105"/>
      <c r="L34" s="6"/>
      <c r="N34" s="103" t="s">
        <v>121</v>
      </c>
      <c r="O34" s="25"/>
      <c r="P34" s="105"/>
      <c r="Q34" s="6"/>
    </row>
    <row r="35" ht="15.75" customHeight="1">
      <c r="D35" s="66"/>
      <c r="G35" s="67" t="s">
        <v>122</v>
      </c>
      <c r="H35" s="67"/>
      <c r="I35" s="67"/>
      <c r="L35" s="6"/>
      <c r="N35" s="67" t="s">
        <v>122</v>
      </c>
      <c r="O35" s="67"/>
      <c r="P35" s="67"/>
      <c r="Q35" s="6"/>
    </row>
    <row r="36" ht="15.75" customHeight="1">
      <c r="D36" s="66"/>
      <c r="L36" s="69"/>
    </row>
    <row r="37" ht="15.75" customHeight="1">
      <c r="D37" s="66"/>
      <c r="L37" s="69"/>
    </row>
    <row r="38" ht="15.75" customHeight="1">
      <c r="D38" s="66"/>
      <c r="L38" s="69"/>
    </row>
    <row r="39" ht="15.75" customHeight="1">
      <c r="D39" s="66"/>
      <c r="L39" s="69"/>
    </row>
    <row r="40" ht="15.75" customHeight="1">
      <c r="D40" s="66"/>
      <c r="L40" s="69"/>
    </row>
    <row r="41" ht="15.75" customHeight="1">
      <c r="D41" s="66"/>
      <c r="L41" s="69"/>
    </row>
    <row r="42" ht="15.75" customHeight="1">
      <c r="D42" s="66"/>
      <c r="L42" s="69"/>
    </row>
    <row r="43" ht="15.75" customHeight="1">
      <c r="D43" s="66"/>
      <c r="L43" s="69"/>
    </row>
    <row r="44" ht="15.75" customHeight="1">
      <c r="D44" s="66"/>
      <c r="L44" s="69"/>
    </row>
    <row r="45" ht="15.75" customHeight="1">
      <c r="D45" s="66"/>
      <c r="L45" s="69"/>
    </row>
    <row r="46" ht="15.75" customHeight="1">
      <c r="D46" s="66"/>
      <c r="L46" s="69"/>
    </row>
    <row r="47" ht="15.75" customHeight="1">
      <c r="D47" s="66"/>
      <c r="L47" s="69"/>
    </row>
    <row r="48" ht="15.75" customHeight="1">
      <c r="D48" s="66"/>
      <c r="L48" s="69"/>
    </row>
    <row r="49" ht="15.75" customHeight="1">
      <c r="D49" s="66"/>
      <c r="L49" s="69"/>
    </row>
    <row r="50" ht="15.75" customHeight="1">
      <c r="D50" s="66"/>
      <c r="L50" s="69"/>
    </row>
    <row r="51" ht="15.75" customHeight="1">
      <c r="D51" s="66"/>
      <c r="L51" s="69"/>
    </row>
    <row r="52" ht="15.75" customHeight="1">
      <c r="D52" s="66"/>
      <c r="L52" s="69"/>
    </row>
    <row r="53" ht="15.75" customHeight="1">
      <c r="D53" s="66"/>
      <c r="L53" s="69"/>
    </row>
    <row r="54" ht="15.75" customHeight="1">
      <c r="D54" s="66"/>
      <c r="L54" s="69"/>
    </row>
    <row r="55" ht="15.75" customHeight="1">
      <c r="D55" s="66"/>
      <c r="L55" s="69"/>
    </row>
    <row r="56" ht="15.75" customHeight="1">
      <c r="D56" s="66"/>
      <c r="L56" s="69"/>
    </row>
    <row r="57" ht="15.75" customHeight="1">
      <c r="D57" s="66"/>
      <c r="L57" s="69"/>
    </row>
    <row r="58" ht="15.75" customHeight="1">
      <c r="D58" s="66"/>
      <c r="L58" s="69"/>
    </row>
    <row r="59" ht="15.75" customHeight="1">
      <c r="D59" s="66"/>
      <c r="L59" s="69"/>
    </row>
    <row r="60" ht="15.75" customHeight="1">
      <c r="D60" s="66"/>
      <c r="L60" s="69"/>
    </row>
    <row r="61" ht="15.75" customHeight="1">
      <c r="D61" s="66"/>
      <c r="L61" s="69"/>
    </row>
    <row r="62" ht="15.75" customHeight="1">
      <c r="D62" s="66"/>
      <c r="L62" s="69"/>
    </row>
    <row r="63" ht="15.75" customHeight="1">
      <c r="D63" s="72"/>
      <c r="L63" s="69"/>
    </row>
    <row r="64" ht="15.75" customHeight="1">
      <c r="D64" s="72"/>
      <c r="L64" s="69"/>
    </row>
    <row r="65" ht="15.75" customHeight="1">
      <c r="D65" s="72"/>
      <c r="L65" s="69"/>
    </row>
    <row r="66" ht="15.75" customHeight="1">
      <c r="D66" s="72"/>
      <c r="L66" s="69"/>
    </row>
    <row r="67" ht="15.75" customHeight="1">
      <c r="D67" s="72"/>
      <c r="L67" s="69"/>
    </row>
    <row r="68" ht="15.75" customHeight="1">
      <c r="D68" s="72"/>
      <c r="L68" s="69"/>
    </row>
    <row r="69" ht="15.75" customHeight="1">
      <c r="D69" s="72"/>
      <c r="L69" s="69"/>
    </row>
    <row r="70" ht="15.75" customHeight="1">
      <c r="D70" s="72"/>
      <c r="L70" s="69"/>
    </row>
    <row r="71" ht="15.75" customHeight="1">
      <c r="D71" s="72"/>
      <c r="L71" s="69"/>
    </row>
    <row r="72" ht="15.75" customHeight="1">
      <c r="D72" s="72"/>
      <c r="L72" s="69"/>
    </row>
    <row r="73" ht="15.75" customHeight="1">
      <c r="D73" s="72"/>
      <c r="L73" s="69"/>
    </row>
    <row r="74" ht="15.75" customHeight="1">
      <c r="D74" s="72"/>
      <c r="L74" s="69"/>
    </row>
    <row r="75" ht="15.75" customHeight="1">
      <c r="D75" s="72"/>
      <c r="L75" s="69"/>
    </row>
    <row r="76" ht="15.75" customHeight="1">
      <c r="D76" s="72"/>
      <c r="L76" s="69"/>
    </row>
    <row r="77" ht="15.75" customHeight="1">
      <c r="D77" s="72"/>
      <c r="L77" s="69"/>
    </row>
    <row r="78" ht="15.75" customHeight="1">
      <c r="D78" s="72"/>
      <c r="L78" s="69"/>
    </row>
    <row r="79" ht="15.75" customHeight="1">
      <c r="D79" s="72"/>
      <c r="L79" s="69"/>
    </row>
    <row r="80" ht="15.75" customHeight="1">
      <c r="D80" s="72"/>
      <c r="L80" s="69"/>
    </row>
    <row r="81" ht="15.75" customHeight="1">
      <c r="D81" s="72"/>
      <c r="L81" s="69"/>
    </row>
    <row r="82" ht="15.75" customHeight="1">
      <c r="D82" s="72"/>
      <c r="L82" s="69"/>
    </row>
    <row r="83" ht="15.75" customHeight="1">
      <c r="D83" s="72"/>
      <c r="L83" s="69"/>
    </row>
    <row r="84" ht="15.75" customHeight="1">
      <c r="D84" s="72"/>
      <c r="L84" s="69"/>
    </row>
    <row r="85" ht="15.75" customHeight="1">
      <c r="D85" s="72"/>
      <c r="L85" s="69"/>
    </row>
    <row r="86" ht="15.75" customHeight="1">
      <c r="D86" s="72"/>
      <c r="L86" s="69"/>
    </row>
    <row r="87" ht="15.75" customHeight="1">
      <c r="D87" s="72"/>
      <c r="L87" s="69"/>
    </row>
    <row r="88" ht="15.75" customHeight="1">
      <c r="D88" s="72"/>
      <c r="L88" s="69"/>
    </row>
    <row r="89" ht="15.75" customHeight="1">
      <c r="D89" s="72"/>
      <c r="L89" s="69"/>
    </row>
    <row r="90" ht="15.75" customHeight="1">
      <c r="D90" s="72"/>
      <c r="L90" s="69"/>
    </row>
    <row r="91" ht="15.75" customHeight="1">
      <c r="D91" s="72"/>
      <c r="L91" s="69"/>
    </row>
    <row r="92" ht="15.75" customHeight="1">
      <c r="D92" s="72"/>
      <c r="L92" s="69"/>
    </row>
    <row r="93" ht="15.75" customHeight="1">
      <c r="D93" s="72"/>
      <c r="L93" s="69"/>
    </row>
    <row r="94" ht="15.75" customHeight="1">
      <c r="D94" s="72"/>
      <c r="L94" s="69"/>
    </row>
    <row r="95" ht="15.75" customHeight="1">
      <c r="D95" s="72"/>
      <c r="L95" s="69"/>
    </row>
    <row r="96" ht="15.75" customHeight="1">
      <c r="D96" s="72"/>
      <c r="L96" s="69"/>
    </row>
    <row r="97" ht="15.75" customHeight="1">
      <c r="D97" s="72"/>
      <c r="L97" s="69"/>
    </row>
    <row r="98" ht="15.75" customHeight="1">
      <c r="D98" s="72"/>
      <c r="L98" s="69"/>
    </row>
    <row r="99" ht="15.75" customHeight="1">
      <c r="D99" s="72"/>
      <c r="L99" s="69"/>
    </row>
    <row r="100" ht="15.75" customHeight="1">
      <c r="D100" s="72"/>
      <c r="L100" s="69"/>
    </row>
    <row r="101" ht="15.75" customHeight="1">
      <c r="D101" s="72"/>
      <c r="L101" s="69"/>
    </row>
    <row r="102" ht="15.75" customHeight="1">
      <c r="D102" s="72"/>
      <c r="L102" s="69"/>
    </row>
    <row r="103" ht="15.75" customHeight="1">
      <c r="D103" s="72"/>
      <c r="L103" s="69"/>
    </row>
    <row r="104" ht="15.75" customHeight="1">
      <c r="D104" s="72"/>
      <c r="L104" s="69"/>
    </row>
    <row r="105" ht="15.75" customHeight="1">
      <c r="D105" s="72"/>
      <c r="L105" s="69"/>
    </row>
    <row r="106" ht="15.75" customHeight="1">
      <c r="D106" s="72"/>
      <c r="L106" s="69"/>
    </row>
    <row r="107" ht="15.75" customHeight="1">
      <c r="D107" s="72"/>
      <c r="L107" s="69"/>
    </row>
    <row r="108" ht="15.75" customHeight="1">
      <c r="D108" s="72"/>
      <c r="L108" s="69"/>
    </row>
    <row r="109" ht="15.75" customHeight="1">
      <c r="D109" s="72"/>
      <c r="L109" s="69"/>
    </row>
    <row r="110" ht="15.75" customHeight="1">
      <c r="D110" s="72"/>
      <c r="L110" s="69"/>
    </row>
    <row r="111" ht="15.75" customHeight="1">
      <c r="D111" s="72"/>
      <c r="L111" s="69"/>
    </row>
    <row r="112" ht="15.75" customHeight="1">
      <c r="D112" s="72"/>
      <c r="L112" s="69"/>
    </row>
    <row r="113" ht="15.75" customHeight="1">
      <c r="D113" s="72"/>
      <c r="L113" s="69"/>
    </row>
    <row r="114" ht="15.75" customHeight="1">
      <c r="D114" s="72"/>
      <c r="L114" s="69"/>
    </row>
    <row r="115" ht="15.75" customHeight="1">
      <c r="D115" s="72"/>
      <c r="L115" s="69"/>
    </row>
    <row r="116" ht="15.75" customHeight="1">
      <c r="D116" s="72"/>
      <c r="L116" s="69"/>
    </row>
    <row r="117" ht="15.75" customHeight="1">
      <c r="D117" s="72"/>
      <c r="L117" s="69"/>
    </row>
    <row r="118" ht="15.75" customHeight="1">
      <c r="D118" s="72"/>
      <c r="L118" s="69"/>
    </row>
    <row r="119" ht="15.75" customHeight="1">
      <c r="D119" s="72"/>
      <c r="L119" s="69"/>
    </row>
    <row r="120" ht="15.75" customHeight="1">
      <c r="D120" s="72"/>
      <c r="L120" s="69"/>
    </row>
    <row r="121" ht="15.75" customHeight="1">
      <c r="D121" s="72"/>
      <c r="L121" s="69"/>
    </row>
    <row r="122" ht="15.75" customHeight="1">
      <c r="D122" s="72"/>
      <c r="L122" s="69"/>
    </row>
    <row r="123" ht="15.75" customHeight="1">
      <c r="D123" s="72"/>
      <c r="L123" s="69"/>
    </row>
    <row r="124" ht="15.75" customHeight="1">
      <c r="D124" s="72"/>
      <c r="L124" s="69"/>
    </row>
    <row r="125" ht="15.75" customHeight="1">
      <c r="D125" s="72"/>
      <c r="L125" s="69"/>
    </row>
    <row r="126" ht="15.75" customHeight="1">
      <c r="D126" s="72"/>
      <c r="L126" s="69"/>
    </row>
    <row r="127" ht="15.75" customHeight="1">
      <c r="D127" s="72"/>
      <c r="L127" s="69"/>
    </row>
    <row r="128" ht="15.75" customHeight="1">
      <c r="D128" s="72"/>
      <c r="L128" s="69"/>
    </row>
    <row r="129" ht="15.75" customHeight="1">
      <c r="D129" s="72"/>
      <c r="L129" s="69"/>
    </row>
    <row r="130" ht="15.75" customHeight="1">
      <c r="D130" s="72"/>
      <c r="L130" s="69"/>
    </row>
    <row r="131" ht="15.75" customHeight="1">
      <c r="D131" s="72"/>
      <c r="L131" s="69"/>
    </row>
    <row r="132" ht="15.75" customHeight="1">
      <c r="D132" s="72"/>
      <c r="L132" s="69"/>
    </row>
    <row r="133" ht="15.75" customHeight="1">
      <c r="D133" s="72"/>
      <c r="L133" s="69"/>
    </row>
    <row r="134" ht="15.75" customHeight="1">
      <c r="D134" s="72"/>
      <c r="L134" s="69"/>
    </row>
    <row r="135" ht="15.75" customHeight="1">
      <c r="D135" s="72"/>
      <c r="L135" s="69"/>
    </row>
    <row r="136" ht="15.75" customHeight="1">
      <c r="D136" s="72"/>
      <c r="L136" s="69"/>
    </row>
    <row r="137" ht="15.75" customHeight="1">
      <c r="D137" s="72"/>
      <c r="L137" s="69"/>
    </row>
    <row r="138" ht="15.75" customHeight="1">
      <c r="D138" s="72"/>
      <c r="L138" s="69"/>
    </row>
    <row r="139" ht="15.75" customHeight="1">
      <c r="D139" s="72"/>
      <c r="L139" s="69"/>
    </row>
    <row r="140" ht="15.75" customHeight="1">
      <c r="D140" s="72"/>
      <c r="L140" s="69"/>
    </row>
    <row r="141" ht="15.75" customHeight="1">
      <c r="D141" s="72"/>
      <c r="L141" s="69"/>
    </row>
    <row r="142" ht="15.75" customHeight="1">
      <c r="D142" s="72"/>
      <c r="L142" s="69"/>
    </row>
    <row r="143" ht="15.75" customHeight="1">
      <c r="D143" s="72"/>
      <c r="L143" s="69"/>
    </row>
    <row r="144" ht="15.75" customHeight="1">
      <c r="D144" s="72"/>
      <c r="L144" s="69"/>
    </row>
    <row r="145" ht="15.75" customHeight="1">
      <c r="D145" s="72"/>
      <c r="L145" s="69"/>
    </row>
    <row r="146" ht="15.75" customHeight="1">
      <c r="D146" s="72"/>
      <c r="L146" s="69"/>
    </row>
    <row r="147" ht="15.75" customHeight="1">
      <c r="D147" s="72"/>
      <c r="L147" s="69"/>
    </row>
    <row r="148" ht="15.75" customHeight="1">
      <c r="D148" s="72"/>
      <c r="L148" s="69"/>
    </row>
    <row r="149" ht="15.75" customHeight="1">
      <c r="D149" s="72"/>
      <c r="L149" s="69"/>
    </row>
    <row r="150" ht="15.75" customHeight="1">
      <c r="D150" s="72"/>
      <c r="L150" s="69"/>
    </row>
    <row r="151" ht="15.75" customHeight="1">
      <c r="D151" s="72"/>
      <c r="L151" s="69"/>
    </row>
    <row r="152" ht="15.75" customHeight="1">
      <c r="D152" s="72"/>
      <c r="L152" s="69"/>
    </row>
    <row r="153" ht="15.75" customHeight="1">
      <c r="D153" s="72"/>
      <c r="L153" s="69"/>
    </row>
    <row r="154" ht="15.75" customHeight="1">
      <c r="D154" s="72"/>
      <c r="L154" s="69"/>
    </row>
    <row r="155" ht="15.75" customHeight="1">
      <c r="D155" s="72"/>
      <c r="L155" s="69"/>
    </row>
    <row r="156" ht="15.75" customHeight="1">
      <c r="D156" s="72"/>
      <c r="L156" s="69"/>
    </row>
    <row r="157" ht="15.75" customHeight="1">
      <c r="D157" s="72"/>
      <c r="L157" s="69"/>
    </row>
    <row r="158" ht="15.75" customHeight="1">
      <c r="D158" s="72"/>
      <c r="L158" s="69"/>
    </row>
    <row r="159" ht="15.75" customHeight="1">
      <c r="D159" s="72"/>
      <c r="L159" s="69"/>
    </row>
    <row r="160" ht="15.75" customHeight="1">
      <c r="D160" s="72"/>
      <c r="L160" s="69"/>
    </row>
    <row r="161" ht="15.75" customHeight="1">
      <c r="D161" s="72"/>
      <c r="L161" s="69"/>
    </row>
    <row r="162" ht="15.75" customHeight="1">
      <c r="D162" s="72"/>
      <c r="L162" s="69"/>
    </row>
    <row r="163" ht="15.75" customHeight="1">
      <c r="D163" s="72"/>
      <c r="L163" s="69"/>
    </row>
    <row r="164" ht="15.75" customHeight="1">
      <c r="D164" s="72"/>
      <c r="L164" s="69"/>
    </row>
    <row r="165" ht="15.75" customHeight="1">
      <c r="D165" s="72"/>
      <c r="L165" s="69"/>
    </row>
    <row r="166" ht="15.75" customHeight="1">
      <c r="D166" s="72"/>
      <c r="L166" s="69"/>
    </row>
    <row r="167" ht="15.75" customHeight="1">
      <c r="D167" s="72"/>
      <c r="L167" s="69"/>
    </row>
    <row r="168" ht="15.75" customHeight="1">
      <c r="D168" s="72"/>
      <c r="L168" s="69"/>
    </row>
    <row r="169" ht="15.75" customHeight="1">
      <c r="D169" s="72"/>
      <c r="L169" s="69"/>
    </row>
    <row r="170" ht="15.75" customHeight="1">
      <c r="D170" s="72"/>
      <c r="L170" s="69"/>
    </row>
    <row r="171" ht="15.75" customHeight="1">
      <c r="D171" s="72"/>
      <c r="L171" s="69"/>
    </row>
    <row r="172" ht="15.75" customHeight="1">
      <c r="D172" s="72"/>
      <c r="L172" s="69"/>
    </row>
    <row r="173" ht="15.75" customHeight="1">
      <c r="D173" s="72"/>
      <c r="L173" s="69"/>
    </row>
    <row r="174" ht="15.75" customHeight="1">
      <c r="D174" s="72"/>
      <c r="L174" s="69"/>
    </row>
    <row r="175" ht="15.75" customHeight="1">
      <c r="D175" s="72"/>
      <c r="L175" s="69"/>
    </row>
    <row r="176" ht="15.75" customHeight="1">
      <c r="D176" s="72"/>
      <c r="L176" s="69"/>
    </row>
    <row r="177" ht="15.75" customHeight="1">
      <c r="D177" s="72"/>
      <c r="L177" s="69"/>
    </row>
    <row r="178" ht="15.75" customHeight="1">
      <c r="D178" s="72"/>
      <c r="L178" s="69"/>
    </row>
    <row r="179" ht="15.75" customHeight="1">
      <c r="D179" s="72"/>
      <c r="L179" s="69"/>
    </row>
    <row r="180" ht="15.75" customHeight="1">
      <c r="D180" s="72"/>
      <c r="L180" s="69"/>
    </row>
    <row r="181" ht="15.75" customHeight="1">
      <c r="D181" s="72"/>
      <c r="L181" s="69"/>
    </row>
    <row r="182" ht="15.75" customHeight="1">
      <c r="D182" s="72"/>
      <c r="L182" s="69"/>
    </row>
    <row r="183" ht="15.75" customHeight="1">
      <c r="D183" s="72"/>
      <c r="L183" s="69"/>
    </row>
    <row r="184" ht="15.75" customHeight="1">
      <c r="D184" s="72"/>
      <c r="L184" s="69"/>
    </row>
    <row r="185" ht="15.75" customHeight="1">
      <c r="D185" s="72"/>
      <c r="L185" s="69"/>
    </row>
    <row r="186" ht="15.75" customHeight="1">
      <c r="D186" s="72"/>
      <c r="L186" s="69"/>
    </row>
    <row r="187" ht="15.75" customHeight="1">
      <c r="D187" s="72"/>
      <c r="L187" s="69"/>
    </row>
    <row r="188" ht="15.75" customHeight="1">
      <c r="D188" s="72"/>
      <c r="L188" s="69"/>
    </row>
    <row r="189" ht="15.75" customHeight="1">
      <c r="D189" s="72"/>
      <c r="L189" s="69"/>
    </row>
    <row r="190" ht="15.75" customHeight="1">
      <c r="D190" s="72"/>
      <c r="L190" s="69"/>
    </row>
    <row r="191" ht="15.75" customHeight="1">
      <c r="D191" s="72"/>
      <c r="L191" s="69"/>
    </row>
    <row r="192" ht="15.75" customHeight="1">
      <c r="D192" s="72"/>
      <c r="L192" s="69"/>
    </row>
    <row r="193" ht="15.75" customHeight="1">
      <c r="D193" s="72"/>
      <c r="L193" s="69"/>
    </row>
    <row r="194" ht="15.75" customHeight="1">
      <c r="D194" s="72"/>
      <c r="L194" s="69"/>
    </row>
    <row r="195" ht="15.75" customHeight="1">
      <c r="D195" s="72"/>
      <c r="L195" s="69"/>
    </row>
    <row r="196" ht="15.75" customHeight="1">
      <c r="D196" s="72"/>
      <c r="L196" s="69"/>
    </row>
    <row r="197" ht="15.75" customHeight="1">
      <c r="D197" s="72"/>
      <c r="L197" s="69"/>
    </row>
    <row r="198" ht="15.75" customHeight="1">
      <c r="D198" s="72"/>
      <c r="L198" s="69"/>
    </row>
    <row r="199" ht="15.75" customHeight="1">
      <c r="D199" s="72"/>
      <c r="L199" s="69"/>
    </row>
    <row r="200" ht="15.75" customHeight="1">
      <c r="D200" s="72"/>
      <c r="L200" s="69"/>
    </row>
    <row r="201" ht="15.75" customHeight="1">
      <c r="D201" s="72"/>
      <c r="L201" s="69"/>
    </row>
    <row r="202" ht="15.75" customHeight="1">
      <c r="D202" s="72"/>
      <c r="L202" s="69"/>
    </row>
    <row r="203" ht="15.75" customHeight="1">
      <c r="D203" s="72"/>
      <c r="L203" s="69"/>
    </row>
    <row r="204" ht="15.75" customHeight="1">
      <c r="D204" s="72"/>
      <c r="L204" s="69"/>
    </row>
    <row r="205" ht="15.75" customHeight="1">
      <c r="D205" s="72"/>
      <c r="L205" s="69"/>
    </row>
    <row r="206" ht="15.75" customHeight="1">
      <c r="D206" s="72"/>
      <c r="L206" s="69"/>
    </row>
    <row r="207" ht="15.75" customHeight="1">
      <c r="D207" s="72"/>
      <c r="L207" s="69"/>
    </row>
    <row r="208" ht="15.75" customHeight="1">
      <c r="D208" s="72"/>
      <c r="L208" s="69"/>
    </row>
    <row r="209" ht="15.75" customHeight="1">
      <c r="D209" s="72"/>
      <c r="L209" s="69"/>
    </row>
    <row r="210" ht="15.75" customHeight="1">
      <c r="D210" s="72"/>
      <c r="L210" s="69"/>
    </row>
    <row r="211" ht="15.75" customHeight="1">
      <c r="D211" s="72"/>
      <c r="L211" s="69"/>
    </row>
    <row r="212" ht="15.75" customHeight="1">
      <c r="D212" s="72"/>
      <c r="L212" s="69"/>
    </row>
    <row r="213" ht="15.75" customHeight="1">
      <c r="D213" s="72"/>
      <c r="L213" s="69"/>
    </row>
    <row r="214" ht="15.75" customHeight="1">
      <c r="D214" s="72"/>
      <c r="L214" s="69"/>
    </row>
    <row r="215" ht="15.75" customHeight="1">
      <c r="D215" s="72"/>
      <c r="L215" s="69"/>
    </row>
    <row r="216" ht="15.75" customHeight="1">
      <c r="D216" s="72"/>
      <c r="L216" s="69"/>
    </row>
    <row r="217" ht="15.75" customHeight="1">
      <c r="D217" s="72"/>
      <c r="L217" s="69"/>
    </row>
    <row r="218" ht="15.75" customHeight="1">
      <c r="D218" s="72"/>
      <c r="L218" s="69"/>
    </row>
    <row r="219" ht="15.75" customHeight="1">
      <c r="D219" s="72"/>
      <c r="L219" s="69"/>
    </row>
    <row r="220" ht="15.75" customHeight="1">
      <c r="D220" s="72"/>
      <c r="L220" s="69"/>
    </row>
    <row r="221" ht="15.75" customHeight="1">
      <c r="D221" s="72"/>
      <c r="L221" s="69"/>
    </row>
    <row r="222" ht="15.75" customHeight="1">
      <c r="D222" s="72"/>
      <c r="L222" s="69"/>
    </row>
    <row r="223" ht="15.75" customHeight="1">
      <c r="D223" s="72"/>
      <c r="L223" s="69"/>
    </row>
    <row r="224" ht="15.75" customHeight="1">
      <c r="D224" s="72"/>
      <c r="L224" s="69"/>
    </row>
    <row r="225" ht="15.75" customHeight="1">
      <c r="D225" s="72"/>
      <c r="L225" s="69"/>
    </row>
    <row r="226" ht="15.75" customHeight="1">
      <c r="D226" s="72"/>
      <c r="L226" s="69"/>
    </row>
    <row r="227" ht="15.75" customHeight="1">
      <c r="D227" s="72"/>
      <c r="L227" s="69"/>
    </row>
    <row r="228" ht="15.75" customHeight="1">
      <c r="D228" s="72"/>
      <c r="L228" s="69"/>
    </row>
    <row r="229" ht="15.75" customHeight="1">
      <c r="D229" s="72"/>
      <c r="L229" s="69"/>
    </row>
    <row r="230" ht="15.75" customHeight="1">
      <c r="D230" s="72"/>
      <c r="L230" s="69"/>
    </row>
    <row r="231" ht="15.75" customHeight="1">
      <c r="D231" s="72"/>
      <c r="L231" s="69"/>
    </row>
    <row r="232" ht="15.75" customHeight="1">
      <c r="D232" s="72"/>
      <c r="L232" s="69"/>
    </row>
    <row r="233" ht="15.75" customHeight="1">
      <c r="D233" s="72"/>
      <c r="L233" s="69"/>
    </row>
    <row r="234" ht="15.75" customHeight="1">
      <c r="D234" s="72"/>
      <c r="L234" s="69"/>
    </row>
    <row r="235" ht="15.75" customHeight="1">
      <c r="D235" s="72"/>
      <c r="L235" s="69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F2:F3"/>
    <mergeCell ref="G2:G3"/>
    <mergeCell ref="H2:H3"/>
    <mergeCell ref="I2:I3"/>
    <mergeCell ref="J2:J3"/>
    <mergeCell ref="K2:K3"/>
    <mergeCell ref="M2:M3"/>
    <mergeCell ref="N2:N3"/>
    <mergeCell ref="O2:O3"/>
    <mergeCell ref="P2:P3"/>
    <mergeCell ref="C1:C3"/>
    <mergeCell ref="B29:C29"/>
    <mergeCell ref="A30:D30"/>
    <mergeCell ref="A31:D31"/>
    <mergeCell ref="A32:D32"/>
    <mergeCell ref="A33:D33"/>
    <mergeCell ref="G34:H34"/>
    <mergeCell ref="N34:O34"/>
    <mergeCell ref="A1:A28"/>
    <mergeCell ref="B1:B3"/>
    <mergeCell ref="E1:K1"/>
    <mergeCell ref="M1:P1"/>
    <mergeCell ref="D2:D3"/>
    <mergeCell ref="E2:E3"/>
    <mergeCell ref="B4:D4"/>
  </mergeCells>
  <printOptions/>
  <pageMargins bottom="0.75" footer="0.0" header="0.0" left="0.7" right="0.7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25"/>
    <col customWidth="1" min="2" max="3" width="5.0"/>
    <col customWidth="1" min="4" max="4" width="40.88"/>
    <col customWidth="1" min="5" max="5" width="5.0"/>
    <col customWidth="1" min="6" max="16" width="8.38"/>
    <col customWidth="1" min="17" max="26" width="11.0"/>
  </cols>
  <sheetData>
    <row r="1" ht="15.0" customHeight="1">
      <c r="A1" s="1" t="s">
        <v>128</v>
      </c>
      <c r="B1" s="2" t="s">
        <v>1</v>
      </c>
      <c r="C1" s="2" t="s">
        <v>2</v>
      </c>
      <c r="D1" s="3" t="s">
        <v>3</v>
      </c>
      <c r="E1" s="7"/>
      <c r="K1" s="6"/>
      <c r="L1" s="7" t="s">
        <v>4</v>
      </c>
      <c r="P1" s="6"/>
    </row>
    <row r="2" ht="15.0" customHeight="1">
      <c r="A2" s="8"/>
      <c r="B2" s="8"/>
      <c r="C2" s="8"/>
      <c r="D2" s="10" t="s">
        <v>6</v>
      </c>
      <c r="E2" s="11"/>
      <c r="F2" s="11"/>
      <c r="G2" s="11"/>
      <c r="H2" s="11"/>
      <c r="I2" s="11"/>
      <c r="J2" s="11"/>
      <c r="K2" s="6"/>
      <c r="L2" s="11"/>
      <c r="M2" s="11"/>
      <c r="N2" s="11"/>
      <c r="O2" s="11"/>
      <c r="P2" s="6"/>
    </row>
    <row r="3" ht="15.0" customHeight="1">
      <c r="A3" s="8"/>
      <c r="B3" s="17"/>
      <c r="C3" s="17"/>
      <c r="D3" s="17"/>
      <c r="E3" s="17"/>
      <c r="F3" s="17"/>
      <c r="G3" s="17"/>
      <c r="H3" s="17"/>
      <c r="I3" s="17"/>
      <c r="J3" s="17"/>
      <c r="K3" s="6"/>
      <c r="L3" s="17"/>
      <c r="M3" s="17"/>
      <c r="N3" s="17"/>
      <c r="O3" s="17"/>
      <c r="P3" s="6"/>
    </row>
    <row r="4" ht="15.0" customHeight="1">
      <c r="A4" s="8"/>
      <c r="B4" s="21" t="s">
        <v>7</v>
      </c>
      <c r="C4" s="23"/>
      <c r="D4" s="25"/>
      <c r="K4" s="6"/>
      <c r="P4" s="6"/>
    </row>
    <row r="5" ht="15.0" customHeight="1">
      <c r="A5" s="8"/>
      <c r="B5" s="36">
        <v>1.0</v>
      </c>
      <c r="C5" s="36">
        <v>1.0</v>
      </c>
      <c r="D5" s="38" t="s">
        <v>9</v>
      </c>
      <c r="K5" s="6"/>
      <c r="P5" s="6"/>
    </row>
    <row r="6" ht="45.75" customHeight="1">
      <c r="A6" s="8"/>
      <c r="B6" s="36">
        <v>1.0</v>
      </c>
      <c r="C6" s="36">
        <v>2.0</v>
      </c>
      <c r="D6" s="38"/>
      <c r="K6" s="6"/>
      <c r="P6" s="6"/>
    </row>
    <row r="7" ht="15.0" customHeight="1">
      <c r="A7" s="8"/>
      <c r="B7" s="36">
        <v>1.0</v>
      </c>
      <c r="C7" s="36">
        <v>3.0</v>
      </c>
      <c r="D7" s="38" t="s">
        <v>13</v>
      </c>
      <c r="K7" s="6"/>
      <c r="P7" s="6"/>
    </row>
    <row r="8" ht="15.0" customHeight="1">
      <c r="A8" s="8"/>
      <c r="B8" s="36">
        <v>1.0</v>
      </c>
      <c r="C8" s="36">
        <v>4.0</v>
      </c>
      <c r="D8" s="38" t="s">
        <v>15</v>
      </c>
      <c r="K8" s="6"/>
      <c r="P8" s="6"/>
    </row>
    <row r="9" ht="15.0" customHeight="1">
      <c r="A9" s="8"/>
      <c r="B9" s="36">
        <v>1.0</v>
      </c>
      <c r="C9" s="36">
        <v>5.0</v>
      </c>
      <c r="D9" s="38" t="s">
        <v>17</v>
      </c>
      <c r="K9" s="6"/>
      <c r="P9" s="6"/>
    </row>
    <row r="10" ht="22.5" customHeight="1">
      <c r="A10" s="8"/>
      <c r="B10" s="36">
        <v>1.0</v>
      </c>
      <c r="C10" s="36">
        <v>6.0</v>
      </c>
      <c r="D10" s="38" t="s">
        <v>18</v>
      </c>
      <c r="K10" s="6"/>
      <c r="P10" s="6"/>
    </row>
    <row r="11" ht="48.75" customHeight="1">
      <c r="A11" s="8"/>
      <c r="B11" s="36">
        <v>1.0</v>
      </c>
      <c r="C11" s="36">
        <v>7.0</v>
      </c>
      <c r="D11" s="38" t="s">
        <v>20</v>
      </c>
      <c r="K11" s="6"/>
      <c r="P11" s="6"/>
    </row>
    <row r="12" ht="15.0" customHeight="1">
      <c r="A12" s="8"/>
      <c r="B12" s="36">
        <v>1.0</v>
      </c>
      <c r="C12" s="36">
        <v>8.0</v>
      </c>
      <c r="D12" s="38" t="s">
        <v>132</v>
      </c>
      <c r="K12" s="6"/>
      <c r="P12" s="6"/>
    </row>
    <row r="13" ht="15.0" customHeight="1">
      <c r="A13" s="8"/>
      <c r="B13" s="36">
        <v>1.0</v>
      </c>
      <c r="C13" s="36">
        <v>9.0</v>
      </c>
      <c r="D13" s="38" t="s">
        <v>133</v>
      </c>
      <c r="K13" s="6"/>
      <c r="P13" s="6"/>
    </row>
    <row r="14" ht="15.0" customHeight="1">
      <c r="A14" s="8"/>
      <c r="B14" s="36">
        <v>1.0</v>
      </c>
      <c r="C14" s="36">
        <v>10.0</v>
      </c>
      <c r="D14" s="38" t="s">
        <v>113</v>
      </c>
      <c r="K14" s="6"/>
      <c r="P14" s="6"/>
    </row>
    <row r="15" ht="12.75" customHeight="1">
      <c r="A15" s="8"/>
      <c r="B15" s="36">
        <v>1.0</v>
      </c>
      <c r="C15" s="36">
        <v>11.0</v>
      </c>
      <c r="D15" s="38" t="s">
        <v>110</v>
      </c>
      <c r="K15" s="6"/>
      <c r="P15" s="6"/>
    </row>
    <row r="16" ht="18.0" customHeight="1">
      <c r="A16" s="8"/>
      <c r="B16" s="36">
        <v>1.0</v>
      </c>
      <c r="C16" s="36">
        <v>12.0</v>
      </c>
      <c r="D16" s="38" t="s">
        <v>135</v>
      </c>
      <c r="K16" s="6"/>
      <c r="P16" s="6"/>
    </row>
    <row r="17" ht="54.75" customHeight="1">
      <c r="A17" s="8"/>
      <c r="B17" s="36">
        <v>1.0</v>
      </c>
      <c r="C17" s="36">
        <v>13.0</v>
      </c>
      <c r="D17" s="38" t="s">
        <v>136</v>
      </c>
      <c r="K17" s="6"/>
      <c r="P17" s="6"/>
    </row>
    <row r="18" ht="15.0" customHeight="1">
      <c r="A18" s="8"/>
      <c r="B18" s="36">
        <v>1.0</v>
      </c>
      <c r="C18" s="36">
        <v>14.0</v>
      </c>
      <c r="D18" s="38" t="s">
        <v>25</v>
      </c>
      <c r="K18" s="6"/>
      <c r="P18" s="6"/>
    </row>
    <row r="19" ht="15.0" customHeight="1">
      <c r="A19" s="8"/>
      <c r="B19" s="36">
        <v>1.0</v>
      </c>
      <c r="C19" s="36">
        <v>15.0</v>
      </c>
      <c r="D19" s="38" t="s">
        <v>27</v>
      </c>
      <c r="K19" s="6"/>
      <c r="P19" s="6"/>
    </row>
    <row r="20" ht="15.0" customHeight="1">
      <c r="A20" s="8"/>
      <c r="B20" s="36">
        <v>1.0</v>
      </c>
      <c r="C20" s="36">
        <v>16.0</v>
      </c>
      <c r="D20" s="45" t="s">
        <v>35</v>
      </c>
      <c r="K20" s="6"/>
      <c r="P20" s="6"/>
    </row>
    <row r="21" ht="18.0" customHeight="1">
      <c r="A21" s="8"/>
      <c r="B21" s="36">
        <v>1.0</v>
      </c>
      <c r="C21" s="36">
        <v>17.0</v>
      </c>
      <c r="D21" s="45" t="s">
        <v>38</v>
      </c>
      <c r="K21" s="6"/>
      <c r="P21" s="6"/>
    </row>
    <row r="22" ht="15.75" customHeight="1">
      <c r="A22" s="8"/>
      <c r="B22" s="36">
        <v>1.0</v>
      </c>
      <c r="C22" s="36">
        <v>18.0</v>
      </c>
      <c r="D22" s="45" t="s">
        <v>39</v>
      </c>
      <c r="K22" s="6"/>
      <c r="P22" s="6"/>
    </row>
    <row r="23" ht="15.75" customHeight="1">
      <c r="A23" s="8"/>
      <c r="B23" s="36">
        <v>1.0</v>
      </c>
      <c r="C23" s="36">
        <v>19.0</v>
      </c>
      <c r="D23" s="45" t="s">
        <v>40</v>
      </c>
      <c r="K23" s="6"/>
      <c r="P23" s="6"/>
    </row>
    <row r="24" ht="15.75" customHeight="1">
      <c r="A24" s="8"/>
      <c r="B24" s="36">
        <v>4.0</v>
      </c>
      <c r="C24" s="36">
        <v>20.0</v>
      </c>
      <c r="D24" s="38" t="s">
        <v>138</v>
      </c>
      <c r="K24" s="6"/>
      <c r="P24" s="6"/>
    </row>
    <row r="25" ht="31.5" customHeight="1">
      <c r="A25" s="8"/>
      <c r="B25" s="36">
        <v>5.0</v>
      </c>
      <c r="C25" s="36">
        <v>21.0</v>
      </c>
      <c r="D25" s="45" t="s">
        <v>139</v>
      </c>
      <c r="K25" s="6"/>
      <c r="P25" s="6"/>
    </row>
    <row r="26" ht="18.75" customHeight="1">
      <c r="A26" s="8"/>
      <c r="B26" s="36">
        <v>1.0</v>
      </c>
      <c r="C26" s="36">
        <v>22.0</v>
      </c>
      <c r="D26" s="45" t="s">
        <v>47</v>
      </c>
      <c r="K26" s="6"/>
      <c r="P26" s="6"/>
    </row>
    <row r="27" ht="15.75" customHeight="1">
      <c r="A27" s="8"/>
      <c r="B27" s="36">
        <v>1.0</v>
      </c>
      <c r="C27" s="36">
        <v>23.0</v>
      </c>
      <c r="D27" s="45" t="s">
        <v>49</v>
      </c>
      <c r="K27" s="6"/>
      <c r="P27" s="6"/>
    </row>
    <row r="28" ht="15.75" customHeight="1">
      <c r="A28" s="8"/>
      <c r="B28" s="36">
        <v>1.0</v>
      </c>
      <c r="C28" s="36">
        <v>24.0</v>
      </c>
      <c r="D28" s="45" t="s">
        <v>52</v>
      </c>
      <c r="K28" s="6"/>
      <c r="P28" s="6"/>
    </row>
    <row r="29" ht="15.75" customHeight="1">
      <c r="A29" s="8"/>
      <c r="B29" s="36">
        <v>1.0</v>
      </c>
      <c r="C29" s="36">
        <v>25.0</v>
      </c>
      <c r="D29" s="45" t="s">
        <v>54</v>
      </c>
      <c r="K29" s="6"/>
      <c r="P29" s="6"/>
    </row>
    <row r="30" ht="15.75" customHeight="1">
      <c r="A30" s="8"/>
      <c r="B30" s="36">
        <v>4.0</v>
      </c>
      <c r="C30" s="36">
        <v>26.0</v>
      </c>
      <c r="D30" s="45" t="s">
        <v>141</v>
      </c>
      <c r="K30" s="6"/>
      <c r="P30" s="6"/>
    </row>
    <row r="31" ht="15.75" customHeight="1">
      <c r="A31" s="8"/>
      <c r="B31" s="36">
        <v>5.0</v>
      </c>
      <c r="C31" s="36">
        <v>27.0</v>
      </c>
      <c r="D31" s="38" t="s">
        <v>142</v>
      </c>
      <c r="K31" s="6"/>
      <c r="P31" s="6"/>
    </row>
    <row r="32" ht="15.75" customHeight="1">
      <c r="A32" s="17"/>
      <c r="B32" s="36">
        <v>5.0</v>
      </c>
      <c r="C32" s="36">
        <v>28.0</v>
      </c>
      <c r="D32" s="45" t="s">
        <v>143</v>
      </c>
      <c r="K32" s="6"/>
      <c r="P32" s="6"/>
    </row>
    <row r="33" ht="15.75" customHeight="1">
      <c r="B33" s="50">
        <f>SUM(B5:B32)</f>
        <v>46</v>
      </c>
      <c r="C33" s="25"/>
      <c r="D33" s="52" t="s">
        <v>64</v>
      </c>
      <c r="K33" s="6"/>
      <c r="P33" s="6"/>
    </row>
    <row r="34" ht="15.75" customHeight="1">
      <c r="A34" s="53" t="s">
        <v>65</v>
      </c>
      <c r="B34" s="23"/>
      <c r="C34" s="23"/>
      <c r="D34" s="25"/>
      <c r="K34" s="6"/>
      <c r="P34" s="6"/>
    </row>
    <row r="35" ht="15.75" customHeight="1">
      <c r="A35" s="53" t="s">
        <v>68</v>
      </c>
      <c r="B35" s="23"/>
      <c r="C35" s="23"/>
      <c r="D35" s="25"/>
      <c r="K35" s="6"/>
      <c r="P35" s="6"/>
    </row>
    <row r="36" ht="15.75" customHeight="1">
      <c r="A36" s="53" t="s">
        <v>72</v>
      </c>
      <c r="B36" s="23"/>
      <c r="C36" s="23"/>
      <c r="D36" s="25"/>
      <c r="K36" s="6"/>
      <c r="P36" s="6"/>
    </row>
    <row r="37" ht="15.75" customHeight="1">
      <c r="A37" s="53" t="s">
        <v>75</v>
      </c>
      <c r="B37" s="23"/>
      <c r="C37" s="23"/>
      <c r="D37" s="25"/>
      <c r="K37" s="6"/>
      <c r="P37" s="6"/>
    </row>
    <row r="38" ht="27.0" customHeight="1">
      <c r="D38" s="66"/>
      <c r="F38" s="103" t="s">
        <v>121</v>
      </c>
      <c r="G38" s="25"/>
      <c r="H38" s="105"/>
      <c r="K38" s="6"/>
      <c r="M38" s="103" t="s">
        <v>121</v>
      </c>
      <c r="N38" s="25"/>
      <c r="O38" s="105"/>
      <c r="P38" s="6"/>
    </row>
    <row r="39" ht="15.75" customHeight="1">
      <c r="D39" s="66"/>
      <c r="F39" s="67" t="s">
        <v>122</v>
      </c>
      <c r="G39" s="67"/>
      <c r="H39" s="67"/>
      <c r="K39" s="6"/>
      <c r="M39" s="67" t="s">
        <v>122</v>
      </c>
      <c r="N39" s="67"/>
      <c r="O39" s="67"/>
      <c r="P39" s="6"/>
    </row>
    <row r="40" ht="15.75" customHeight="1">
      <c r="D40" s="66"/>
      <c r="K40" s="69"/>
    </row>
    <row r="41" ht="15.75" customHeight="1">
      <c r="D41" s="66"/>
      <c r="K41" s="69"/>
    </row>
    <row r="42" ht="15.75" customHeight="1">
      <c r="D42" s="66"/>
      <c r="K42" s="69"/>
    </row>
    <row r="43" ht="15.75" customHeight="1">
      <c r="D43" s="66"/>
      <c r="K43" s="69"/>
    </row>
    <row r="44" ht="15.75" customHeight="1">
      <c r="D44" s="66"/>
      <c r="K44" s="69"/>
    </row>
    <row r="45" ht="15.75" customHeight="1">
      <c r="D45" s="66"/>
      <c r="K45" s="69"/>
    </row>
    <row r="46" ht="15.75" customHeight="1">
      <c r="D46" s="66"/>
      <c r="K46" s="69"/>
    </row>
    <row r="47" ht="15.75" customHeight="1">
      <c r="D47" s="66"/>
      <c r="K47" s="69"/>
    </row>
    <row r="48" ht="15.75" customHeight="1">
      <c r="D48" s="66"/>
      <c r="K48" s="69"/>
    </row>
    <row r="49" ht="15.75" customHeight="1">
      <c r="D49" s="66"/>
      <c r="K49" s="69"/>
    </row>
    <row r="50" ht="15.75" customHeight="1">
      <c r="D50" s="66"/>
      <c r="K50" s="69"/>
    </row>
    <row r="51" ht="15.75" customHeight="1">
      <c r="D51" s="66"/>
      <c r="K51" s="69"/>
    </row>
    <row r="52" ht="15.75" customHeight="1">
      <c r="D52" s="66"/>
      <c r="K52" s="69"/>
    </row>
    <row r="53" ht="15.75" customHeight="1">
      <c r="D53" s="66"/>
      <c r="K53" s="69"/>
    </row>
    <row r="54" ht="15.75" customHeight="1">
      <c r="D54" s="66"/>
      <c r="K54" s="69"/>
    </row>
    <row r="55" ht="15.75" customHeight="1">
      <c r="D55" s="66"/>
      <c r="K55" s="69"/>
    </row>
    <row r="56" ht="15.75" customHeight="1">
      <c r="D56" s="66"/>
      <c r="K56" s="69"/>
    </row>
    <row r="57" ht="15.75" customHeight="1">
      <c r="D57" s="66"/>
      <c r="K57" s="69"/>
    </row>
    <row r="58" ht="15.75" customHeight="1">
      <c r="D58" s="66"/>
      <c r="K58" s="69"/>
    </row>
    <row r="59" ht="15.75" customHeight="1">
      <c r="D59" s="66"/>
      <c r="K59" s="69"/>
    </row>
    <row r="60" ht="15.75" customHeight="1">
      <c r="D60" s="66"/>
      <c r="K60" s="69"/>
    </row>
    <row r="61" ht="15.75" customHeight="1">
      <c r="D61" s="66"/>
      <c r="K61" s="69"/>
    </row>
    <row r="62" ht="15.75" customHeight="1">
      <c r="D62" s="66"/>
      <c r="K62" s="69"/>
    </row>
    <row r="63" ht="15.75" customHeight="1">
      <c r="D63" s="66"/>
      <c r="K63" s="69"/>
    </row>
    <row r="64" ht="15.75" customHeight="1">
      <c r="D64" s="66"/>
      <c r="K64" s="69"/>
    </row>
    <row r="65" ht="15.75" customHeight="1">
      <c r="D65" s="66"/>
      <c r="K65" s="69"/>
    </row>
    <row r="66" ht="15.75" customHeight="1">
      <c r="D66" s="66"/>
      <c r="K66" s="69"/>
    </row>
    <row r="67" ht="15.75" customHeight="1">
      <c r="D67" s="72"/>
      <c r="K67" s="69"/>
    </row>
    <row r="68" ht="15.75" customHeight="1">
      <c r="D68" s="72"/>
      <c r="K68" s="69"/>
    </row>
    <row r="69" ht="15.75" customHeight="1">
      <c r="D69" s="72"/>
      <c r="K69" s="69"/>
    </row>
    <row r="70" ht="15.75" customHeight="1">
      <c r="D70" s="72"/>
      <c r="K70" s="69"/>
    </row>
    <row r="71" ht="15.75" customHeight="1">
      <c r="D71" s="72"/>
      <c r="K71" s="69"/>
    </row>
    <row r="72" ht="15.75" customHeight="1">
      <c r="D72" s="72"/>
      <c r="K72" s="69"/>
    </row>
    <row r="73" ht="15.75" customHeight="1">
      <c r="D73" s="72"/>
      <c r="K73" s="69"/>
    </row>
    <row r="74" ht="15.75" customHeight="1">
      <c r="D74" s="72"/>
      <c r="K74" s="69"/>
    </row>
    <row r="75" ht="15.75" customHeight="1">
      <c r="D75" s="72"/>
      <c r="K75" s="69"/>
    </row>
    <row r="76" ht="15.75" customHeight="1">
      <c r="D76" s="72"/>
      <c r="K76" s="69"/>
    </row>
    <row r="77" ht="15.75" customHeight="1">
      <c r="D77" s="72"/>
      <c r="K77" s="69"/>
    </row>
    <row r="78" ht="15.75" customHeight="1">
      <c r="D78" s="72"/>
      <c r="K78" s="69"/>
    </row>
    <row r="79" ht="15.75" customHeight="1">
      <c r="D79" s="72"/>
      <c r="K79" s="69"/>
    </row>
    <row r="80" ht="15.75" customHeight="1">
      <c r="D80" s="72"/>
      <c r="K80" s="69"/>
    </row>
    <row r="81" ht="15.75" customHeight="1">
      <c r="D81" s="72"/>
      <c r="K81" s="69"/>
    </row>
    <row r="82" ht="15.75" customHeight="1">
      <c r="D82" s="72"/>
      <c r="K82" s="69"/>
    </row>
    <row r="83" ht="15.75" customHeight="1">
      <c r="D83" s="72"/>
      <c r="K83" s="69"/>
    </row>
    <row r="84" ht="15.75" customHeight="1">
      <c r="D84" s="72"/>
      <c r="K84" s="69"/>
    </row>
    <row r="85" ht="15.75" customHeight="1">
      <c r="D85" s="72"/>
      <c r="K85" s="69"/>
    </row>
    <row r="86" ht="15.75" customHeight="1">
      <c r="D86" s="72"/>
      <c r="K86" s="69"/>
    </row>
    <row r="87" ht="15.75" customHeight="1">
      <c r="D87" s="72"/>
      <c r="K87" s="69"/>
    </row>
    <row r="88" ht="15.75" customHeight="1">
      <c r="D88" s="72"/>
      <c r="K88" s="69"/>
    </row>
    <row r="89" ht="15.75" customHeight="1">
      <c r="D89" s="72"/>
      <c r="K89" s="69"/>
    </row>
    <row r="90" ht="15.75" customHeight="1">
      <c r="D90" s="72"/>
      <c r="K90" s="69"/>
    </row>
    <row r="91" ht="15.75" customHeight="1">
      <c r="D91" s="72"/>
      <c r="K91" s="69"/>
    </row>
    <row r="92" ht="15.75" customHeight="1">
      <c r="D92" s="72"/>
      <c r="K92" s="69"/>
    </row>
    <row r="93" ht="15.75" customHeight="1">
      <c r="D93" s="72"/>
      <c r="K93" s="69"/>
    </row>
    <row r="94" ht="15.75" customHeight="1">
      <c r="D94" s="72"/>
      <c r="K94" s="69"/>
    </row>
    <row r="95" ht="15.75" customHeight="1">
      <c r="D95" s="72"/>
      <c r="K95" s="69"/>
    </row>
    <row r="96" ht="15.75" customHeight="1">
      <c r="D96" s="72"/>
      <c r="K96" s="69"/>
    </row>
    <row r="97" ht="15.75" customHeight="1">
      <c r="D97" s="72"/>
      <c r="K97" s="69"/>
    </row>
    <row r="98" ht="15.75" customHeight="1">
      <c r="D98" s="72"/>
      <c r="K98" s="69"/>
    </row>
    <row r="99" ht="15.75" customHeight="1">
      <c r="D99" s="72"/>
      <c r="K99" s="69"/>
    </row>
    <row r="100" ht="15.75" customHeight="1">
      <c r="D100" s="72"/>
      <c r="K100" s="69"/>
    </row>
    <row r="101" ht="15.75" customHeight="1">
      <c r="D101" s="72"/>
      <c r="K101" s="69"/>
    </row>
    <row r="102" ht="15.75" customHeight="1">
      <c r="D102" s="72"/>
      <c r="K102" s="69"/>
    </row>
    <row r="103" ht="15.75" customHeight="1">
      <c r="D103" s="72"/>
      <c r="K103" s="69"/>
    </row>
    <row r="104" ht="15.75" customHeight="1">
      <c r="D104" s="72"/>
      <c r="K104" s="69"/>
    </row>
    <row r="105" ht="15.75" customHeight="1">
      <c r="D105" s="72"/>
      <c r="K105" s="69"/>
    </row>
    <row r="106" ht="15.75" customHeight="1">
      <c r="D106" s="72"/>
      <c r="K106" s="69"/>
    </row>
    <row r="107" ht="15.75" customHeight="1">
      <c r="D107" s="72"/>
      <c r="K107" s="69"/>
    </row>
    <row r="108" ht="15.75" customHeight="1">
      <c r="D108" s="72"/>
      <c r="K108" s="69"/>
    </row>
    <row r="109" ht="15.75" customHeight="1">
      <c r="D109" s="72"/>
      <c r="K109" s="69"/>
    </row>
    <row r="110" ht="15.75" customHeight="1">
      <c r="D110" s="72"/>
      <c r="K110" s="69"/>
    </row>
    <row r="111" ht="15.75" customHeight="1">
      <c r="D111" s="72"/>
      <c r="K111" s="69"/>
    </row>
    <row r="112" ht="15.75" customHeight="1">
      <c r="D112" s="72"/>
      <c r="K112" s="69"/>
    </row>
    <row r="113" ht="15.75" customHeight="1">
      <c r="D113" s="72"/>
      <c r="K113" s="69"/>
    </row>
    <row r="114" ht="15.75" customHeight="1">
      <c r="D114" s="72"/>
      <c r="K114" s="69"/>
    </row>
    <row r="115" ht="15.75" customHeight="1">
      <c r="D115" s="72"/>
      <c r="K115" s="69"/>
    </row>
    <row r="116" ht="15.75" customHeight="1">
      <c r="D116" s="72"/>
      <c r="K116" s="69"/>
    </row>
    <row r="117" ht="15.75" customHeight="1">
      <c r="D117" s="72"/>
      <c r="K117" s="69"/>
    </row>
    <row r="118" ht="15.75" customHeight="1">
      <c r="D118" s="72"/>
      <c r="K118" s="69"/>
    </row>
    <row r="119" ht="15.75" customHeight="1">
      <c r="D119" s="72"/>
      <c r="K119" s="69"/>
    </row>
    <row r="120" ht="15.75" customHeight="1">
      <c r="D120" s="72"/>
      <c r="K120" s="69"/>
    </row>
    <row r="121" ht="15.75" customHeight="1">
      <c r="D121" s="72"/>
      <c r="K121" s="69"/>
    </row>
    <row r="122" ht="15.75" customHeight="1">
      <c r="D122" s="72"/>
      <c r="K122" s="69"/>
    </row>
    <row r="123" ht="15.75" customHeight="1">
      <c r="D123" s="72"/>
      <c r="K123" s="69"/>
    </row>
    <row r="124" ht="15.75" customHeight="1">
      <c r="D124" s="72"/>
      <c r="K124" s="69"/>
    </row>
    <row r="125" ht="15.75" customHeight="1">
      <c r="D125" s="72"/>
      <c r="K125" s="69"/>
    </row>
    <row r="126" ht="15.75" customHeight="1">
      <c r="D126" s="72"/>
      <c r="K126" s="69"/>
    </row>
    <row r="127" ht="15.75" customHeight="1">
      <c r="D127" s="72"/>
      <c r="K127" s="69"/>
    </row>
    <row r="128" ht="15.75" customHeight="1">
      <c r="D128" s="72"/>
      <c r="K128" s="69"/>
    </row>
    <row r="129" ht="15.75" customHeight="1">
      <c r="D129" s="72"/>
      <c r="K129" s="69"/>
    </row>
    <row r="130" ht="15.75" customHeight="1">
      <c r="D130" s="72"/>
      <c r="K130" s="69"/>
    </row>
    <row r="131" ht="15.75" customHeight="1">
      <c r="D131" s="72"/>
      <c r="K131" s="69"/>
    </row>
    <row r="132" ht="15.75" customHeight="1">
      <c r="D132" s="72"/>
      <c r="K132" s="69"/>
    </row>
    <row r="133" ht="15.75" customHeight="1">
      <c r="D133" s="72"/>
      <c r="K133" s="69"/>
    </row>
    <row r="134" ht="15.75" customHeight="1">
      <c r="D134" s="72"/>
      <c r="K134" s="69"/>
    </row>
    <row r="135" ht="15.75" customHeight="1">
      <c r="D135" s="72"/>
      <c r="K135" s="69"/>
    </row>
    <row r="136" ht="15.75" customHeight="1">
      <c r="D136" s="72"/>
      <c r="K136" s="69"/>
    </row>
    <row r="137" ht="15.75" customHeight="1">
      <c r="D137" s="72"/>
      <c r="K137" s="69"/>
    </row>
    <row r="138" ht="15.75" customHeight="1">
      <c r="D138" s="72"/>
      <c r="K138" s="69"/>
    </row>
    <row r="139" ht="15.75" customHeight="1">
      <c r="D139" s="72"/>
      <c r="K139" s="69"/>
    </row>
    <row r="140" ht="15.75" customHeight="1">
      <c r="D140" s="72"/>
      <c r="K140" s="69"/>
    </row>
    <row r="141" ht="15.75" customHeight="1">
      <c r="D141" s="72"/>
      <c r="K141" s="69"/>
    </row>
    <row r="142" ht="15.75" customHeight="1">
      <c r="D142" s="72"/>
      <c r="K142" s="69"/>
    </row>
    <row r="143" ht="15.75" customHeight="1">
      <c r="D143" s="72"/>
      <c r="K143" s="69"/>
    </row>
    <row r="144" ht="15.75" customHeight="1">
      <c r="D144" s="72"/>
      <c r="K144" s="69"/>
    </row>
    <row r="145" ht="15.75" customHeight="1">
      <c r="D145" s="72"/>
      <c r="K145" s="69"/>
    </row>
    <row r="146" ht="15.75" customHeight="1">
      <c r="D146" s="72"/>
      <c r="K146" s="69"/>
    </row>
    <row r="147" ht="15.75" customHeight="1">
      <c r="D147" s="72"/>
      <c r="K147" s="69"/>
    </row>
    <row r="148" ht="15.75" customHeight="1">
      <c r="D148" s="72"/>
      <c r="K148" s="69"/>
    </row>
    <row r="149" ht="15.75" customHeight="1">
      <c r="D149" s="72"/>
      <c r="K149" s="69"/>
    </row>
    <row r="150" ht="15.75" customHeight="1">
      <c r="D150" s="72"/>
      <c r="K150" s="69"/>
    </row>
    <row r="151" ht="15.75" customHeight="1">
      <c r="D151" s="72"/>
      <c r="K151" s="69"/>
    </row>
    <row r="152" ht="15.75" customHeight="1">
      <c r="D152" s="72"/>
      <c r="K152" s="69"/>
    </row>
    <row r="153" ht="15.75" customHeight="1">
      <c r="D153" s="72"/>
      <c r="K153" s="69"/>
    </row>
    <row r="154" ht="15.75" customHeight="1">
      <c r="D154" s="72"/>
      <c r="K154" s="69"/>
    </row>
    <row r="155" ht="15.75" customHeight="1">
      <c r="D155" s="72"/>
      <c r="K155" s="69"/>
    </row>
    <row r="156" ht="15.75" customHeight="1">
      <c r="D156" s="72"/>
      <c r="K156" s="69"/>
    </row>
    <row r="157" ht="15.75" customHeight="1">
      <c r="D157" s="72"/>
      <c r="K157" s="69"/>
    </row>
    <row r="158" ht="15.75" customHeight="1">
      <c r="D158" s="72"/>
      <c r="K158" s="69"/>
    </row>
    <row r="159" ht="15.75" customHeight="1">
      <c r="D159" s="72"/>
      <c r="K159" s="69"/>
    </row>
    <row r="160" ht="15.75" customHeight="1">
      <c r="D160" s="72"/>
      <c r="K160" s="69"/>
    </row>
    <row r="161" ht="15.75" customHeight="1">
      <c r="D161" s="72"/>
      <c r="K161" s="69"/>
    </row>
    <row r="162" ht="15.75" customHeight="1">
      <c r="D162" s="72"/>
      <c r="K162" s="69"/>
    </row>
    <row r="163" ht="15.75" customHeight="1">
      <c r="D163" s="72"/>
      <c r="K163" s="69"/>
    </row>
    <row r="164" ht="15.75" customHeight="1">
      <c r="D164" s="72"/>
      <c r="K164" s="69"/>
    </row>
    <row r="165" ht="15.75" customHeight="1">
      <c r="D165" s="72"/>
      <c r="K165" s="69"/>
    </row>
    <row r="166" ht="15.75" customHeight="1">
      <c r="D166" s="72"/>
      <c r="K166" s="69"/>
    </row>
    <row r="167" ht="15.75" customHeight="1">
      <c r="D167" s="72"/>
      <c r="K167" s="69"/>
    </row>
    <row r="168" ht="15.75" customHeight="1">
      <c r="D168" s="72"/>
      <c r="K168" s="69"/>
    </row>
    <row r="169" ht="15.75" customHeight="1">
      <c r="D169" s="72"/>
      <c r="K169" s="69"/>
    </row>
    <row r="170" ht="15.75" customHeight="1">
      <c r="D170" s="72"/>
      <c r="K170" s="69"/>
    </row>
    <row r="171" ht="15.75" customHeight="1">
      <c r="D171" s="72"/>
      <c r="K171" s="69"/>
    </row>
    <row r="172" ht="15.75" customHeight="1">
      <c r="D172" s="72"/>
      <c r="K172" s="69"/>
    </row>
    <row r="173" ht="15.75" customHeight="1">
      <c r="D173" s="72"/>
      <c r="K173" s="69"/>
    </row>
    <row r="174" ht="15.75" customHeight="1">
      <c r="D174" s="72"/>
      <c r="K174" s="69"/>
    </row>
    <row r="175" ht="15.75" customHeight="1">
      <c r="D175" s="72"/>
      <c r="K175" s="69"/>
    </row>
    <row r="176" ht="15.75" customHeight="1">
      <c r="D176" s="72"/>
      <c r="K176" s="69"/>
    </row>
    <row r="177" ht="15.75" customHeight="1">
      <c r="D177" s="72"/>
      <c r="K177" s="69"/>
    </row>
    <row r="178" ht="15.75" customHeight="1">
      <c r="D178" s="72"/>
      <c r="K178" s="69"/>
    </row>
    <row r="179" ht="15.75" customHeight="1">
      <c r="D179" s="72"/>
      <c r="K179" s="69"/>
    </row>
    <row r="180" ht="15.75" customHeight="1">
      <c r="D180" s="72"/>
      <c r="K180" s="69"/>
    </row>
    <row r="181" ht="15.75" customHeight="1">
      <c r="D181" s="72"/>
      <c r="K181" s="69"/>
    </row>
    <row r="182" ht="15.75" customHeight="1">
      <c r="D182" s="72"/>
      <c r="K182" s="69"/>
    </row>
    <row r="183" ht="15.75" customHeight="1">
      <c r="D183" s="72"/>
      <c r="K183" s="69"/>
    </row>
    <row r="184" ht="15.75" customHeight="1">
      <c r="D184" s="72"/>
      <c r="K184" s="69"/>
    </row>
    <row r="185" ht="15.75" customHeight="1">
      <c r="D185" s="72"/>
      <c r="K185" s="69"/>
    </row>
    <row r="186" ht="15.75" customHeight="1">
      <c r="D186" s="72"/>
      <c r="K186" s="69"/>
    </row>
    <row r="187" ht="15.75" customHeight="1">
      <c r="D187" s="72"/>
      <c r="K187" s="69"/>
    </row>
    <row r="188" ht="15.75" customHeight="1">
      <c r="D188" s="72"/>
      <c r="K188" s="69"/>
    </row>
    <row r="189" ht="15.75" customHeight="1">
      <c r="D189" s="72"/>
      <c r="K189" s="69"/>
    </row>
    <row r="190" ht="15.75" customHeight="1">
      <c r="D190" s="72"/>
      <c r="K190" s="69"/>
    </row>
    <row r="191" ht="15.75" customHeight="1">
      <c r="D191" s="72"/>
      <c r="K191" s="69"/>
    </row>
    <row r="192" ht="15.75" customHeight="1">
      <c r="D192" s="72"/>
      <c r="K192" s="69"/>
    </row>
    <row r="193" ht="15.75" customHeight="1">
      <c r="D193" s="72"/>
      <c r="K193" s="69"/>
    </row>
    <row r="194" ht="15.75" customHeight="1">
      <c r="D194" s="72"/>
      <c r="K194" s="69"/>
    </row>
    <row r="195" ht="15.75" customHeight="1">
      <c r="D195" s="72"/>
      <c r="K195" s="69"/>
    </row>
    <row r="196" ht="15.75" customHeight="1">
      <c r="D196" s="72"/>
      <c r="K196" s="69"/>
    </row>
    <row r="197" ht="15.75" customHeight="1">
      <c r="D197" s="72"/>
      <c r="K197" s="69"/>
    </row>
    <row r="198" ht="15.75" customHeight="1">
      <c r="D198" s="72"/>
      <c r="K198" s="69"/>
    </row>
    <row r="199" ht="15.75" customHeight="1">
      <c r="D199" s="72"/>
      <c r="K199" s="69"/>
    </row>
    <row r="200" ht="15.75" customHeight="1">
      <c r="D200" s="72"/>
      <c r="K200" s="69"/>
    </row>
    <row r="201" ht="15.75" customHeight="1">
      <c r="D201" s="72"/>
      <c r="K201" s="69"/>
    </row>
    <row r="202" ht="15.75" customHeight="1">
      <c r="D202" s="72"/>
      <c r="K202" s="69"/>
    </row>
    <row r="203" ht="15.75" customHeight="1">
      <c r="D203" s="72"/>
      <c r="K203" s="69"/>
    </row>
    <row r="204" ht="15.75" customHeight="1">
      <c r="D204" s="72"/>
      <c r="K204" s="69"/>
    </row>
    <row r="205" ht="15.75" customHeight="1">
      <c r="D205" s="72"/>
      <c r="K205" s="69"/>
    </row>
    <row r="206" ht="15.75" customHeight="1">
      <c r="D206" s="72"/>
      <c r="K206" s="69"/>
    </row>
    <row r="207" ht="15.75" customHeight="1">
      <c r="D207" s="72"/>
      <c r="K207" s="69"/>
    </row>
    <row r="208" ht="15.75" customHeight="1">
      <c r="D208" s="72"/>
      <c r="K208" s="69"/>
    </row>
    <row r="209" ht="15.75" customHeight="1">
      <c r="D209" s="72"/>
      <c r="K209" s="69"/>
    </row>
    <row r="210" ht="15.75" customHeight="1">
      <c r="D210" s="72"/>
      <c r="K210" s="69"/>
    </row>
    <row r="211" ht="15.75" customHeight="1">
      <c r="D211" s="72"/>
      <c r="K211" s="69"/>
    </row>
    <row r="212" ht="15.75" customHeight="1">
      <c r="D212" s="72"/>
      <c r="K212" s="69"/>
    </row>
    <row r="213" ht="15.75" customHeight="1">
      <c r="D213" s="72"/>
      <c r="K213" s="69"/>
    </row>
    <row r="214" ht="15.75" customHeight="1">
      <c r="D214" s="72"/>
      <c r="K214" s="69"/>
    </row>
    <row r="215" ht="15.75" customHeight="1">
      <c r="D215" s="72"/>
      <c r="K215" s="69"/>
    </row>
    <row r="216" ht="15.75" customHeight="1">
      <c r="D216" s="72"/>
      <c r="K216" s="69"/>
    </row>
    <row r="217" ht="15.75" customHeight="1">
      <c r="D217" s="72"/>
      <c r="K217" s="69"/>
    </row>
    <row r="218" ht="15.75" customHeight="1">
      <c r="D218" s="72"/>
      <c r="K218" s="69"/>
    </row>
    <row r="219" ht="15.75" customHeight="1">
      <c r="D219" s="72"/>
      <c r="K219" s="69"/>
    </row>
    <row r="220" ht="15.75" customHeight="1">
      <c r="D220" s="72"/>
      <c r="K220" s="69"/>
    </row>
    <row r="221" ht="15.75" customHeight="1">
      <c r="D221" s="72"/>
      <c r="K221" s="69"/>
    </row>
    <row r="222" ht="15.75" customHeight="1">
      <c r="D222" s="72"/>
      <c r="K222" s="69"/>
    </row>
    <row r="223" ht="15.75" customHeight="1">
      <c r="D223" s="72"/>
      <c r="K223" s="69"/>
    </row>
    <row r="224" ht="15.75" customHeight="1">
      <c r="D224" s="72"/>
      <c r="K224" s="69"/>
    </row>
    <row r="225" ht="15.75" customHeight="1">
      <c r="D225" s="72"/>
      <c r="K225" s="69"/>
    </row>
    <row r="226" ht="15.75" customHeight="1">
      <c r="D226" s="72"/>
      <c r="K226" s="69"/>
    </row>
    <row r="227" ht="15.75" customHeight="1">
      <c r="D227" s="72"/>
      <c r="K227" s="69"/>
    </row>
    <row r="228" ht="15.75" customHeight="1">
      <c r="D228" s="72"/>
      <c r="K228" s="69"/>
    </row>
    <row r="229" ht="15.75" customHeight="1">
      <c r="D229" s="72"/>
      <c r="K229" s="69"/>
    </row>
    <row r="230" ht="15.75" customHeight="1">
      <c r="D230" s="72"/>
      <c r="K230" s="69"/>
    </row>
    <row r="231" ht="15.75" customHeight="1">
      <c r="D231" s="72"/>
      <c r="K231" s="69"/>
    </row>
    <row r="232" ht="15.75" customHeight="1">
      <c r="D232" s="72"/>
      <c r="K232" s="69"/>
    </row>
    <row r="233" ht="15.75" customHeight="1">
      <c r="D233" s="72"/>
      <c r="K233" s="69"/>
    </row>
    <row r="234" ht="15.75" customHeight="1">
      <c r="D234" s="72"/>
      <c r="K234" s="69"/>
    </row>
    <row r="235" ht="15.75" customHeight="1">
      <c r="D235" s="72"/>
      <c r="K235" s="69"/>
    </row>
    <row r="236" ht="15.75" customHeight="1">
      <c r="D236" s="72"/>
      <c r="K236" s="69"/>
    </row>
    <row r="237" ht="15.75" customHeight="1">
      <c r="D237" s="72"/>
      <c r="K237" s="69"/>
    </row>
    <row r="238" ht="15.75" customHeight="1">
      <c r="D238" s="72"/>
      <c r="K238" s="69"/>
    </row>
    <row r="239" ht="15.75" customHeight="1">
      <c r="D239" s="72"/>
      <c r="K239" s="69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F2:F3"/>
    <mergeCell ref="G2:G3"/>
    <mergeCell ref="H2:H3"/>
    <mergeCell ref="I2:I3"/>
    <mergeCell ref="J2:J3"/>
    <mergeCell ref="L2:L3"/>
    <mergeCell ref="M2:M3"/>
    <mergeCell ref="N2:N3"/>
    <mergeCell ref="D2:D3"/>
    <mergeCell ref="B4:D4"/>
    <mergeCell ref="B33:C33"/>
    <mergeCell ref="A34:D34"/>
    <mergeCell ref="A35:D35"/>
    <mergeCell ref="A36:D36"/>
    <mergeCell ref="A37:D37"/>
    <mergeCell ref="F38:G38"/>
    <mergeCell ref="M38:N38"/>
    <mergeCell ref="A1:A32"/>
    <mergeCell ref="B1:B3"/>
    <mergeCell ref="C1:C3"/>
    <mergeCell ref="E1:J1"/>
    <mergeCell ref="L1:O1"/>
    <mergeCell ref="E2:E3"/>
    <mergeCell ref="O2:O3"/>
  </mergeCells>
  <printOptions/>
  <pageMargins bottom="0.75" footer="0.0" header="0.0" left="0.7" right="0.7" top="0.75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5"/>
    <col customWidth="1" min="2" max="3" width="5.0"/>
    <col customWidth="1" min="4" max="4" width="36.0"/>
    <col customWidth="1" min="5" max="5" width="14.38"/>
    <col customWidth="1" min="6" max="6" width="7.25"/>
    <col customWidth="1" min="7" max="7" width="10.25"/>
    <col customWidth="1" min="8" max="17" width="8.38"/>
    <col customWidth="1" min="18" max="25" width="9.63"/>
    <col customWidth="1" min="26" max="26" width="11.0"/>
  </cols>
  <sheetData>
    <row r="1" ht="15.0" customHeight="1">
      <c r="A1" s="137" t="s">
        <v>146</v>
      </c>
      <c r="B1" s="11" t="s">
        <v>1</v>
      </c>
      <c r="C1" s="11" t="s">
        <v>2</v>
      </c>
      <c r="D1" s="3" t="s">
        <v>3</v>
      </c>
      <c r="E1" s="138">
        <v>43892.0</v>
      </c>
      <c r="F1" s="6"/>
      <c r="G1" s="139">
        <v>43908.0</v>
      </c>
      <c r="H1" s="6"/>
      <c r="I1" s="7"/>
      <c r="J1" s="7"/>
      <c r="K1" s="7"/>
      <c r="L1" s="6"/>
      <c r="M1" s="7" t="s">
        <v>4</v>
      </c>
      <c r="Q1" s="6"/>
    </row>
    <row r="2" ht="15.0" customHeight="1">
      <c r="A2" s="8"/>
      <c r="B2" s="8"/>
      <c r="C2" s="8"/>
      <c r="D2" s="10" t="s">
        <v>6</v>
      </c>
      <c r="E2" s="42" t="s">
        <v>165</v>
      </c>
      <c r="F2" s="6"/>
      <c r="G2" s="51" t="s">
        <v>170</v>
      </c>
      <c r="H2" s="6"/>
      <c r="I2" s="11"/>
      <c r="J2" s="11"/>
      <c r="K2" s="11"/>
      <c r="L2" s="6"/>
      <c r="M2" s="11"/>
      <c r="N2" s="11"/>
      <c r="O2" s="11"/>
      <c r="P2" s="11"/>
      <c r="Q2" s="6"/>
    </row>
    <row r="3" ht="32.25" customHeight="1">
      <c r="A3" s="8"/>
      <c r="B3" s="17"/>
      <c r="C3" s="17"/>
      <c r="D3" s="17"/>
      <c r="E3" s="70"/>
      <c r="F3" s="6"/>
      <c r="G3" s="17"/>
      <c r="H3" s="6"/>
      <c r="I3" s="17"/>
      <c r="J3" s="17"/>
      <c r="K3" s="17"/>
      <c r="L3" s="6"/>
      <c r="M3" s="17"/>
      <c r="N3" s="17"/>
      <c r="O3" s="17"/>
      <c r="P3" s="17"/>
      <c r="Q3" s="6"/>
    </row>
    <row r="4" ht="15.75" customHeight="1">
      <c r="A4" s="8"/>
      <c r="B4" s="73" t="s">
        <v>7</v>
      </c>
      <c r="C4" s="23"/>
      <c r="D4" s="25"/>
      <c r="E4" s="142"/>
      <c r="F4" s="6"/>
      <c r="G4" s="146">
        <v>0.0010185185185185184</v>
      </c>
      <c r="H4" s="6"/>
      <c r="L4" s="6"/>
      <c r="Q4" s="6"/>
    </row>
    <row r="5" ht="21.75" customHeight="1">
      <c r="A5" s="8"/>
      <c r="B5" s="48">
        <v>1.0</v>
      </c>
      <c r="C5" s="48">
        <v>1.0</v>
      </c>
      <c r="D5" s="38" t="s">
        <v>9</v>
      </c>
      <c r="E5" s="3">
        <v>1.0</v>
      </c>
      <c r="F5" s="6"/>
      <c r="G5" s="87">
        <v>1.0</v>
      </c>
      <c r="H5" s="6"/>
      <c r="L5" s="6"/>
      <c r="Q5" s="6"/>
    </row>
    <row r="6" ht="20.25" customHeight="1">
      <c r="A6" s="8"/>
      <c r="B6" s="48">
        <v>1.0</v>
      </c>
      <c r="C6" s="48">
        <v>2.0</v>
      </c>
      <c r="D6" s="38" t="s">
        <v>185</v>
      </c>
      <c r="E6" s="3">
        <v>1.0</v>
      </c>
      <c r="F6" s="6"/>
      <c r="G6" s="87">
        <v>1.0</v>
      </c>
      <c r="H6" s="6"/>
      <c r="L6" s="6"/>
      <c r="Q6" s="6"/>
    </row>
    <row r="7" ht="16.5" customHeight="1">
      <c r="A7" s="8"/>
      <c r="B7" s="48">
        <v>1.0</v>
      </c>
      <c r="C7" s="48">
        <v>3.0</v>
      </c>
      <c r="D7" s="38" t="s">
        <v>186</v>
      </c>
      <c r="E7" s="3">
        <v>1.0</v>
      </c>
      <c r="F7" s="6"/>
      <c r="G7" s="87">
        <v>1.0</v>
      </c>
      <c r="H7" s="6"/>
      <c r="L7" s="6"/>
      <c r="Q7" s="6"/>
    </row>
    <row r="8" ht="19.5" customHeight="1">
      <c r="A8" s="8"/>
      <c r="B8" s="48">
        <v>1.0</v>
      </c>
      <c r="C8" s="48">
        <v>4.0</v>
      </c>
      <c r="D8" s="38" t="s">
        <v>187</v>
      </c>
      <c r="E8" s="3">
        <v>1.0</v>
      </c>
      <c r="F8" s="6"/>
      <c r="G8" s="87">
        <v>1.0</v>
      </c>
      <c r="H8" s="6"/>
      <c r="L8" s="6"/>
      <c r="Q8" s="6"/>
    </row>
    <row r="9" ht="20.25" customHeight="1">
      <c r="A9" s="8"/>
      <c r="B9" s="48">
        <v>1.0</v>
      </c>
      <c r="C9" s="48">
        <v>5.0</v>
      </c>
      <c r="D9" s="38" t="s">
        <v>188</v>
      </c>
      <c r="E9" s="3">
        <v>1.0</v>
      </c>
      <c r="F9" s="6"/>
      <c r="G9" s="87">
        <v>1.0</v>
      </c>
      <c r="H9" s="6"/>
      <c r="L9" s="6"/>
      <c r="Q9" s="6"/>
    </row>
    <row r="10" ht="33.0" customHeight="1">
      <c r="A10" s="8"/>
      <c r="B10" s="48">
        <v>1.0</v>
      </c>
      <c r="C10" s="48">
        <v>6.0</v>
      </c>
      <c r="D10" s="38" t="s">
        <v>189</v>
      </c>
      <c r="E10" s="3">
        <v>1.0</v>
      </c>
      <c r="F10" s="6"/>
      <c r="G10" s="87">
        <v>1.0</v>
      </c>
      <c r="H10" s="6"/>
      <c r="L10" s="6"/>
      <c r="Q10" s="6"/>
    </row>
    <row r="11" ht="33.0" customHeight="1">
      <c r="A11" s="8"/>
      <c r="B11" s="48">
        <v>1.0</v>
      </c>
      <c r="C11" s="48">
        <v>7.0</v>
      </c>
      <c r="D11" s="38" t="s">
        <v>190</v>
      </c>
      <c r="E11" s="3">
        <v>1.0</v>
      </c>
      <c r="F11" s="6"/>
      <c r="G11" s="87">
        <v>1.0</v>
      </c>
      <c r="H11" s="6"/>
      <c r="L11" s="6"/>
      <c r="Q11" s="6"/>
    </row>
    <row r="12" ht="29.25" customHeight="1">
      <c r="A12" s="8"/>
      <c r="B12" s="48">
        <v>1.0</v>
      </c>
      <c r="C12" s="48">
        <v>8.0</v>
      </c>
      <c r="D12" s="38" t="s">
        <v>191</v>
      </c>
      <c r="E12" s="3">
        <v>1.0</v>
      </c>
      <c r="F12" s="6"/>
      <c r="G12" s="87">
        <v>1.0</v>
      </c>
      <c r="H12" s="6"/>
      <c r="L12" s="6"/>
      <c r="Q12" s="6"/>
    </row>
    <row r="13" ht="50.25" customHeight="1">
      <c r="A13" s="8"/>
      <c r="B13" s="48">
        <v>1.0</v>
      </c>
      <c r="C13" s="48">
        <v>9.0</v>
      </c>
      <c r="D13" s="148" t="s">
        <v>192</v>
      </c>
      <c r="E13" s="3">
        <v>1.0</v>
      </c>
      <c r="F13" s="6"/>
      <c r="G13" s="87">
        <v>1.0</v>
      </c>
      <c r="H13" s="6"/>
      <c r="L13" s="6"/>
      <c r="Q13" s="6"/>
    </row>
    <row r="14" ht="51.75" customHeight="1">
      <c r="A14" s="17"/>
      <c r="B14" s="48">
        <v>10.0</v>
      </c>
      <c r="C14" s="48">
        <v>10.0</v>
      </c>
      <c r="D14" s="152" t="s">
        <v>193</v>
      </c>
      <c r="E14" s="112">
        <v>0.0</v>
      </c>
      <c r="F14" s="6"/>
      <c r="G14" s="87">
        <v>10.0</v>
      </c>
      <c r="H14" s="6"/>
      <c r="L14" s="6"/>
      <c r="Q14" s="6"/>
    </row>
    <row r="15" ht="32.25" customHeight="1">
      <c r="B15" s="153"/>
      <c r="C15" s="153"/>
      <c r="D15" s="154" t="s">
        <v>64</v>
      </c>
      <c r="E15" s="3">
        <f>SUM(E5:E14)</f>
        <v>9</v>
      </c>
      <c r="F15" s="6"/>
      <c r="G15" s="128">
        <f>SUM(G5:G14)</f>
        <v>19</v>
      </c>
      <c r="H15" s="6"/>
      <c r="L15" s="6"/>
      <c r="Q15" s="6"/>
    </row>
    <row r="16" ht="15.75" customHeight="1">
      <c r="A16" s="129" t="s">
        <v>65</v>
      </c>
      <c r="B16" s="23"/>
      <c r="C16" s="23"/>
      <c r="D16" s="25"/>
      <c r="E16" s="3">
        <v>19.0</v>
      </c>
      <c r="F16" s="6"/>
      <c r="G16" s="87">
        <v>19.0</v>
      </c>
      <c r="H16" s="6"/>
      <c r="L16" s="6"/>
      <c r="Q16" s="6"/>
    </row>
    <row r="17" ht="15.75" customHeight="1">
      <c r="A17" s="129" t="s">
        <v>68</v>
      </c>
      <c r="B17" s="23"/>
      <c r="C17" s="23"/>
      <c r="D17" s="25"/>
      <c r="E17" s="155">
        <f>E15/E16</f>
        <v>0.4736842105</v>
      </c>
      <c r="F17" s="6"/>
      <c r="G17" s="131">
        <f>G15/G16</f>
        <v>1</v>
      </c>
      <c r="H17" s="6"/>
      <c r="I17" s="55"/>
      <c r="J17" s="55"/>
      <c r="K17" s="55"/>
      <c r="L17" s="6"/>
      <c r="Q17" s="6"/>
    </row>
    <row r="18" ht="15.75" customHeight="1">
      <c r="A18" s="129" t="s">
        <v>72</v>
      </c>
      <c r="B18" s="23"/>
      <c r="C18" s="23"/>
      <c r="D18" s="25"/>
      <c r="E18" s="3">
        <f>E16-E15</f>
        <v>10</v>
      </c>
      <c r="F18" s="6"/>
      <c r="G18" s="128">
        <f>G16-G15</f>
        <v>0</v>
      </c>
      <c r="H18" s="6"/>
      <c r="L18" s="6"/>
      <c r="Q18" s="6"/>
    </row>
    <row r="19" ht="42.0" customHeight="1">
      <c r="A19" s="129" t="s">
        <v>75</v>
      </c>
      <c r="B19" s="23"/>
      <c r="C19" s="23"/>
      <c r="D19" s="25"/>
      <c r="E19" s="9" t="s">
        <v>195</v>
      </c>
      <c r="F19" s="6"/>
      <c r="G19" s="87" t="s">
        <v>196</v>
      </c>
      <c r="H19" s="6"/>
      <c r="L19" s="6"/>
      <c r="Q19" s="6"/>
    </row>
    <row r="20" ht="27.0" customHeight="1">
      <c r="D20" s="66"/>
      <c r="E20" s="145" t="s">
        <v>184</v>
      </c>
      <c r="F20" s="58">
        <f>AVERAGE(E17)</f>
        <v>0.4736842105</v>
      </c>
      <c r="G20" s="145" t="s">
        <v>184</v>
      </c>
      <c r="H20" s="58">
        <f>AVERAGE(G17)</f>
        <v>1</v>
      </c>
      <c r="I20" s="61"/>
      <c r="J20" s="62"/>
      <c r="K20" s="62"/>
      <c r="L20" s="63"/>
      <c r="M20" s="62"/>
      <c r="N20" s="64"/>
      <c r="O20" s="65"/>
      <c r="P20" s="61"/>
      <c r="Q20" s="63"/>
      <c r="R20" s="62"/>
      <c r="S20" s="62"/>
      <c r="T20" s="62"/>
      <c r="U20" s="62"/>
      <c r="V20" s="62"/>
      <c r="W20" s="62"/>
      <c r="X20" s="62"/>
      <c r="Y20" s="62"/>
    </row>
    <row r="21" ht="15.75" customHeight="1">
      <c r="D21" s="66"/>
      <c r="E21" s="156" t="s">
        <v>194</v>
      </c>
      <c r="F21" s="67">
        <v>1.0</v>
      </c>
      <c r="G21" s="156" t="s">
        <v>194</v>
      </c>
      <c r="H21" s="67">
        <f>COUNTA(G2)</f>
        <v>1</v>
      </c>
      <c r="I21" s="63"/>
      <c r="J21" s="62"/>
      <c r="K21" s="62"/>
      <c r="L21" s="63"/>
      <c r="M21" s="62"/>
      <c r="N21" s="63"/>
      <c r="O21" s="63"/>
      <c r="P21" s="63"/>
      <c r="Q21" s="63"/>
      <c r="R21" s="62"/>
      <c r="S21" s="62"/>
      <c r="T21" s="62"/>
      <c r="U21" s="62"/>
      <c r="V21" s="62"/>
      <c r="W21" s="62"/>
      <c r="X21" s="62"/>
      <c r="Y21" s="62"/>
    </row>
    <row r="22" ht="15.75" customHeight="1">
      <c r="D22" s="66"/>
      <c r="E22" s="72"/>
      <c r="G22" s="157" t="s">
        <v>197</v>
      </c>
      <c r="H22" s="158">
        <f>SUM(G4)</f>
        <v>0.001018518519</v>
      </c>
      <c r="L22" s="69"/>
    </row>
    <row r="23" ht="15.75" customHeight="1">
      <c r="D23" s="66"/>
      <c r="E23" s="72"/>
      <c r="L23" s="69"/>
    </row>
    <row r="24" ht="15.75" customHeight="1">
      <c r="D24" s="66"/>
      <c r="E24" s="72"/>
      <c r="L24" s="69"/>
    </row>
    <row r="25" ht="15.75" customHeight="1">
      <c r="D25" s="66"/>
      <c r="E25" s="72"/>
      <c r="L25" s="69"/>
    </row>
    <row r="26" ht="15.75" customHeight="1">
      <c r="D26" s="66"/>
      <c r="E26" s="72"/>
      <c r="L26" s="69"/>
    </row>
    <row r="27" ht="15.75" customHeight="1">
      <c r="D27" s="66"/>
      <c r="E27" s="72"/>
      <c r="L27" s="69"/>
    </row>
    <row r="28" ht="15.75" customHeight="1">
      <c r="D28" s="66"/>
      <c r="E28" s="72"/>
      <c r="L28" s="69"/>
    </row>
    <row r="29" ht="15.75" customHeight="1">
      <c r="D29" s="66"/>
      <c r="E29" s="72"/>
      <c r="L29" s="69"/>
    </row>
    <row r="30" ht="15.75" customHeight="1">
      <c r="D30" s="66"/>
      <c r="E30" s="72"/>
      <c r="L30" s="69"/>
    </row>
    <row r="31" ht="15.75" customHeight="1">
      <c r="D31" s="66"/>
      <c r="E31" s="72"/>
      <c r="L31" s="69"/>
    </row>
    <row r="32" ht="15.75" customHeight="1">
      <c r="D32" s="66"/>
      <c r="E32" s="72"/>
      <c r="L32" s="69"/>
    </row>
    <row r="33" ht="15.75" customHeight="1">
      <c r="D33" s="66"/>
      <c r="E33" s="72"/>
      <c r="L33" s="69"/>
    </row>
    <row r="34" ht="15.75" customHeight="1">
      <c r="D34" s="66"/>
      <c r="E34" s="72"/>
      <c r="L34" s="69"/>
    </row>
    <row r="35" ht="15.75" customHeight="1">
      <c r="D35" s="66"/>
      <c r="E35" s="72"/>
      <c r="L35" s="69"/>
    </row>
    <row r="36" ht="15.75" customHeight="1">
      <c r="D36" s="66"/>
      <c r="E36" s="72"/>
      <c r="L36" s="69"/>
    </row>
    <row r="37" ht="15.75" customHeight="1">
      <c r="D37" s="66"/>
      <c r="E37" s="72"/>
      <c r="L37" s="69"/>
    </row>
    <row r="38" ht="15.75" customHeight="1">
      <c r="D38" s="66"/>
      <c r="E38" s="72"/>
      <c r="L38" s="69"/>
    </row>
    <row r="39" ht="15.75" customHeight="1">
      <c r="D39" s="66"/>
      <c r="E39" s="72"/>
      <c r="L39" s="69"/>
    </row>
    <row r="40" ht="15.75" customHeight="1">
      <c r="D40" s="66"/>
      <c r="E40" s="72"/>
      <c r="L40" s="69"/>
    </row>
    <row r="41" ht="15.75" customHeight="1">
      <c r="D41" s="66"/>
      <c r="E41" s="72"/>
      <c r="L41" s="69"/>
    </row>
    <row r="42" ht="15.75" customHeight="1">
      <c r="D42" s="66"/>
      <c r="E42" s="72"/>
      <c r="L42" s="69"/>
    </row>
    <row r="43" ht="15.75" customHeight="1">
      <c r="D43" s="66"/>
      <c r="E43" s="72"/>
      <c r="L43" s="69"/>
    </row>
    <row r="44" ht="15.75" customHeight="1">
      <c r="D44" s="66"/>
      <c r="E44" s="72"/>
      <c r="L44" s="69"/>
    </row>
    <row r="45" ht="15.75" customHeight="1">
      <c r="D45" s="66"/>
      <c r="E45" s="72"/>
      <c r="L45" s="69"/>
    </row>
    <row r="46" ht="15.75" customHeight="1">
      <c r="D46" s="66"/>
      <c r="E46" s="72"/>
      <c r="L46" s="69"/>
    </row>
    <row r="47" ht="15.75" customHeight="1">
      <c r="D47" s="66"/>
      <c r="E47" s="72"/>
      <c r="L47" s="69"/>
    </row>
    <row r="48" ht="15.75" customHeight="1">
      <c r="D48" s="66"/>
      <c r="E48" s="72"/>
      <c r="L48" s="69"/>
    </row>
    <row r="49" ht="15.75" customHeight="1">
      <c r="D49" s="72"/>
      <c r="E49" s="72"/>
      <c r="L49" s="69"/>
    </row>
    <row r="50" ht="15.75" customHeight="1">
      <c r="D50" s="72"/>
      <c r="E50" s="72"/>
      <c r="L50" s="69"/>
    </row>
    <row r="51" ht="15.75" customHeight="1">
      <c r="D51" s="72"/>
      <c r="E51" s="72"/>
      <c r="L51" s="69"/>
    </row>
    <row r="52" ht="15.75" customHeight="1">
      <c r="D52" s="72"/>
      <c r="E52" s="72"/>
      <c r="L52" s="69"/>
    </row>
    <row r="53" ht="15.75" customHeight="1">
      <c r="D53" s="72"/>
      <c r="E53" s="72"/>
      <c r="L53" s="69"/>
    </row>
    <row r="54" ht="15.75" customHeight="1">
      <c r="D54" s="72"/>
      <c r="E54" s="72"/>
      <c r="L54" s="69"/>
    </row>
    <row r="55" ht="15.75" customHeight="1">
      <c r="D55" s="72"/>
      <c r="E55" s="72"/>
      <c r="L55" s="69"/>
    </row>
    <row r="56" ht="15.75" customHeight="1">
      <c r="D56" s="72"/>
      <c r="E56" s="72"/>
      <c r="L56" s="69"/>
    </row>
    <row r="57" ht="15.75" customHeight="1">
      <c r="D57" s="72"/>
      <c r="E57" s="72"/>
      <c r="L57" s="69"/>
    </row>
    <row r="58" ht="15.75" customHeight="1">
      <c r="D58" s="72"/>
      <c r="E58" s="72"/>
      <c r="L58" s="69"/>
    </row>
    <row r="59" ht="15.75" customHeight="1">
      <c r="D59" s="72"/>
      <c r="E59" s="72"/>
      <c r="L59" s="69"/>
    </row>
    <row r="60" ht="15.75" customHeight="1">
      <c r="D60" s="72"/>
      <c r="E60" s="72"/>
      <c r="L60" s="69"/>
    </row>
    <row r="61" ht="15.75" customHeight="1">
      <c r="D61" s="72"/>
      <c r="E61" s="72"/>
      <c r="L61" s="69"/>
    </row>
    <row r="62" ht="15.75" customHeight="1">
      <c r="D62" s="72"/>
      <c r="E62" s="72"/>
      <c r="L62" s="69"/>
    </row>
    <row r="63" ht="15.75" customHeight="1">
      <c r="D63" s="72"/>
      <c r="E63" s="72"/>
      <c r="L63" s="69"/>
    </row>
    <row r="64" ht="15.75" customHeight="1">
      <c r="D64" s="72"/>
      <c r="E64" s="72"/>
      <c r="L64" s="69"/>
    </row>
    <row r="65" ht="15.75" customHeight="1">
      <c r="D65" s="72"/>
      <c r="E65" s="72"/>
      <c r="L65" s="69"/>
    </row>
    <row r="66" ht="15.75" customHeight="1">
      <c r="D66" s="72"/>
      <c r="E66" s="72"/>
      <c r="L66" s="69"/>
    </row>
    <row r="67" ht="15.75" customHeight="1">
      <c r="D67" s="72"/>
      <c r="E67" s="72"/>
      <c r="L67" s="69"/>
    </row>
    <row r="68" ht="15.75" customHeight="1">
      <c r="D68" s="72"/>
      <c r="E68" s="72"/>
      <c r="L68" s="69"/>
    </row>
    <row r="69" ht="15.75" customHeight="1">
      <c r="D69" s="72"/>
      <c r="E69" s="72"/>
      <c r="L69" s="69"/>
    </row>
    <row r="70" ht="15.75" customHeight="1">
      <c r="D70" s="72"/>
      <c r="E70" s="72"/>
      <c r="L70" s="69"/>
    </row>
    <row r="71" ht="15.75" customHeight="1">
      <c r="D71" s="72"/>
      <c r="E71" s="72"/>
      <c r="L71" s="69"/>
    </row>
    <row r="72" ht="15.75" customHeight="1">
      <c r="D72" s="72"/>
      <c r="E72" s="72"/>
      <c r="L72" s="69"/>
    </row>
    <row r="73" ht="15.75" customHeight="1">
      <c r="D73" s="72"/>
      <c r="E73" s="72"/>
      <c r="L73" s="69"/>
    </row>
    <row r="74" ht="15.75" customHeight="1">
      <c r="D74" s="72"/>
      <c r="E74" s="72"/>
      <c r="L74" s="69"/>
    </row>
    <row r="75" ht="15.75" customHeight="1">
      <c r="D75" s="72"/>
      <c r="E75" s="72"/>
      <c r="L75" s="69"/>
    </row>
    <row r="76" ht="15.75" customHeight="1">
      <c r="D76" s="72"/>
      <c r="E76" s="72"/>
      <c r="L76" s="69"/>
    </row>
    <row r="77" ht="15.75" customHeight="1">
      <c r="D77" s="72"/>
      <c r="E77" s="72"/>
      <c r="L77" s="69"/>
    </row>
    <row r="78" ht="15.75" customHeight="1">
      <c r="D78" s="72"/>
      <c r="E78" s="72"/>
      <c r="L78" s="69"/>
    </row>
    <row r="79" ht="15.75" customHeight="1">
      <c r="D79" s="72"/>
      <c r="E79" s="72"/>
      <c r="L79" s="69"/>
    </row>
    <row r="80" ht="15.75" customHeight="1">
      <c r="D80" s="72"/>
      <c r="E80" s="72"/>
      <c r="L80" s="69"/>
    </row>
    <row r="81" ht="15.75" customHeight="1">
      <c r="D81" s="72"/>
      <c r="E81" s="72"/>
      <c r="L81" s="69"/>
    </row>
    <row r="82" ht="15.75" customHeight="1">
      <c r="D82" s="72"/>
      <c r="E82" s="72"/>
      <c r="L82" s="69"/>
    </row>
    <row r="83" ht="15.75" customHeight="1">
      <c r="D83" s="72"/>
      <c r="E83" s="72"/>
      <c r="L83" s="69"/>
    </row>
    <row r="84" ht="15.75" customHeight="1">
      <c r="D84" s="72"/>
      <c r="E84" s="72"/>
      <c r="L84" s="69"/>
    </row>
    <row r="85" ht="15.75" customHeight="1">
      <c r="D85" s="72"/>
      <c r="E85" s="72"/>
      <c r="L85" s="69"/>
    </row>
    <row r="86" ht="15.75" customHeight="1">
      <c r="D86" s="72"/>
      <c r="E86" s="72"/>
      <c r="L86" s="69"/>
    </row>
    <row r="87" ht="15.75" customHeight="1">
      <c r="D87" s="72"/>
      <c r="E87" s="72"/>
      <c r="L87" s="69"/>
    </row>
    <row r="88" ht="15.75" customHeight="1">
      <c r="D88" s="72"/>
      <c r="E88" s="72"/>
      <c r="L88" s="69"/>
    </row>
    <row r="89" ht="15.75" customHeight="1">
      <c r="D89" s="72"/>
      <c r="E89" s="72"/>
      <c r="L89" s="69"/>
    </row>
    <row r="90" ht="15.75" customHeight="1">
      <c r="D90" s="72"/>
      <c r="E90" s="72"/>
      <c r="L90" s="69"/>
    </row>
    <row r="91" ht="15.75" customHeight="1">
      <c r="D91" s="72"/>
      <c r="E91" s="72"/>
      <c r="L91" s="69"/>
    </row>
    <row r="92" ht="15.75" customHeight="1">
      <c r="D92" s="72"/>
      <c r="E92" s="72"/>
      <c r="L92" s="69"/>
    </row>
    <row r="93" ht="15.75" customHeight="1">
      <c r="D93" s="72"/>
      <c r="E93" s="72"/>
      <c r="L93" s="69"/>
    </row>
    <row r="94" ht="15.75" customHeight="1">
      <c r="D94" s="72"/>
      <c r="E94" s="72"/>
      <c r="L94" s="69"/>
    </row>
    <row r="95" ht="15.75" customHeight="1">
      <c r="D95" s="72"/>
      <c r="E95" s="72"/>
      <c r="L95" s="69"/>
    </row>
    <row r="96" ht="15.75" customHeight="1">
      <c r="D96" s="72"/>
      <c r="E96" s="72"/>
      <c r="L96" s="69"/>
    </row>
    <row r="97" ht="15.75" customHeight="1">
      <c r="D97" s="72"/>
      <c r="E97" s="72"/>
      <c r="L97" s="69"/>
    </row>
    <row r="98" ht="15.75" customHeight="1">
      <c r="D98" s="72"/>
      <c r="E98" s="72"/>
      <c r="L98" s="69"/>
    </row>
    <row r="99" ht="15.75" customHeight="1">
      <c r="D99" s="72"/>
      <c r="E99" s="72"/>
      <c r="L99" s="69"/>
    </row>
    <row r="100" ht="15.75" customHeight="1">
      <c r="D100" s="72"/>
      <c r="E100" s="72"/>
      <c r="L100" s="69"/>
    </row>
    <row r="101" ht="15.75" customHeight="1">
      <c r="D101" s="72"/>
      <c r="E101" s="72"/>
      <c r="L101" s="69"/>
    </row>
    <row r="102" ht="15.75" customHeight="1">
      <c r="D102" s="72"/>
      <c r="E102" s="72"/>
      <c r="L102" s="69"/>
    </row>
    <row r="103" ht="15.75" customHeight="1">
      <c r="D103" s="72"/>
      <c r="E103" s="72"/>
      <c r="L103" s="69"/>
    </row>
    <row r="104" ht="15.75" customHeight="1">
      <c r="D104" s="72"/>
      <c r="E104" s="72"/>
      <c r="L104" s="69"/>
    </row>
    <row r="105" ht="15.75" customHeight="1">
      <c r="D105" s="72"/>
      <c r="E105" s="72"/>
      <c r="L105" s="69"/>
    </row>
    <row r="106" ht="15.75" customHeight="1">
      <c r="D106" s="72"/>
      <c r="E106" s="72"/>
      <c r="L106" s="69"/>
    </row>
    <row r="107" ht="15.75" customHeight="1">
      <c r="D107" s="72"/>
      <c r="E107" s="72"/>
      <c r="L107" s="69"/>
    </row>
    <row r="108" ht="15.75" customHeight="1">
      <c r="D108" s="72"/>
      <c r="E108" s="72"/>
      <c r="L108" s="69"/>
    </row>
    <row r="109" ht="15.75" customHeight="1">
      <c r="D109" s="72"/>
      <c r="E109" s="72"/>
      <c r="L109" s="69"/>
    </row>
    <row r="110" ht="15.75" customHeight="1">
      <c r="D110" s="72"/>
      <c r="E110" s="72"/>
      <c r="L110" s="69"/>
    </row>
    <row r="111" ht="15.75" customHeight="1">
      <c r="D111" s="72"/>
      <c r="E111" s="72"/>
      <c r="L111" s="69"/>
    </row>
    <row r="112" ht="15.75" customHeight="1">
      <c r="D112" s="72"/>
      <c r="E112" s="72"/>
      <c r="L112" s="69"/>
    </row>
    <row r="113" ht="15.75" customHeight="1">
      <c r="D113" s="72"/>
      <c r="E113" s="72"/>
      <c r="L113" s="69"/>
    </row>
    <row r="114" ht="15.75" customHeight="1">
      <c r="D114" s="72"/>
      <c r="E114" s="72"/>
      <c r="L114" s="69"/>
    </row>
    <row r="115" ht="15.75" customHeight="1">
      <c r="D115" s="72"/>
      <c r="E115" s="72"/>
      <c r="L115" s="69"/>
    </row>
    <row r="116" ht="15.75" customHeight="1">
      <c r="D116" s="72"/>
      <c r="E116" s="72"/>
      <c r="L116" s="69"/>
    </row>
    <row r="117" ht="15.75" customHeight="1">
      <c r="D117" s="72"/>
      <c r="E117" s="72"/>
      <c r="L117" s="69"/>
    </row>
    <row r="118" ht="15.75" customHeight="1">
      <c r="D118" s="72"/>
      <c r="E118" s="72"/>
      <c r="L118" s="69"/>
    </row>
    <row r="119" ht="15.75" customHeight="1">
      <c r="D119" s="72"/>
      <c r="E119" s="72"/>
      <c r="L119" s="69"/>
    </row>
    <row r="120" ht="15.75" customHeight="1">
      <c r="D120" s="72"/>
      <c r="E120" s="72"/>
      <c r="L120" s="69"/>
    </row>
    <row r="121" ht="15.75" customHeight="1">
      <c r="D121" s="72"/>
      <c r="E121" s="72"/>
      <c r="L121" s="69"/>
    </row>
    <row r="122" ht="15.75" customHeight="1">
      <c r="D122" s="72"/>
      <c r="E122" s="72"/>
      <c r="L122" s="69"/>
    </row>
    <row r="123" ht="15.75" customHeight="1">
      <c r="D123" s="72"/>
      <c r="E123" s="72"/>
      <c r="L123" s="69"/>
    </row>
    <row r="124" ht="15.75" customHeight="1">
      <c r="D124" s="72"/>
      <c r="E124" s="72"/>
      <c r="L124" s="69"/>
    </row>
    <row r="125" ht="15.75" customHeight="1">
      <c r="D125" s="72"/>
      <c r="E125" s="72"/>
      <c r="L125" s="69"/>
    </row>
    <row r="126" ht="15.75" customHeight="1">
      <c r="D126" s="72"/>
      <c r="E126" s="72"/>
      <c r="L126" s="69"/>
    </row>
    <row r="127" ht="15.75" customHeight="1">
      <c r="D127" s="72"/>
      <c r="E127" s="72"/>
      <c r="L127" s="69"/>
    </row>
    <row r="128" ht="15.75" customHeight="1">
      <c r="D128" s="72"/>
      <c r="E128" s="72"/>
      <c r="L128" s="69"/>
    </row>
    <row r="129" ht="15.75" customHeight="1">
      <c r="D129" s="72"/>
      <c r="E129" s="72"/>
      <c r="L129" s="69"/>
    </row>
    <row r="130" ht="15.75" customHeight="1">
      <c r="D130" s="72"/>
      <c r="E130" s="72"/>
      <c r="L130" s="69"/>
    </row>
    <row r="131" ht="15.75" customHeight="1">
      <c r="D131" s="72"/>
      <c r="E131" s="72"/>
      <c r="L131" s="69"/>
    </row>
    <row r="132" ht="15.75" customHeight="1">
      <c r="D132" s="72"/>
      <c r="E132" s="72"/>
      <c r="L132" s="69"/>
    </row>
    <row r="133" ht="15.75" customHeight="1">
      <c r="D133" s="72"/>
      <c r="E133" s="72"/>
      <c r="L133" s="69"/>
    </row>
    <row r="134" ht="15.75" customHeight="1">
      <c r="D134" s="72"/>
      <c r="E134" s="72"/>
      <c r="L134" s="69"/>
    </row>
    <row r="135" ht="15.75" customHeight="1">
      <c r="D135" s="72"/>
      <c r="E135" s="72"/>
      <c r="L135" s="69"/>
    </row>
    <row r="136" ht="15.75" customHeight="1">
      <c r="D136" s="72"/>
      <c r="E136" s="72"/>
      <c r="L136" s="69"/>
    </row>
    <row r="137" ht="15.75" customHeight="1">
      <c r="D137" s="72"/>
      <c r="E137" s="72"/>
      <c r="L137" s="69"/>
    </row>
    <row r="138" ht="15.75" customHeight="1">
      <c r="D138" s="72"/>
      <c r="E138" s="72"/>
      <c r="L138" s="69"/>
    </row>
    <row r="139" ht="15.75" customHeight="1">
      <c r="D139" s="72"/>
      <c r="E139" s="72"/>
      <c r="L139" s="69"/>
    </row>
    <row r="140" ht="15.75" customHeight="1">
      <c r="D140" s="72"/>
      <c r="E140" s="72"/>
      <c r="L140" s="69"/>
    </row>
    <row r="141" ht="15.75" customHeight="1">
      <c r="D141" s="72"/>
      <c r="E141" s="72"/>
      <c r="L141" s="69"/>
    </row>
    <row r="142" ht="15.75" customHeight="1">
      <c r="D142" s="72"/>
      <c r="E142" s="72"/>
      <c r="L142" s="69"/>
    </row>
    <row r="143" ht="15.75" customHeight="1">
      <c r="D143" s="72"/>
      <c r="E143" s="72"/>
      <c r="L143" s="69"/>
    </row>
    <row r="144" ht="15.75" customHeight="1">
      <c r="D144" s="72"/>
      <c r="E144" s="72"/>
      <c r="L144" s="69"/>
    </row>
    <row r="145" ht="15.75" customHeight="1">
      <c r="D145" s="72"/>
      <c r="E145" s="72"/>
      <c r="L145" s="69"/>
    </row>
    <row r="146" ht="15.75" customHeight="1">
      <c r="D146" s="72"/>
      <c r="E146" s="72"/>
      <c r="L146" s="69"/>
    </row>
    <row r="147" ht="15.75" customHeight="1">
      <c r="D147" s="72"/>
      <c r="E147" s="72"/>
      <c r="L147" s="69"/>
    </row>
    <row r="148" ht="15.75" customHeight="1">
      <c r="D148" s="72"/>
      <c r="E148" s="72"/>
      <c r="L148" s="69"/>
    </row>
    <row r="149" ht="15.75" customHeight="1">
      <c r="D149" s="72"/>
      <c r="E149" s="72"/>
      <c r="L149" s="69"/>
    </row>
    <row r="150" ht="15.75" customHeight="1">
      <c r="D150" s="72"/>
      <c r="E150" s="72"/>
      <c r="L150" s="69"/>
    </row>
    <row r="151" ht="15.75" customHeight="1">
      <c r="D151" s="72"/>
      <c r="E151" s="72"/>
      <c r="L151" s="69"/>
    </row>
    <row r="152" ht="15.75" customHeight="1">
      <c r="D152" s="72"/>
      <c r="E152" s="72"/>
      <c r="L152" s="69"/>
    </row>
    <row r="153" ht="15.75" customHeight="1">
      <c r="D153" s="72"/>
      <c r="E153" s="72"/>
      <c r="L153" s="69"/>
    </row>
    <row r="154" ht="15.75" customHeight="1">
      <c r="D154" s="72"/>
      <c r="E154" s="72"/>
      <c r="L154" s="69"/>
    </row>
    <row r="155" ht="15.75" customHeight="1">
      <c r="D155" s="72"/>
      <c r="E155" s="72"/>
      <c r="L155" s="69"/>
    </row>
    <row r="156" ht="15.75" customHeight="1">
      <c r="D156" s="72"/>
      <c r="E156" s="72"/>
      <c r="L156" s="69"/>
    </row>
    <row r="157" ht="15.75" customHeight="1">
      <c r="D157" s="72"/>
      <c r="E157" s="72"/>
      <c r="L157" s="69"/>
    </row>
    <row r="158" ht="15.75" customHeight="1">
      <c r="D158" s="72"/>
      <c r="E158" s="72"/>
      <c r="L158" s="69"/>
    </row>
    <row r="159" ht="15.75" customHeight="1">
      <c r="D159" s="72"/>
      <c r="E159" s="72"/>
      <c r="L159" s="69"/>
    </row>
    <row r="160" ht="15.75" customHeight="1">
      <c r="D160" s="72"/>
      <c r="E160" s="72"/>
      <c r="L160" s="69"/>
    </row>
    <row r="161" ht="15.75" customHeight="1">
      <c r="D161" s="72"/>
      <c r="E161" s="72"/>
      <c r="L161" s="69"/>
    </row>
    <row r="162" ht="15.75" customHeight="1">
      <c r="D162" s="72"/>
      <c r="E162" s="72"/>
      <c r="L162" s="69"/>
    </row>
    <row r="163" ht="15.75" customHeight="1">
      <c r="D163" s="72"/>
      <c r="E163" s="72"/>
      <c r="L163" s="69"/>
    </row>
    <row r="164" ht="15.75" customHeight="1">
      <c r="D164" s="72"/>
      <c r="E164" s="72"/>
      <c r="L164" s="69"/>
    </row>
    <row r="165" ht="15.75" customHeight="1">
      <c r="D165" s="72"/>
      <c r="E165" s="72"/>
      <c r="L165" s="69"/>
    </row>
    <row r="166" ht="15.75" customHeight="1">
      <c r="D166" s="72"/>
      <c r="E166" s="72"/>
      <c r="L166" s="69"/>
    </row>
    <row r="167" ht="15.75" customHeight="1">
      <c r="D167" s="72"/>
      <c r="E167" s="72"/>
      <c r="L167" s="69"/>
    </row>
    <row r="168" ht="15.75" customHeight="1">
      <c r="D168" s="72"/>
      <c r="E168" s="72"/>
      <c r="L168" s="69"/>
    </row>
    <row r="169" ht="15.75" customHeight="1">
      <c r="D169" s="72"/>
      <c r="E169" s="72"/>
      <c r="L169" s="69"/>
    </row>
    <row r="170" ht="15.75" customHeight="1">
      <c r="D170" s="72"/>
      <c r="E170" s="72"/>
      <c r="L170" s="69"/>
    </row>
    <row r="171" ht="15.75" customHeight="1">
      <c r="D171" s="72"/>
      <c r="E171" s="72"/>
      <c r="L171" s="69"/>
    </row>
    <row r="172" ht="15.75" customHeight="1">
      <c r="D172" s="72"/>
      <c r="E172" s="72"/>
      <c r="L172" s="69"/>
    </row>
    <row r="173" ht="15.75" customHeight="1">
      <c r="D173" s="72"/>
      <c r="E173" s="72"/>
      <c r="L173" s="69"/>
    </row>
    <row r="174" ht="15.75" customHeight="1">
      <c r="D174" s="72"/>
      <c r="E174" s="72"/>
      <c r="L174" s="69"/>
    </row>
    <row r="175" ht="15.75" customHeight="1">
      <c r="D175" s="72"/>
      <c r="E175" s="72"/>
      <c r="L175" s="69"/>
    </row>
    <row r="176" ht="15.75" customHeight="1">
      <c r="D176" s="72"/>
      <c r="E176" s="72"/>
      <c r="L176" s="69"/>
    </row>
    <row r="177" ht="15.75" customHeight="1">
      <c r="D177" s="72"/>
      <c r="E177" s="72"/>
      <c r="L177" s="69"/>
    </row>
    <row r="178" ht="15.75" customHeight="1">
      <c r="D178" s="72"/>
      <c r="E178" s="72"/>
      <c r="L178" s="69"/>
    </row>
    <row r="179" ht="15.75" customHeight="1">
      <c r="D179" s="72"/>
      <c r="E179" s="72"/>
      <c r="L179" s="69"/>
    </row>
    <row r="180" ht="15.75" customHeight="1">
      <c r="D180" s="72"/>
      <c r="E180" s="72"/>
      <c r="L180" s="69"/>
    </row>
    <row r="181" ht="15.75" customHeight="1">
      <c r="D181" s="72"/>
      <c r="E181" s="72"/>
      <c r="L181" s="69"/>
    </row>
    <row r="182" ht="15.75" customHeight="1">
      <c r="D182" s="72"/>
      <c r="E182" s="72"/>
      <c r="L182" s="69"/>
    </row>
    <row r="183" ht="15.75" customHeight="1">
      <c r="D183" s="72"/>
      <c r="E183" s="72"/>
      <c r="L183" s="69"/>
    </row>
    <row r="184" ht="15.75" customHeight="1">
      <c r="D184" s="72"/>
      <c r="E184" s="72"/>
      <c r="L184" s="69"/>
    </row>
    <row r="185" ht="15.75" customHeight="1">
      <c r="D185" s="72"/>
      <c r="E185" s="72"/>
      <c r="L185" s="69"/>
    </row>
    <row r="186" ht="15.75" customHeight="1">
      <c r="D186" s="72"/>
      <c r="E186" s="72"/>
      <c r="L186" s="69"/>
    </row>
    <row r="187" ht="15.75" customHeight="1">
      <c r="D187" s="72"/>
      <c r="E187" s="72"/>
      <c r="L187" s="69"/>
    </row>
    <row r="188" ht="15.75" customHeight="1">
      <c r="D188" s="72"/>
      <c r="E188" s="72"/>
      <c r="L188" s="69"/>
    </row>
    <row r="189" ht="15.75" customHeight="1">
      <c r="D189" s="72"/>
      <c r="E189" s="72"/>
      <c r="L189" s="69"/>
    </row>
    <row r="190" ht="15.75" customHeight="1">
      <c r="D190" s="72"/>
      <c r="E190" s="72"/>
      <c r="L190" s="69"/>
    </row>
    <row r="191" ht="15.75" customHeight="1">
      <c r="D191" s="72"/>
      <c r="E191" s="72"/>
      <c r="L191" s="69"/>
    </row>
    <row r="192" ht="15.75" customHeight="1">
      <c r="D192" s="72"/>
      <c r="E192" s="72"/>
      <c r="L192" s="69"/>
    </row>
    <row r="193" ht="15.75" customHeight="1">
      <c r="D193" s="72"/>
      <c r="E193" s="72"/>
      <c r="L193" s="69"/>
    </row>
    <row r="194" ht="15.75" customHeight="1">
      <c r="D194" s="72"/>
      <c r="E194" s="72"/>
      <c r="L194" s="69"/>
    </row>
    <row r="195" ht="15.75" customHeight="1">
      <c r="D195" s="72"/>
      <c r="E195" s="72"/>
      <c r="L195" s="69"/>
    </row>
    <row r="196" ht="15.75" customHeight="1">
      <c r="D196" s="72"/>
      <c r="E196" s="72"/>
      <c r="L196" s="69"/>
    </row>
    <row r="197" ht="15.75" customHeight="1">
      <c r="D197" s="72"/>
      <c r="E197" s="72"/>
      <c r="L197" s="69"/>
    </row>
    <row r="198" ht="15.75" customHeight="1">
      <c r="D198" s="72"/>
      <c r="E198" s="72"/>
      <c r="L198" s="69"/>
    </row>
    <row r="199" ht="15.75" customHeight="1">
      <c r="D199" s="72"/>
      <c r="E199" s="72"/>
      <c r="L199" s="69"/>
    </row>
    <row r="200" ht="15.75" customHeight="1">
      <c r="D200" s="72"/>
      <c r="E200" s="72"/>
      <c r="L200" s="69"/>
    </row>
    <row r="201" ht="15.75" customHeight="1">
      <c r="D201" s="72"/>
      <c r="E201" s="72"/>
      <c r="L201" s="69"/>
    </row>
    <row r="202" ht="15.75" customHeight="1">
      <c r="D202" s="72"/>
      <c r="E202" s="72"/>
      <c r="L202" s="69"/>
    </row>
    <row r="203" ht="15.75" customHeight="1">
      <c r="D203" s="72"/>
      <c r="E203" s="72"/>
      <c r="L203" s="69"/>
    </row>
    <row r="204" ht="15.75" customHeight="1">
      <c r="D204" s="72"/>
      <c r="E204" s="72"/>
      <c r="L204" s="69"/>
    </row>
    <row r="205" ht="15.75" customHeight="1">
      <c r="D205" s="72"/>
      <c r="E205" s="72"/>
      <c r="L205" s="69"/>
    </row>
    <row r="206" ht="15.75" customHeight="1">
      <c r="D206" s="72"/>
      <c r="E206" s="72"/>
      <c r="L206" s="69"/>
    </row>
    <row r="207" ht="15.75" customHeight="1">
      <c r="D207" s="72"/>
      <c r="E207" s="72"/>
      <c r="L207" s="69"/>
    </row>
    <row r="208" ht="15.75" customHeight="1">
      <c r="D208" s="72"/>
      <c r="E208" s="72"/>
      <c r="L208" s="69"/>
    </row>
    <row r="209" ht="15.75" customHeight="1">
      <c r="D209" s="72"/>
      <c r="E209" s="72"/>
      <c r="L209" s="69"/>
    </row>
    <row r="210" ht="15.75" customHeight="1">
      <c r="D210" s="72"/>
      <c r="E210" s="72"/>
      <c r="L210" s="69"/>
    </row>
    <row r="211" ht="15.75" customHeight="1">
      <c r="D211" s="72"/>
      <c r="E211" s="72"/>
      <c r="L211" s="69"/>
    </row>
    <row r="212" ht="15.75" customHeight="1">
      <c r="D212" s="72"/>
      <c r="E212" s="72"/>
      <c r="L212" s="69"/>
    </row>
    <row r="213" ht="15.75" customHeight="1">
      <c r="D213" s="72"/>
      <c r="E213" s="72"/>
      <c r="L213" s="69"/>
    </row>
    <row r="214" ht="15.75" customHeight="1">
      <c r="D214" s="72"/>
      <c r="E214" s="72"/>
      <c r="L214" s="69"/>
    </row>
    <row r="215" ht="15.75" customHeight="1">
      <c r="D215" s="72"/>
      <c r="E215" s="72"/>
      <c r="L215" s="69"/>
    </row>
    <row r="216" ht="15.75" customHeight="1">
      <c r="D216" s="72"/>
      <c r="E216" s="72"/>
      <c r="L216" s="69"/>
    </row>
    <row r="217" ht="15.75" customHeight="1">
      <c r="D217" s="72"/>
      <c r="E217" s="72"/>
      <c r="L217" s="69"/>
    </row>
    <row r="218" ht="15.75" customHeight="1">
      <c r="D218" s="72"/>
      <c r="E218" s="72"/>
      <c r="L218" s="69"/>
    </row>
    <row r="219" ht="15.75" customHeight="1">
      <c r="D219" s="72"/>
      <c r="E219" s="72"/>
      <c r="L219" s="69"/>
    </row>
    <row r="220" ht="15.75" customHeight="1">
      <c r="D220" s="72"/>
      <c r="E220" s="72"/>
      <c r="L220" s="69"/>
    </row>
    <row r="221" ht="15.75" customHeight="1">
      <c r="D221" s="72"/>
      <c r="E221" s="72"/>
      <c r="L221" s="69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I2:I3"/>
    <mergeCell ref="J2:J3"/>
    <mergeCell ref="K2:K3"/>
    <mergeCell ref="M2:M3"/>
    <mergeCell ref="N2:N3"/>
    <mergeCell ref="O2:O3"/>
    <mergeCell ref="N20:O20"/>
    <mergeCell ref="D2:D3"/>
    <mergeCell ref="B4:D4"/>
    <mergeCell ref="A16:D16"/>
    <mergeCell ref="A17:D17"/>
    <mergeCell ref="A18:D18"/>
    <mergeCell ref="A19:D19"/>
    <mergeCell ref="A1:A14"/>
    <mergeCell ref="B1:B3"/>
    <mergeCell ref="C1:C3"/>
    <mergeCell ref="M1:P1"/>
    <mergeCell ref="E2:E3"/>
    <mergeCell ref="G2:G3"/>
    <mergeCell ref="P2:P3"/>
  </mergeCells>
  <hyperlinks>
    <hyperlink r:id="rId1" ref="E2"/>
    <hyperlink r:id="rId2" ref="G2"/>
  </hyperlinks>
  <printOptions/>
  <pageMargins bottom="0.75" footer="0.0" header="0.0" left="0.7" right="0.7" top="0.75"/>
  <pageSetup paperSize="9" orientation="landscape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8.75"/>
    <col customWidth="1" min="2" max="3" width="5.0"/>
    <col customWidth="1" min="4" max="4" width="46.25"/>
    <col customWidth="1" min="5" max="5" width="12.63"/>
    <col customWidth="1" min="6" max="6" width="7.88"/>
    <col customWidth="1" min="7" max="7" width="11.25"/>
    <col customWidth="1" min="8" max="8" width="8.38"/>
    <col customWidth="1" min="9" max="9" width="14.13"/>
    <col customWidth="1" min="10" max="17" width="8.38"/>
    <col customWidth="1" min="18" max="26" width="9.63"/>
  </cols>
  <sheetData>
    <row r="1" ht="15.0" customHeight="1">
      <c r="A1" s="1" t="s">
        <v>256</v>
      </c>
      <c r="B1" s="2" t="s">
        <v>1</v>
      </c>
      <c r="C1" s="2" t="s">
        <v>2</v>
      </c>
      <c r="D1" s="3" t="s">
        <v>3</v>
      </c>
      <c r="E1" s="171">
        <v>43892.0</v>
      </c>
      <c r="F1" s="172"/>
      <c r="G1" s="16">
        <v>43893.0</v>
      </c>
      <c r="H1" s="172"/>
      <c r="I1" s="173">
        <v>43910.0</v>
      </c>
      <c r="J1" s="174"/>
      <c r="K1" s="7"/>
      <c r="M1" s="7" t="s">
        <v>4</v>
      </c>
      <c r="Q1" s="6"/>
    </row>
    <row r="2" ht="36.75" customHeight="1">
      <c r="A2" s="8"/>
      <c r="B2" s="8"/>
      <c r="C2" s="8"/>
      <c r="D2" s="10" t="s">
        <v>6</v>
      </c>
      <c r="E2" s="175" t="s">
        <v>271</v>
      </c>
      <c r="F2" s="124"/>
      <c r="G2" s="176" t="s">
        <v>48</v>
      </c>
      <c r="H2" s="177"/>
      <c r="I2" s="178" t="s">
        <v>56</v>
      </c>
      <c r="J2" s="174"/>
      <c r="K2" s="11"/>
      <c r="L2" s="179"/>
      <c r="M2" s="11"/>
      <c r="N2" s="11"/>
      <c r="O2" s="11"/>
      <c r="P2" s="11"/>
      <c r="Q2" s="6"/>
    </row>
    <row r="3" ht="30.75" customHeight="1">
      <c r="A3" s="8"/>
      <c r="B3" s="17"/>
      <c r="C3" s="17"/>
      <c r="D3" s="17"/>
      <c r="E3" s="180"/>
      <c r="G3" s="14"/>
      <c r="I3" s="71"/>
      <c r="J3" s="174"/>
      <c r="K3" s="17"/>
      <c r="L3" s="17"/>
      <c r="M3" s="17"/>
      <c r="N3" s="17"/>
      <c r="O3" s="17"/>
      <c r="P3" s="17"/>
      <c r="Q3" s="6"/>
    </row>
    <row r="4" ht="15.0" customHeight="1">
      <c r="A4" s="8"/>
      <c r="B4" s="21" t="s">
        <v>7</v>
      </c>
      <c r="C4" s="23"/>
      <c r="D4" s="25"/>
      <c r="E4" s="123"/>
      <c r="F4" s="93"/>
      <c r="G4" s="149"/>
      <c r="H4" s="181"/>
      <c r="I4" s="182">
        <v>5.902777777777778E-4</v>
      </c>
      <c r="J4" s="174"/>
      <c r="Q4" s="6"/>
    </row>
    <row r="5" ht="15.0" customHeight="1">
      <c r="A5" s="8"/>
      <c r="B5" s="36">
        <v>1.0</v>
      </c>
      <c r="C5" s="36">
        <v>1.0</v>
      </c>
      <c r="D5" s="38" t="s">
        <v>9</v>
      </c>
      <c r="E5" s="123">
        <v>1.0</v>
      </c>
      <c r="F5" s="93"/>
      <c r="G5" s="95">
        <v>1.0</v>
      </c>
      <c r="H5" s="183"/>
      <c r="I5" s="98">
        <v>1.0</v>
      </c>
      <c r="J5" s="174"/>
      <c r="Q5" s="6"/>
    </row>
    <row r="6" ht="15.0" customHeight="1">
      <c r="A6" s="8"/>
      <c r="B6" s="36">
        <v>1.0</v>
      </c>
      <c r="C6" s="36">
        <v>2.0</v>
      </c>
      <c r="D6" s="38" t="s">
        <v>272</v>
      </c>
      <c r="E6" s="3">
        <v>1.0</v>
      </c>
      <c r="F6" s="185"/>
      <c r="G6" s="76">
        <v>1.0</v>
      </c>
      <c r="H6" s="186"/>
      <c r="I6" s="98">
        <v>1.0</v>
      </c>
      <c r="J6" s="174"/>
      <c r="Q6" s="6"/>
    </row>
    <row r="7" ht="15.0" customHeight="1">
      <c r="A7" s="8"/>
      <c r="B7" s="36">
        <v>1.0</v>
      </c>
      <c r="C7" s="36">
        <v>3.0</v>
      </c>
      <c r="D7" s="38" t="s">
        <v>15</v>
      </c>
      <c r="E7" s="3">
        <v>1.0</v>
      </c>
      <c r="F7" s="187"/>
      <c r="G7" s="76">
        <v>1.0</v>
      </c>
      <c r="H7" s="186"/>
      <c r="I7" s="98">
        <v>1.0</v>
      </c>
      <c r="J7" s="174"/>
      <c r="Q7" s="6"/>
    </row>
    <row r="8" ht="15.0" customHeight="1">
      <c r="A8" s="8"/>
      <c r="B8" s="36">
        <v>1.0</v>
      </c>
      <c r="C8" s="36">
        <v>4.0</v>
      </c>
      <c r="D8" s="38" t="s">
        <v>17</v>
      </c>
      <c r="E8" s="3">
        <v>1.0</v>
      </c>
      <c r="F8" s="187"/>
      <c r="G8" s="76">
        <v>1.0</v>
      </c>
      <c r="H8" s="186"/>
      <c r="I8" s="98">
        <v>1.0</v>
      </c>
      <c r="J8" s="174"/>
      <c r="Q8" s="6"/>
    </row>
    <row r="9" ht="13.5" customHeight="1">
      <c r="A9" s="8"/>
      <c r="B9" s="36">
        <v>1.0</v>
      </c>
      <c r="C9" s="36">
        <v>5.0</v>
      </c>
      <c r="D9" s="38" t="s">
        <v>18</v>
      </c>
      <c r="E9" s="189">
        <v>1.0</v>
      </c>
      <c r="F9" s="187"/>
      <c r="G9" s="76">
        <v>1.0</v>
      </c>
      <c r="H9" s="186"/>
      <c r="I9" s="98">
        <v>1.0</v>
      </c>
      <c r="J9" s="174"/>
      <c r="Q9" s="6"/>
    </row>
    <row r="10" ht="15.0" customHeight="1">
      <c r="A10" s="8"/>
      <c r="B10" s="36">
        <v>1.0</v>
      </c>
      <c r="C10" s="36">
        <v>6.0</v>
      </c>
      <c r="D10" s="38" t="s">
        <v>20</v>
      </c>
      <c r="E10" s="3">
        <v>1.0</v>
      </c>
      <c r="F10" s="187"/>
      <c r="G10" s="76">
        <v>1.0</v>
      </c>
      <c r="H10" s="186"/>
      <c r="I10" s="98">
        <v>1.0</v>
      </c>
      <c r="J10" s="174"/>
      <c r="Q10" s="6"/>
    </row>
    <row r="11" ht="24.75" customHeight="1">
      <c r="A11" s="8"/>
      <c r="B11" s="36">
        <v>1.0</v>
      </c>
      <c r="C11" s="36">
        <v>7.0</v>
      </c>
      <c r="D11" s="38" t="s">
        <v>273</v>
      </c>
      <c r="E11" s="3">
        <v>1.0</v>
      </c>
      <c r="F11" s="187"/>
      <c r="G11" s="76">
        <v>1.0</v>
      </c>
      <c r="H11" s="186"/>
      <c r="I11" s="98">
        <v>1.0</v>
      </c>
      <c r="J11" s="174"/>
      <c r="Q11" s="6"/>
    </row>
    <row r="12" ht="23.25" customHeight="1">
      <c r="A12" s="8"/>
      <c r="B12" s="36">
        <v>1.0</v>
      </c>
      <c r="C12" s="36">
        <v>8.0</v>
      </c>
      <c r="D12" s="38" t="s">
        <v>274</v>
      </c>
      <c r="E12" s="3">
        <v>1.0</v>
      </c>
      <c r="F12" s="187"/>
      <c r="G12" s="76">
        <v>1.0</v>
      </c>
      <c r="H12" s="186"/>
      <c r="I12" s="98">
        <v>1.0</v>
      </c>
      <c r="J12" s="174"/>
      <c r="Q12" s="6"/>
    </row>
    <row r="13" ht="26.25" customHeight="1">
      <c r="A13" s="8"/>
      <c r="B13" s="36">
        <v>1.0</v>
      </c>
      <c r="C13" s="36">
        <v>9.0</v>
      </c>
      <c r="D13" s="38" t="s">
        <v>275</v>
      </c>
      <c r="E13" s="3">
        <v>1.0</v>
      </c>
      <c r="F13" s="187"/>
      <c r="G13" s="76">
        <v>1.0</v>
      </c>
      <c r="H13" s="186"/>
      <c r="I13" s="98">
        <v>1.0</v>
      </c>
      <c r="J13" s="174"/>
      <c r="Q13" s="6"/>
    </row>
    <row r="14" ht="16.5" customHeight="1">
      <c r="A14" s="8"/>
      <c r="B14" s="36">
        <v>1.0</v>
      </c>
      <c r="C14" s="36">
        <v>10.0</v>
      </c>
      <c r="D14" s="38" t="s">
        <v>25</v>
      </c>
      <c r="E14" s="3">
        <v>1.0</v>
      </c>
      <c r="F14" s="187"/>
      <c r="G14" s="76">
        <v>1.0</v>
      </c>
      <c r="H14" s="186"/>
      <c r="I14" s="98">
        <v>1.0</v>
      </c>
      <c r="J14" s="174"/>
      <c r="Q14" s="6"/>
    </row>
    <row r="15" ht="14.25" customHeight="1">
      <c r="A15" s="8"/>
      <c r="B15" s="36">
        <v>1.0</v>
      </c>
      <c r="C15" s="36">
        <v>11.0</v>
      </c>
      <c r="D15" s="38" t="s">
        <v>276</v>
      </c>
      <c r="E15" s="3">
        <v>1.0</v>
      </c>
      <c r="F15" s="187"/>
      <c r="G15" s="76">
        <v>1.0</v>
      </c>
      <c r="H15" s="186"/>
      <c r="I15" s="98">
        <v>1.0</v>
      </c>
      <c r="J15" s="174"/>
      <c r="Q15" s="6"/>
    </row>
    <row r="16" ht="15.0" customHeight="1">
      <c r="A16" s="8"/>
      <c r="B16" s="36">
        <v>1.0</v>
      </c>
      <c r="C16" s="36">
        <v>12.0</v>
      </c>
      <c r="D16" s="45" t="s">
        <v>35</v>
      </c>
      <c r="E16" s="3">
        <v>1.0</v>
      </c>
      <c r="F16" s="187"/>
      <c r="G16" s="76">
        <v>1.0</v>
      </c>
      <c r="H16" s="186"/>
      <c r="I16" s="98">
        <v>1.0</v>
      </c>
      <c r="J16" s="174"/>
      <c r="Q16" s="6"/>
    </row>
    <row r="17" ht="15.0" customHeight="1">
      <c r="A17" s="8"/>
      <c r="B17" s="36">
        <v>1.0</v>
      </c>
      <c r="C17" s="36">
        <v>13.0</v>
      </c>
      <c r="D17" s="45" t="s">
        <v>38</v>
      </c>
      <c r="E17" s="3">
        <v>1.0</v>
      </c>
      <c r="F17" s="187"/>
      <c r="G17" s="76">
        <v>1.0</v>
      </c>
      <c r="H17" s="186"/>
      <c r="I17" s="98">
        <v>1.0</v>
      </c>
      <c r="J17" s="174"/>
      <c r="Q17" s="6"/>
    </row>
    <row r="18" ht="15.0" customHeight="1">
      <c r="A18" s="8"/>
      <c r="B18" s="36">
        <v>1.0</v>
      </c>
      <c r="C18" s="36">
        <v>14.0</v>
      </c>
      <c r="D18" s="45" t="s">
        <v>39</v>
      </c>
      <c r="E18" s="112">
        <v>0.0</v>
      </c>
      <c r="F18" s="187"/>
      <c r="G18" s="76">
        <v>1.0</v>
      </c>
      <c r="H18" s="186"/>
      <c r="I18" s="98">
        <v>1.0</v>
      </c>
      <c r="J18" s="174"/>
      <c r="Q18" s="6"/>
    </row>
    <row r="19" ht="15.0" customHeight="1">
      <c r="A19" s="8"/>
      <c r="B19" s="36">
        <v>1.0</v>
      </c>
      <c r="C19" s="36">
        <v>15.0</v>
      </c>
      <c r="D19" s="45" t="s">
        <v>40</v>
      </c>
      <c r="E19" s="3">
        <v>1.0</v>
      </c>
      <c r="F19" s="187"/>
      <c r="G19" s="76">
        <v>1.0</v>
      </c>
      <c r="H19" s="186"/>
      <c r="I19" s="98">
        <v>1.0</v>
      </c>
      <c r="J19" s="174"/>
      <c r="Q19" s="6"/>
    </row>
    <row r="20" ht="15.0" customHeight="1">
      <c r="A20" s="8"/>
      <c r="B20" s="36">
        <v>4.0</v>
      </c>
      <c r="C20" s="36">
        <v>16.0</v>
      </c>
      <c r="D20" s="38" t="s">
        <v>277</v>
      </c>
      <c r="E20" s="112">
        <v>0.0</v>
      </c>
      <c r="F20" s="187"/>
      <c r="G20" s="76">
        <v>4.0</v>
      </c>
      <c r="H20" s="186"/>
      <c r="I20" s="98">
        <v>4.0</v>
      </c>
      <c r="J20" s="174"/>
      <c r="Q20" s="6"/>
    </row>
    <row r="21" ht="24.0" customHeight="1">
      <c r="A21" s="8"/>
      <c r="B21" s="36">
        <v>5.0</v>
      </c>
      <c r="C21" s="36">
        <v>17.0</v>
      </c>
      <c r="D21" s="45" t="s">
        <v>278</v>
      </c>
      <c r="E21" s="3">
        <v>5.0</v>
      </c>
      <c r="F21" s="187"/>
      <c r="G21" s="76">
        <v>5.0</v>
      </c>
      <c r="H21" s="186"/>
      <c r="I21" s="98">
        <v>5.0</v>
      </c>
      <c r="J21" s="174"/>
      <c r="Q21" s="6"/>
    </row>
    <row r="22" ht="15.75" customHeight="1">
      <c r="A22" s="8"/>
      <c r="B22" s="36">
        <v>1.0</v>
      </c>
      <c r="C22" s="36">
        <v>18.0</v>
      </c>
      <c r="D22" s="45" t="s">
        <v>47</v>
      </c>
      <c r="E22" s="3">
        <v>1.0</v>
      </c>
      <c r="F22" s="187"/>
      <c r="G22" s="76">
        <v>1.0</v>
      </c>
      <c r="H22" s="186"/>
      <c r="I22" s="98">
        <v>1.0</v>
      </c>
      <c r="J22" s="174"/>
      <c r="Q22" s="6"/>
    </row>
    <row r="23" ht="15.75" customHeight="1">
      <c r="A23" s="8"/>
      <c r="B23" s="36">
        <v>1.0</v>
      </c>
      <c r="C23" s="36">
        <v>19.0</v>
      </c>
      <c r="D23" s="45" t="s">
        <v>49</v>
      </c>
      <c r="E23" s="3">
        <v>1.0</v>
      </c>
      <c r="F23" s="187"/>
      <c r="G23" s="76">
        <v>1.0</v>
      </c>
      <c r="H23" s="186"/>
      <c r="I23" s="98">
        <v>1.0</v>
      </c>
      <c r="J23" s="174"/>
      <c r="Q23" s="6"/>
    </row>
    <row r="24" ht="15.75" customHeight="1">
      <c r="A24" s="8"/>
      <c r="B24" s="36">
        <v>1.0</v>
      </c>
      <c r="C24" s="36">
        <v>20.0</v>
      </c>
      <c r="D24" s="45" t="s">
        <v>52</v>
      </c>
      <c r="E24" s="3">
        <v>1.0</v>
      </c>
      <c r="F24" s="187"/>
      <c r="G24" s="76">
        <v>1.0</v>
      </c>
      <c r="H24" s="186"/>
      <c r="I24" s="98">
        <v>1.0</v>
      </c>
      <c r="J24" s="174"/>
      <c r="Q24" s="6"/>
    </row>
    <row r="25" ht="15.75" customHeight="1">
      <c r="A25" s="8"/>
      <c r="B25" s="36">
        <v>1.0</v>
      </c>
      <c r="C25" s="36">
        <v>21.0</v>
      </c>
      <c r="D25" s="45" t="s">
        <v>54</v>
      </c>
      <c r="E25" s="3">
        <v>1.0</v>
      </c>
      <c r="F25" s="187"/>
      <c r="G25" s="76">
        <v>1.0</v>
      </c>
      <c r="H25" s="186"/>
      <c r="I25" s="98">
        <v>1.0</v>
      </c>
      <c r="J25" s="174"/>
      <c r="Q25" s="6"/>
    </row>
    <row r="26" ht="16.5" customHeight="1">
      <c r="A26" s="8"/>
      <c r="B26" s="36">
        <v>4.0</v>
      </c>
      <c r="C26" s="36">
        <v>22.0</v>
      </c>
      <c r="D26" s="45" t="s">
        <v>279</v>
      </c>
      <c r="E26" s="3">
        <v>4.0</v>
      </c>
      <c r="F26" s="187"/>
      <c r="G26" s="76">
        <v>4.0</v>
      </c>
      <c r="H26" s="186"/>
      <c r="I26" s="98">
        <v>4.0</v>
      </c>
      <c r="J26" s="174"/>
      <c r="Q26" s="6"/>
    </row>
    <row r="27" ht="15.75" customHeight="1">
      <c r="A27" s="8"/>
      <c r="B27" s="36">
        <v>5.0</v>
      </c>
      <c r="C27" s="36">
        <v>23.0</v>
      </c>
      <c r="D27" s="38" t="s">
        <v>280</v>
      </c>
      <c r="E27" s="3">
        <v>5.0</v>
      </c>
      <c r="F27" s="187"/>
      <c r="G27" s="76">
        <v>5.0</v>
      </c>
      <c r="H27" s="186"/>
      <c r="I27" s="98">
        <v>5.0</v>
      </c>
      <c r="J27" s="174"/>
      <c r="Q27" s="6"/>
    </row>
    <row r="28" ht="15.75" customHeight="1">
      <c r="A28" s="17"/>
      <c r="B28" s="36">
        <v>5.0</v>
      </c>
      <c r="C28" s="36">
        <v>24.0</v>
      </c>
      <c r="D28" s="45" t="s">
        <v>281</v>
      </c>
      <c r="E28" s="3">
        <v>5.0</v>
      </c>
      <c r="F28" s="187"/>
      <c r="G28" s="76">
        <v>5.0</v>
      </c>
      <c r="H28" s="186"/>
      <c r="I28" s="98">
        <v>5.0</v>
      </c>
      <c r="J28" s="174"/>
      <c r="Q28" s="6"/>
    </row>
    <row r="29" ht="15.75" customHeight="1">
      <c r="B29" s="50">
        <f>SUM(B5:B28)</f>
        <v>42</v>
      </c>
      <c r="C29" s="25"/>
      <c r="D29" s="52" t="s">
        <v>64</v>
      </c>
      <c r="E29" s="76">
        <f>SUM(E5:E28)</f>
        <v>37</v>
      </c>
      <c r="F29" s="187"/>
      <c r="G29" s="76">
        <f>SUM(G5:G28)</f>
        <v>42</v>
      </c>
      <c r="H29" s="186"/>
      <c r="I29" s="94">
        <f>SUM(I5:I28)</f>
        <v>42</v>
      </c>
      <c r="J29" s="174"/>
      <c r="Q29" s="6"/>
    </row>
    <row r="30" ht="15.75" customHeight="1">
      <c r="A30" s="53" t="s">
        <v>65</v>
      </c>
      <c r="B30" s="23"/>
      <c r="C30" s="23"/>
      <c r="D30" s="25"/>
      <c r="E30" s="76">
        <v>42.0</v>
      </c>
      <c r="F30" s="187"/>
      <c r="G30" s="76">
        <v>42.0</v>
      </c>
      <c r="H30" s="186"/>
      <c r="I30" s="98">
        <v>42.0</v>
      </c>
      <c r="J30" s="174"/>
      <c r="Q30" s="6"/>
    </row>
    <row r="31" ht="23.25" customHeight="1">
      <c r="A31" s="53" t="s">
        <v>68</v>
      </c>
      <c r="B31" s="23"/>
      <c r="C31" s="23"/>
      <c r="D31" s="25"/>
      <c r="E31" s="131">
        <f>E29/E30</f>
        <v>0.880952381</v>
      </c>
      <c r="F31" s="196"/>
      <c r="G31" s="131">
        <f>G29/G30</f>
        <v>1</v>
      </c>
      <c r="H31" s="197"/>
      <c r="I31" s="162">
        <f>I29/I30</f>
        <v>1</v>
      </c>
      <c r="J31" s="174"/>
      <c r="K31" s="55"/>
      <c r="Q31" s="6"/>
    </row>
    <row r="32" ht="26.25" customHeight="1">
      <c r="A32" s="53" t="s">
        <v>72</v>
      </c>
      <c r="B32" s="23"/>
      <c r="C32" s="23"/>
      <c r="D32" s="25"/>
      <c r="E32" s="76">
        <f>E30-E29</f>
        <v>5</v>
      </c>
      <c r="F32" s="187"/>
      <c r="G32" s="76">
        <f>G30-G29</f>
        <v>0</v>
      </c>
      <c r="H32" s="186"/>
      <c r="I32" s="94">
        <f>I30-I29</f>
        <v>0</v>
      </c>
      <c r="J32" s="174"/>
      <c r="Q32" s="6"/>
    </row>
    <row r="33" ht="65.25" customHeight="1">
      <c r="A33" s="198" t="s">
        <v>75</v>
      </c>
      <c r="B33" s="199"/>
      <c r="C33" s="199"/>
      <c r="D33" s="200"/>
      <c r="E33" s="201" t="s">
        <v>283</v>
      </c>
      <c r="F33" s="187"/>
      <c r="G33" s="76" t="s">
        <v>284</v>
      </c>
      <c r="H33" s="186"/>
      <c r="I33" s="98" t="s">
        <v>285</v>
      </c>
      <c r="J33" s="174"/>
      <c r="Q33" s="6"/>
    </row>
    <row r="34" ht="27.0" customHeight="1">
      <c r="A34" s="202"/>
      <c r="B34" s="202"/>
      <c r="C34" s="202"/>
      <c r="D34" s="203"/>
      <c r="E34" s="145" t="s">
        <v>121</v>
      </c>
      <c r="F34" s="204">
        <f>AVERAGE(E31)</f>
        <v>0.880952381</v>
      </c>
      <c r="G34" s="145" t="s">
        <v>184</v>
      </c>
      <c r="H34" s="58">
        <f>AVERAGE(G31)</f>
        <v>1</v>
      </c>
      <c r="I34" s="145" t="s">
        <v>184</v>
      </c>
      <c r="J34" s="58">
        <f>AVERAGE(I31)</f>
        <v>1</v>
      </c>
      <c r="K34" s="205"/>
      <c r="L34" s="206"/>
      <c r="M34" s="205"/>
      <c r="N34" s="207"/>
      <c r="O34" s="65"/>
      <c r="P34" s="208"/>
      <c r="Q34" s="206"/>
      <c r="R34" s="62"/>
      <c r="S34" s="62"/>
      <c r="T34" s="62"/>
      <c r="U34" s="62"/>
      <c r="V34" s="62"/>
      <c r="W34" s="62"/>
      <c r="X34" s="62"/>
      <c r="Y34" s="62"/>
      <c r="Z34" s="62"/>
    </row>
    <row r="35" ht="15.75" customHeight="1">
      <c r="A35" s="205"/>
      <c r="B35" s="205"/>
      <c r="C35" s="205"/>
      <c r="D35" s="209"/>
      <c r="E35" s="156" t="s">
        <v>122</v>
      </c>
      <c r="F35" s="210">
        <v>1.0</v>
      </c>
      <c r="G35" s="156" t="s">
        <v>194</v>
      </c>
      <c r="H35" s="67">
        <v>1.0</v>
      </c>
      <c r="I35" s="156" t="s">
        <v>194</v>
      </c>
      <c r="J35" s="67">
        <v>1.0</v>
      </c>
      <c r="K35" s="205"/>
      <c r="L35" s="206"/>
      <c r="M35" s="205"/>
      <c r="N35" s="206"/>
      <c r="O35" s="206"/>
      <c r="P35" s="206"/>
      <c r="Q35" s="206"/>
    </row>
    <row r="36" ht="15.75" customHeight="1">
      <c r="A36" s="205"/>
      <c r="B36" s="205"/>
      <c r="C36" s="205"/>
      <c r="D36" s="209"/>
      <c r="E36" s="205"/>
      <c r="F36" s="205"/>
      <c r="G36" s="62"/>
      <c r="H36" s="211"/>
      <c r="I36" s="212" t="s">
        <v>286</v>
      </c>
      <c r="J36" s="213">
        <f>SUM(I4)</f>
        <v>0.0005902777778</v>
      </c>
      <c r="K36" s="214"/>
      <c r="L36" s="206"/>
      <c r="M36" s="205"/>
      <c r="N36" s="205"/>
      <c r="O36" s="205"/>
      <c r="P36" s="205"/>
      <c r="Q36" s="205"/>
    </row>
    <row r="37" ht="15.75" customHeight="1">
      <c r="D37" s="66"/>
      <c r="G37" s="62"/>
      <c r="H37" s="62"/>
      <c r="L37" s="69"/>
    </row>
    <row r="38" ht="15.75" customHeight="1">
      <c r="D38" s="66"/>
      <c r="L38" s="69"/>
    </row>
    <row r="39" ht="15.75" customHeight="1">
      <c r="D39" s="66"/>
      <c r="L39" s="69"/>
    </row>
    <row r="40" ht="15.75" customHeight="1">
      <c r="D40" s="66"/>
      <c r="L40" s="69"/>
    </row>
    <row r="41" ht="15.75" customHeight="1">
      <c r="D41" s="66"/>
      <c r="L41" s="69"/>
    </row>
    <row r="42" ht="15.75" customHeight="1">
      <c r="D42" s="66"/>
      <c r="L42" s="69"/>
    </row>
    <row r="43" ht="15.75" customHeight="1">
      <c r="D43" s="66"/>
      <c r="L43" s="69"/>
    </row>
    <row r="44" ht="15.75" customHeight="1">
      <c r="D44" s="66"/>
      <c r="L44" s="69"/>
    </row>
    <row r="45" ht="15.75" customHeight="1">
      <c r="D45" s="66"/>
      <c r="L45" s="69"/>
    </row>
    <row r="46" ht="15.75" customHeight="1">
      <c r="D46" s="66"/>
      <c r="L46" s="69"/>
    </row>
    <row r="47" ht="15.75" customHeight="1">
      <c r="D47" s="66"/>
      <c r="L47" s="69"/>
    </row>
    <row r="48" ht="15.75" customHeight="1">
      <c r="D48" s="66"/>
      <c r="L48" s="69"/>
    </row>
    <row r="49" ht="15.75" customHeight="1">
      <c r="D49" s="66"/>
      <c r="L49" s="69"/>
    </row>
    <row r="50" ht="15.75" customHeight="1">
      <c r="D50" s="66"/>
      <c r="L50" s="69"/>
    </row>
    <row r="51" ht="15.75" customHeight="1">
      <c r="D51" s="66"/>
      <c r="L51" s="69"/>
    </row>
    <row r="52" ht="15.75" customHeight="1">
      <c r="D52" s="66"/>
      <c r="L52" s="69"/>
    </row>
    <row r="53" ht="15.75" customHeight="1">
      <c r="D53" s="66"/>
      <c r="L53" s="69"/>
    </row>
    <row r="54" ht="15.75" customHeight="1">
      <c r="D54" s="66"/>
      <c r="L54" s="69"/>
    </row>
    <row r="55" ht="15.75" customHeight="1">
      <c r="D55" s="66"/>
      <c r="L55" s="69"/>
    </row>
    <row r="56" ht="15.75" customHeight="1">
      <c r="D56" s="66"/>
      <c r="L56" s="69"/>
    </row>
    <row r="57" ht="15.75" customHeight="1">
      <c r="D57" s="66"/>
      <c r="L57" s="69"/>
    </row>
    <row r="58" ht="15.75" customHeight="1">
      <c r="D58" s="66"/>
      <c r="L58" s="69"/>
    </row>
    <row r="59" ht="15.75" customHeight="1">
      <c r="D59" s="66"/>
      <c r="L59" s="69"/>
    </row>
    <row r="60" ht="15.75" customHeight="1">
      <c r="D60" s="66"/>
      <c r="L60" s="69"/>
    </row>
    <row r="61" ht="15.75" customHeight="1">
      <c r="D61" s="66"/>
      <c r="L61" s="69"/>
    </row>
    <row r="62" ht="15.75" customHeight="1">
      <c r="D62" s="66"/>
      <c r="L62" s="69"/>
    </row>
    <row r="63" ht="15.75" customHeight="1">
      <c r="D63" s="72"/>
      <c r="L63" s="69"/>
    </row>
    <row r="64" ht="15.75" customHeight="1">
      <c r="D64" s="72"/>
      <c r="L64" s="69"/>
    </row>
    <row r="65" ht="15.75" customHeight="1">
      <c r="D65" s="72"/>
      <c r="L65" s="69"/>
    </row>
    <row r="66" ht="15.75" customHeight="1">
      <c r="D66" s="72"/>
      <c r="L66" s="69"/>
    </row>
    <row r="67" ht="15.75" customHeight="1">
      <c r="D67" s="72"/>
      <c r="L67" s="69"/>
    </row>
    <row r="68" ht="15.75" customHeight="1">
      <c r="D68" s="72"/>
      <c r="L68" s="69"/>
    </row>
    <row r="69" ht="15.75" customHeight="1">
      <c r="D69" s="72"/>
      <c r="L69" s="69"/>
    </row>
    <row r="70" ht="15.75" customHeight="1">
      <c r="D70" s="72"/>
      <c r="L70" s="69"/>
    </row>
    <row r="71" ht="15.75" customHeight="1">
      <c r="D71" s="72"/>
      <c r="L71" s="69"/>
    </row>
    <row r="72" ht="15.75" customHeight="1">
      <c r="D72" s="72"/>
      <c r="L72" s="69"/>
    </row>
    <row r="73" ht="15.75" customHeight="1">
      <c r="D73" s="72"/>
      <c r="L73" s="69"/>
    </row>
    <row r="74" ht="15.75" customHeight="1">
      <c r="D74" s="72"/>
      <c r="L74" s="69"/>
    </row>
    <row r="75" ht="15.75" customHeight="1">
      <c r="D75" s="72"/>
      <c r="L75" s="69"/>
    </row>
    <row r="76" ht="15.75" customHeight="1">
      <c r="D76" s="72"/>
      <c r="L76" s="69"/>
    </row>
    <row r="77" ht="15.75" customHeight="1">
      <c r="D77" s="72"/>
      <c r="L77" s="69"/>
    </row>
    <row r="78" ht="15.75" customHeight="1">
      <c r="D78" s="72"/>
      <c r="L78" s="69"/>
    </row>
    <row r="79" ht="15.75" customHeight="1">
      <c r="D79" s="72"/>
      <c r="L79" s="69"/>
    </row>
    <row r="80" ht="15.75" customHeight="1">
      <c r="D80" s="72"/>
      <c r="L80" s="69"/>
    </row>
    <row r="81" ht="15.75" customHeight="1">
      <c r="D81" s="72"/>
      <c r="L81" s="69"/>
    </row>
    <row r="82" ht="15.75" customHeight="1">
      <c r="D82" s="72"/>
      <c r="L82" s="69"/>
    </row>
    <row r="83" ht="15.75" customHeight="1">
      <c r="D83" s="72"/>
      <c r="L83" s="69"/>
    </row>
    <row r="84" ht="15.75" customHeight="1">
      <c r="D84" s="72"/>
      <c r="L84" s="69"/>
    </row>
    <row r="85" ht="15.75" customHeight="1">
      <c r="D85" s="72"/>
      <c r="L85" s="69"/>
    </row>
    <row r="86" ht="15.75" customHeight="1">
      <c r="D86" s="72"/>
      <c r="L86" s="69"/>
    </row>
    <row r="87" ht="15.75" customHeight="1">
      <c r="D87" s="72"/>
      <c r="L87" s="69"/>
    </row>
    <row r="88" ht="15.75" customHeight="1">
      <c r="D88" s="72"/>
      <c r="L88" s="69"/>
    </row>
    <row r="89" ht="15.75" customHeight="1">
      <c r="D89" s="72"/>
      <c r="L89" s="69"/>
    </row>
    <row r="90" ht="15.75" customHeight="1">
      <c r="D90" s="72"/>
      <c r="L90" s="69"/>
    </row>
    <row r="91" ht="15.75" customHeight="1">
      <c r="D91" s="72"/>
      <c r="L91" s="69"/>
    </row>
    <row r="92" ht="15.75" customHeight="1">
      <c r="D92" s="72"/>
      <c r="L92" s="69"/>
    </row>
    <row r="93" ht="15.75" customHeight="1">
      <c r="D93" s="72"/>
      <c r="L93" s="69"/>
    </row>
    <row r="94" ht="15.75" customHeight="1">
      <c r="D94" s="72"/>
      <c r="L94" s="69"/>
    </row>
    <row r="95" ht="15.75" customHeight="1">
      <c r="D95" s="72"/>
      <c r="L95" s="69"/>
    </row>
    <row r="96" ht="15.75" customHeight="1">
      <c r="D96" s="72"/>
      <c r="L96" s="69"/>
    </row>
    <row r="97" ht="15.75" customHeight="1">
      <c r="D97" s="72"/>
      <c r="L97" s="69"/>
    </row>
    <row r="98" ht="15.75" customHeight="1">
      <c r="D98" s="72"/>
      <c r="L98" s="69"/>
    </row>
    <row r="99" ht="15.75" customHeight="1">
      <c r="D99" s="72"/>
      <c r="L99" s="69"/>
    </row>
    <row r="100" ht="15.75" customHeight="1">
      <c r="D100" s="72"/>
      <c r="L100" s="69"/>
    </row>
    <row r="101" ht="15.75" customHeight="1">
      <c r="D101" s="72"/>
      <c r="L101" s="69"/>
    </row>
    <row r="102" ht="15.75" customHeight="1">
      <c r="D102" s="72"/>
      <c r="L102" s="69"/>
    </row>
    <row r="103" ht="15.75" customHeight="1">
      <c r="D103" s="72"/>
      <c r="L103" s="69"/>
    </row>
    <row r="104" ht="15.75" customHeight="1">
      <c r="D104" s="72"/>
      <c r="L104" s="69"/>
    </row>
    <row r="105" ht="15.75" customHeight="1">
      <c r="D105" s="72"/>
      <c r="L105" s="69"/>
    </row>
    <row r="106" ht="15.75" customHeight="1">
      <c r="D106" s="72"/>
      <c r="L106" s="69"/>
    </row>
    <row r="107" ht="15.75" customHeight="1">
      <c r="D107" s="72"/>
      <c r="L107" s="69"/>
    </row>
    <row r="108" ht="15.75" customHeight="1">
      <c r="D108" s="72"/>
      <c r="L108" s="69"/>
    </row>
    <row r="109" ht="15.75" customHeight="1">
      <c r="D109" s="72"/>
      <c r="L109" s="69"/>
    </row>
    <row r="110" ht="15.75" customHeight="1">
      <c r="D110" s="72"/>
      <c r="L110" s="69"/>
    </row>
    <row r="111" ht="15.75" customHeight="1">
      <c r="D111" s="72"/>
      <c r="L111" s="69"/>
    </row>
    <row r="112" ht="15.75" customHeight="1">
      <c r="D112" s="72"/>
      <c r="L112" s="69"/>
    </row>
    <row r="113" ht="15.75" customHeight="1">
      <c r="D113" s="72"/>
      <c r="L113" s="69"/>
    </row>
    <row r="114" ht="15.75" customHeight="1">
      <c r="D114" s="72"/>
      <c r="L114" s="69"/>
    </row>
    <row r="115" ht="15.75" customHeight="1">
      <c r="D115" s="72"/>
      <c r="L115" s="69"/>
    </row>
    <row r="116" ht="15.75" customHeight="1">
      <c r="D116" s="72"/>
      <c r="L116" s="69"/>
    </row>
    <row r="117" ht="15.75" customHeight="1">
      <c r="D117" s="72"/>
      <c r="L117" s="69"/>
    </row>
    <row r="118" ht="15.75" customHeight="1">
      <c r="D118" s="72"/>
      <c r="L118" s="69"/>
    </row>
    <row r="119" ht="15.75" customHeight="1">
      <c r="D119" s="72"/>
      <c r="L119" s="69"/>
    </row>
    <row r="120" ht="15.75" customHeight="1">
      <c r="D120" s="72"/>
      <c r="L120" s="69"/>
    </row>
    <row r="121" ht="15.75" customHeight="1">
      <c r="D121" s="72"/>
      <c r="L121" s="69"/>
    </row>
    <row r="122" ht="15.75" customHeight="1">
      <c r="D122" s="72"/>
      <c r="L122" s="69"/>
    </row>
    <row r="123" ht="15.75" customHeight="1">
      <c r="D123" s="72"/>
      <c r="L123" s="69"/>
    </row>
    <row r="124" ht="15.75" customHeight="1">
      <c r="D124" s="72"/>
      <c r="L124" s="69"/>
    </row>
    <row r="125" ht="15.75" customHeight="1">
      <c r="D125" s="72"/>
      <c r="L125" s="69"/>
    </row>
    <row r="126" ht="15.75" customHeight="1">
      <c r="D126" s="72"/>
      <c r="L126" s="69"/>
    </row>
    <row r="127" ht="15.75" customHeight="1">
      <c r="D127" s="72"/>
      <c r="L127" s="69"/>
    </row>
    <row r="128" ht="15.75" customHeight="1">
      <c r="D128" s="72"/>
      <c r="L128" s="69"/>
    </row>
    <row r="129" ht="15.75" customHeight="1">
      <c r="D129" s="72"/>
      <c r="L129" s="69"/>
    </row>
    <row r="130" ht="15.75" customHeight="1">
      <c r="D130" s="72"/>
      <c r="L130" s="69"/>
    </row>
    <row r="131" ht="15.75" customHeight="1">
      <c r="D131" s="72"/>
      <c r="L131" s="69"/>
    </row>
    <row r="132" ht="15.75" customHeight="1">
      <c r="D132" s="72"/>
      <c r="L132" s="69"/>
    </row>
    <row r="133" ht="15.75" customHeight="1">
      <c r="D133" s="72"/>
      <c r="L133" s="69"/>
    </row>
    <row r="134" ht="15.75" customHeight="1">
      <c r="D134" s="72"/>
      <c r="L134" s="69"/>
    </row>
    <row r="135" ht="15.75" customHeight="1">
      <c r="D135" s="72"/>
      <c r="L135" s="69"/>
    </row>
    <row r="136" ht="15.75" customHeight="1">
      <c r="D136" s="72"/>
      <c r="L136" s="69"/>
    </row>
    <row r="137" ht="15.75" customHeight="1">
      <c r="D137" s="72"/>
      <c r="L137" s="69"/>
    </row>
    <row r="138" ht="15.75" customHeight="1">
      <c r="D138" s="72"/>
      <c r="L138" s="69"/>
    </row>
    <row r="139" ht="15.75" customHeight="1">
      <c r="D139" s="72"/>
      <c r="L139" s="69"/>
    </row>
    <row r="140" ht="15.75" customHeight="1">
      <c r="D140" s="72"/>
      <c r="L140" s="69"/>
    </row>
    <row r="141" ht="15.75" customHeight="1">
      <c r="D141" s="72"/>
      <c r="L141" s="69"/>
    </row>
    <row r="142" ht="15.75" customHeight="1">
      <c r="D142" s="72"/>
      <c r="L142" s="69"/>
    </row>
    <row r="143" ht="15.75" customHeight="1">
      <c r="D143" s="72"/>
      <c r="L143" s="69"/>
    </row>
    <row r="144" ht="15.75" customHeight="1">
      <c r="D144" s="72"/>
      <c r="L144" s="69"/>
    </row>
    <row r="145" ht="15.75" customHeight="1">
      <c r="D145" s="72"/>
      <c r="L145" s="69"/>
    </row>
    <row r="146" ht="15.75" customHeight="1">
      <c r="D146" s="72"/>
      <c r="L146" s="69"/>
    </row>
    <row r="147" ht="15.75" customHeight="1">
      <c r="D147" s="72"/>
      <c r="L147" s="69"/>
    </row>
    <row r="148" ht="15.75" customHeight="1">
      <c r="D148" s="72"/>
      <c r="L148" s="69"/>
    </row>
    <row r="149" ht="15.75" customHeight="1">
      <c r="D149" s="72"/>
      <c r="L149" s="69"/>
    </row>
    <row r="150" ht="15.75" customHeight="1">
      <c r="D150" s="72"/>
      <c r="L150" s="69"/>
    </row>
    <row r="151" ht="15.75" customHeight="1">
      <c r="D151" s="72"/>
      <c r="L151" s="69"/>
    </row>
    <row r="152" ht="15.75" customHeight="1">
      <c r="D152" s="72"/>
      <c r="L152" s="69"/>
    </row>
    <row r="153" ht="15.75" customHeight="1">
      <c r="D153" s="72"/>
      <c r="L153" s="69"/>
    </row>
    <row r="154" ht="15.75" customHeight="1">
      <c r="D154" s="72"/>
      <c r="L154" s="69"/>
    </row>
    <row r="155" ht="15.75" customHeight="1">
      <c r="D155" s="72"/>
      <c r="L155" s="69"/>
    </row>
    <row r="156" ht="15.75" customHeight="1">
      <c r="D156" s="72"/>
      <c r="L156" s="69"/>
    </row>
    <row r="157" ht="15.75" customHeight="1">
      <c r="D157" s="72"/>
      <c r="L157" s="69"/>
    </row>
    <row r="158" ht="15.75" customHeight="1">
      <c r="D158" s="72"/>
      <c r="L158" s="69"/>
    </row>
    <row r="159" ht="15.75" customHeight="1">
      <c r="D159" s="72"/>
      <c r="L159" s="69"/>
    </row>
    <row r="160" ht="15.75" customHeight="1">
      <c r="D160" s="72"/>
      <c r="L160" s="69"/>
    </row>
    <row r="161" ht="15.75" customHeight="1">
      <c r="D161" s="72"/>
      <c r="L161" s="69"/>
    </row>
    <row r="162" ht="15.75" customHeight="1">
      <c r="D162" s="72"/>
      <c r="L162" s="69"/>
    </row>
    <row r="163" ht="15.75" customHeight="1">
      <c r="D163" s="72"/>
      <c r="L163" s="69"/>
    </row>
    <row r="164" ht="15.75" customHeight="1">
      <c r="D164" s="72"/>
      <c r="L164" s="69"/>
    </row>
    <row r="165" ht="15.75" customHeight="1">
      <c r="D165" s="72"/>
      <c r="L165" s="69"/>
    </row>
    <row r="166" ht="15.75" customHeight="1">
      <c r="D166" s="72"/>
      <c r="L166" s="69"/>
    </row>
    <row r="167" ht="15.75" customHeight="1">
      <c r="D167" s="72"/>
      <c r="L167" s="69"/>
    </row>
    <row r="168" ht="15.75" customHeight="1">
      <c r="D168" s="72"/>
      <c r="L168" s="69"/>
    </row>
    <row r="169" ht="15.75" customHeight="1">
      <c r="D169" s="72"/>
      <c r="L169" s="69"/>
    </row>
    <row r="170" ht="15.75" customHeight="1">
      <c r="D170" s="72"/>
      <c r="L170" s="69"/>
    </row>
    <row r="171" ht="15.75" customHeight="1">
      <c r="D171" s="72"/>
      <c r="L171" s="69"/>
    </row>
    <row r="172" ht="15.75" customHeight="1">
      <c r="D172" s="72"/>
      <c r="L172" s="69"/>
    </row>
    <row r="173" ht="15.75" customHeight="1">
      <c r="D173" s="72"/>
      <c r="L173" s="69"/>
    </row>
    <row r="174" ht="15.75" customHeight="1">
      <c r="D174" s="72"/>
      <c r="L174" s="69"/>
    </row>
    <row r="175" ht="15.75" customHeight="1">
      <c r="D175" s="72"/>
      <c r="L175" s="69"/>
    </row>
    <row r="176" ht="15.75" customHeight="1">
      <c r="D176" s="72"/>
      <c r="L176" s="69"/>
    </row>
    <row r="177" ht="15.75" customHeight="1">
      <c r="D177" s="72"/>
      <c r="L177" s="69"/>
    </row>
    <row r="178" ht="15.75" customHeight="1">
      <c r="D178" s="72"/>
      <c r="L178" s="69"/>
    </row>
    <row r="179" ht="15.75" customHeight="1">
      <c r="D179" s="72"/>
      <c r="L179" s="69"/>
    </row>
    <row r="180" ht="15.75" customHeight="1">
      <c r="D180" s="72"/>
      <c r="L180" s="69"/>
    </row>
    <row r="181" ht="15.75" customHeight="1">
      <c r="D181" s="72"/>
      <c r="L181" s="69"/>
    </row>
    <row r="182" ht="15.75" customHeight="1">
      <c r="D182" s="72"/>
      <c r="L182" s="69"/>
    </row>
    <row r="183" ht="15.75" customHeight="1">
      <c r="D183" s="72"/>
      <c r="L183" s="69"/>
    </row>
    <row r="184" ht="15.75" customHeight="1">
      <c r="D184" s="72"/>
      <c r="L184" s="69"/>
    </row>
    <row r="185" ht="15.75" customHeight="1">
      <c r="D185" s="72"/>
      <c r="L185" s="69"/>
    </row>
    <row r="186" ht="15.75" customHeight="1">
      <c r="D186" s="72"/>
      <c r="L186" s="69"/>
    </row>
    <row r="187" ht="15.75" customHeight="1">
      <c r="D187" s="72"/>
      <c r="L187" s="69"/>
    </row>
    <row r="188" ht="15.75" customHeight="1">
      <c r="D188" s="72"/>
      <c r="L188" s="69"/>
    </row>
    <row r="189" ht="15.75" customHeight="1">
      <c r="D189" s="72"/>
      <c r="L189" s="69"/>
    </row>
    <row r="190" ht="15.75" customHeight="1">
      <c r="D190" s="72"/>
      <c r="L190" s="69"/>
    </row>
    <row r="191" ht="15.75" customHeight="1">
      <c r="D191" s="72"/>
      <c r="L191" s="69"/>
    </row>
    <row r="192" ht="15.75" customHeight="1">
      <c r="D192" s="72"/>
      <c r="L192" s="69"/>
    </row>
    <row r="193" ht="15.75" customHeight="1">
      <c r="D193" s="72"/>
      <c r="L193" s="69"/>
    </row>
    <row r="194" ht="15.75" customHeight="1">
      <c r="D194" s="72"/>
      <c r="L194" s="69"/>
    </row>
    <row r="195" ht="15.75" customHeight="1">
      <c r="D195" s="72"/>
      <c r="L195" s="69"/>
    </row>
    <row r="196" ht="15.75" customHeight="1">
      <c r="D196" s="72"/>
      <c r="L196" s="69"/>
    </row>
    <row r="197" ht="15.75" customHeight="1">
      <c r="D197" s="72"/>
      <c r="L197" s="69"/>
    </row>
    <row r="198" ht="15.75" customHeight="1">
      <c r="D198" s="72"/>
      <c r="L198" s="69"/>
    </row>
    <row r="199" ht="15.75" customHeight="1">
      <c r="D199" s="72"/>
      <c r="L199" s="69"/>
    </row>
    <row r="200" ht="15.75" customHeight="1">
      <c r="D200" s="72"/>
      <c r="L200" s="69"/>
    </row>
    <row r="201" ht="15.75" customHeight="1">
      <c r="D201" s="72"/>
      <c r="L201" s="69"/>
    </row>
    <row r="202" ht="15.75" customHeight="1">
      <c r="D202" s="72"/>
      <c r="L202" s="69"/>
    </row>
    <row r="203" ht="15.75" customHeight="1">
      <c r="D203" s="72"/>
      <c r="L203" s="69"/>
    </row>
    <row r="204" ht="15.75" customHeight="1">
      <c r="D204" s="72"/>
      <c r="L204" s="69"/>
    </row>
    <row r="205" ht="15.75" customHeight="1">
      <c r="D205" s="72"/>
      <c r="L205" s="69"/>
    </row>
    <row r="206" ht="15.75" customHeight="1">
      <c r="D206" s="72"/>
      <c r="L206" s="69"/>
    </row>
    <row r="207" ht="15.75" customHeight="1">
      <c r="D207" s="72"/>
      <c r="L207" s="69"/>
    </row>
    <row r="208" ht="15.75" customHeight="1">
      <c r="D208" s="72"/>
      <c r="L208" s="69"/>
    </row>
    <row r="209" ht="15.75" customHeight="1">
      <c r="D209" s="72"/>
      <c r="L209" s="69"/>
    </row>
    <row r="210" ht="15.75" customHeight="1">
      <c r="D210" s="72"/>
      <c r="L210" s="69"/>
    </row>
    <row r="211" ht="15.75" customHeight="1">
      <c r="D211" s="72"/>
      <c r="L211" s="69"/>
    </row>
    <row r="212" ht="15.75" customHeight="1">
      <c r="D212" s="72"/>
      <c r="L212" s="69"/>
    </row>
    <row r="213" ht="15.75" customHeight="1">
      <c r="D213" s="72"/>
      <c r="L213" s="69"/>
    </row>
    <row r="214" ht="15.75" customHeight="1">
      <c r="D214" s="72"/>
      <c r="L214" s="69"/>
    </row>
    <row r="215" ht="15.75" customHeight="1">
      <c r="D215" s="72"/>
      <c r="L215" s="69"/>
    </row>
    <row r="216" ht="15.75" customHeight="1">
      <c r="D216" s="72"/>
      <c r="L216" s="69"/>
    </row>
    <row r="217" ht="15.75" customHeight="1">
      <c r="D217" s="72"/>
      <c r="L217" s="69"/>
    </row>
    <row r="218" ht="15.75" customHeight="1">
      <c r="D218" s="72"/>
      <c r="L218" s="69"/>
    </row>
    <row r="219" ht="15.75" customHeight="1">
      <c r="D219" s="72"/>
      <c r="L219" s="69"/>
    </row>
    <row r="220" ht="15.75" customHeight="1">
      <c r="D220" s="72"/>
      <c r="L220" s="69"/>
    </row>
    <row r="221" ht="15.75" customHeight="1">
      <c r="D221" s="72"/>
      <c r="L221" s="69"/>
    </row>
    <row r="222" ht="15.75" customHeight="1">
      <c r="D222" s="72"/>
      <c r="L222" s="69"/>
    </row>
    <row r="223" ht="15.75" customHeight="1">
      <c r="D223" s="72"/>
      <c r="L223" s="69"/>
    </row>
    <row r="224" ht="15.75" customHeight="1">
      <c r="D224" s="72"/>
      <c r="L224" s="69"/>
    </row>
    <row r="225" ht="15.75" customHeight="1">
      <c r="D225" s="72"/>
      <c r="L225" s="69"/>
    </row>
    <row r="226" ht="15.75" customHeight="1">
      <c r="D226" s="72"/>
      <c r="L226" s="69"/>
    </row>
    <row r="227" ht="15.75" customHeight="1">
      <c r="D227" s="72"/>
      <c r="L227" s="69"/>
    </row>
    <row r="228" ht="15.75" customHeight="1">
      <c r="D228" s="72"/>
      <c r="L228" s="69"/>
    </row>
    <row r="229" ht="15.75" customHeight="1">
      <c r="D229" s="72"/>
      <c r="L229" s="69"/>
    </row>
    <row r="230" ht="15.75" customHeight="1">
      <c r="D230" s="72"/>
      <c r="L230" s="69"/>
    </row>
    <row r="231" ht="15.75" customHeight="1">
      <c r="D231" s="72"/>
      <c r="L231" s="69"/>
    </row>
    <row r="232" ht="15.75" customHeight="1">
      <c r="D232" s="72"/>
      <c r="L232" s="69"/>
    </row>
    <row r="233" ht="15.75" customHeight="1">
      <c r="D233" s="72"/>
      <c r="L233" s="69"/>
    </row>
    <row r="234" ht="15.75" customHeight="1">
      <c r="D234" s="72"/>
      <c r="L234" s="69"/>
    </row>
    <row r="235" ht="15.75" customHeight="1">
      <c r="D235" s="72"/>
      <c r="L235" s="69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G2:G3"/>
    <mergeCell ref="H2:H3"/>
    <mergeCell ref="I2:I3"/>
    <mergeCell ref="K2:K3"/>
    <mergeCell ref="L2:L3"/>
    <mergeCell ref="M2:M3"/>
    <mergeCell ref="N2:N3"/>
    <mergeCell ref="O2:O3"/>
    <mergeCell ref="N34:O34"/>
    <mergeCell ref="D2:D3"/>
    <mergeCell ref="B4:D4"/>
    <mergeCell ref="B29:C29"/>
    <mergeCell ref="A30:D30"/>
    <mergeCell ref="A31:D31"/>
    <mergeCell ref="A32:D32"/>
    <mergeCell ref="A33:D33"/>
    <mergeCell ref="A1:A28"/>
    <mergeCell ref="B1:B3"/>
    <mergeCell ref="C1:C3"/>
    <mergeCell ref="M1:P1"/>
    <mergeCell ref="E2:E3"/>
    <mergeCell ref="F2:F3"/>
    <mergeCell ref="P2:P3"/>
  </mergeCells>
  <hyperlinks>
    <hyperlink r:id="rId1" ref="E2"/>
    <hyperlink r:id="rId2" ref="G2"/>
    <hyperlink r:id="rId3" ref="I2"/>
  </hyperlinks>
  <printOptions/>
  <pageMargins bottom="0.75" footer="0.0" header="0.0" left="0.7" right="0.7" top="0.75"/>
  <pageSetup paperSize="9" orientation="landscape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20.5"/>
    <col customWidth="1" min="2" max="3" width="5.0"/>
    <col customWidth="1" min="4" max="4" width="40.88"/>
    <col customWidth="1" min="5" max="7" width="15.25"/>
    <col customWidth="1" min="8" max="8" width="5.63"/>
    <col customWidth="1" min="9" max="11" width="15.25"/>
    <col customWidth="1" min="12" max="12" width="8.25"/>
    <col customWidth="1" min="13" max="13" width="9.63"/>
    <col customWidth="1" min="14" max="14" width="9.75"/>
    <col customWidth="1" min="15" max="16" width="8.38"/>
    <col customWidth="1" min="17" max="17" width="9.88"/>
    <col customWidth="1" min="18" max="18" width="8.38"/>
    <col customWidth="1" min="19" max="19" width="11.75"/>
    <col customWidth="1" min="20" max="22" width="8.38"/>
    <col customWidth="1" min="23" max="23" width="9.88"/>
    <col customWidth="1" min="24" max="24" width="9.63"/>
    <col customWidth="1" min="25" max="25" width="12.63"/>
    <col customWidth="1" min="26" max="27" width="9.63"/>
    <col customWidth="1" min="28" max="28" width="12.63"/>
    <col customWidth="1" min="29" max="34" width="9.63"/>
    <col customWidth="1" min="35" max="35" width="11.5"/>
    <col customWidth="1" min="36" max="46" width="9.63"/>
    <col customWidth="1" min="47" max="47" width="13.75"/>
    <col customWidth="1" min="48" max="49" width="9.63"/>
    <col customWidth="1" min="50" max="50" width="10.88"/>
    <col customWidth="1" min="51" max="53" width="9.63"/>
    <col customWidth="1" min="54" max="54" width="10.75"/>
    <col customWidth="1" min="55" max="55" width="9.63"/>
    <col customWidth="1" min="56" max="56" width="10.75"/>
    <col customWidth="1" min="57" max="57" width="9.63"/>
    <col customWidth="1" min="58" max="58" width="9.88"/>
    <col customWidth="1" min="59" max="60" width="9.63"/>
    <col customWidth="1" min="61" max="61" width="10.63"/>
    <col customWidth="1" min="62" max="66" width="9.63"/>
  </cols>
  <sheetData>
    <row r="1" ht="15.0" customHeight="1">
      <c r="A1" s="137" t="s">
        <v>287</v>
      </c>
      <c r="B1" s="11" t="s">
        <v>1</v>
      </c>
      <c r="C1" s="11" t="s">
        <v>2</v>
      </c>
      <c r="D1" s="3" t="s">
        <v>3</v>
      </c>
      <c r="E1" s="171">
        <v>43892.0</v>
      </c>
      <c r="H1" s="22"/>
      <c r="I1" s="16">
        <v>43893.0</v>
      </c>
      <c r="J1" s="22"/>
      <c r="K1" s="16">
        <v>43894.0</v>
      </c>
      <c r="O1" s="26"/>
      <c r="P1" s="16">
        <v>43895.0</v>
      </c>
      <c r="U1" s="26"/>
      <c r="V1" s="16">
        <v>43896.0</v>
      </c>
      <c r="X1" s="26"/>
      <c r="Y1" s="18">
        <v>43901.0</v>
      </c>
      <c r="AG1" s="26"/>
      <c r="AH1" s="18">
        <v>43902.0</v>
      </c>
      <c r="AL1" s="26"/>
      <c r="AM1" s="18">
        <v>43903.0</v>
      </c>
      <c r="AQ1" s="26"/>
      <c r="AR1" s="18">
        <v>43907.0</v>
      </c>
      <c r="AT1" s="26"/>
      <c r="AU1" s="29">
        <v>43909.0</v>
      </c>
      <c r="AW1" s="26"/>
      <c r="AX1" s="29">
        <v>43913.0</v>
      </c>
      <c r="BA1" s="26"/>
      <c r="BB1" s="29">
        <v>43914.0</v>
      </c>
      <c r="BC1" s="26"/>
      <c r="BD1" s="29">
        <v>43915.0</v>
      </c>
      <c r="BE1" s="26"/>
      <c r="BF1" s="29">
        <v>43916.0</v>
      </c>
      <c r="BH1" s="26"/>
      <c r="BI1" s="29">
        <v>43917.0</v>
      </c>
      <c r="BJ1" s="26"/>
      <c r="BK1" s="35"/>
      <c r="BL1" s="35"/>
      <c r="BM1" s="35"/>
      <c r="BN1" s="35"/>
    </row>
    <row r="2" ht="15.0" customHeight="1">
      <c r="A2" s="8"/>
      <c r="B2" s="8"/>
      <c r="C2" s="8"/>
      <c r="D2" s="215" t="s">
        <v>6</v>
      </c>
      <c r="E2" s="43" t="s">
        <v>288</v>
      </c>
      <c r="F2" s="43" t="s">
        <v>29</v>
      </c>
      <c r="G2" s="43" t="s">
        <v>29</v>
      </c>
      <c r="H2" s="216"/>
      <c r="I2" s="44" t="s">
        <v>289</v>
      </c>
      <c r="J2" s="216"/>
      <c r="K2" s="217" t="s">
        <v>67</v>
      </c>
      <c r="L2" s="43" t="s">
        <v>28</v>
      </c>
      <c r="M2" s="43" t="s">
        <v>290</v>
      </c>
      <c r="N2" s="43" t="s">
        <v>291</v>
      </c>
      <c r="O2" s="6"/>
      <c r="P2" s="43" t="s">
        <v>48</v>
      </c>
      <c r="Q2" s="43" t="s">
        <v>37</v>
      </c>
      <c r="R2" s="43" t="s">
        <v>292</v>
      </c>
      <c r="S2" s="43" t="s">
        <v>293</v>
      </c>
      <c r="T2" s="43" t="s">
        <v>73</v>
      </c>
      <c r="U2" s="6"/>
      <c r="V2" s="43" t="s">
        <v>59</v>
      </c>
      <c r="W2" s="43" t="s">
        <v>46</v>
      </c>
      <c r="X2" s="6"/>
      <c r="Y2" s="43" t="s">
        <v>294</v>
      </c>
      <c r="Z2" s="43" t="s">
        <v>295</v>
      </c>
      <c r="AA2" s="43" t="s">
        <v>295</v>
      </c>
      <c r="AB2" s="43" t="s">
        <v>294</v>
      </c>
      <c r="AC2" s="43" t="s">
        <v>59</v>
      </c>
      <c r="AD2" s="43" t="s">
        <v>67</v>
      </c>
      <c r="AE2" s="43" t="s">
        <v>59</v>
      </c>
      <c r="AF2" s="43" t="s">
        <v>297</v>
      </c>
      <c r="AG2" s="6"/>
      <c r="AH2" s="43" t="s">
        <v>93</v>
      </c>
      <c r="AI2" s="43" t="s">
        <v>302</v>
      </c>
      <c r="AJ2" s="43" t="s">
        <v>59</v>
      </c>
      <c r="AK2" s="43" t="s">
        <v>79</v>
      </c>
      <c r="AL2" s="6"/>
      <c r="AM2" s="43" t="s">
        <v>48</v>
      </c>
      <c r="AN2" s="43" t="s">
        <v>91</v>
      </c>
      <c r="AO2" s="43" t="s">
        <v>92</v>
      </c>
      <c r="AP2" s="43" t="s">
        <v>92</v>
      </c>
      <c r="AQ2" s="6"/>
      <c r="AR2" s="43" t="s">
        <v>288</v>
      </c>
      <c r="AS2" s="43" t="s">
        <v>71</v>
      </c>
      <c r="AT2" s="31"/>
      <c r="AU2" s="51" t="s">
        <v>66</v>
      </c>
      <c r="AV2" s="51" t="s">
        <v>71</v>
      </c>
      <c r="AW2" s="31"/>
      <c r="AX2" s="51" t="s">
        <v>305</v>
      </c>
      <c r="AY2" s="51" t="s">
        <v>307</v>
      </c>
      <c r="AZ2" s="51" t="s">
        <v>90</v>
      </c>
      <c r="BA2" s="31"/>
      <c r="BB2" s="51" t="s">
        <v>71</v>
      </c>
      <c r="BC2" s="31"/>
      <c r="BD2" s="51" t="s">
        <v>288</v>
      </c>
      <c r="BE2" s="31"/>
      <c r="BF2" s="51" t="s">
        <v>288</v>
      </c>
      <c r="BG2" s="51" t="s">
        <v>309</v>
      </c>
      <c r="BH2" s="31"/>
      <c r="BI2" s="51" t="s">
        <v>71</v>
      </c>
      <c r="BJ2" s="31"/>
    </row>
    <row r="3" ht="46.5" customHeight="1">
      <c r="A3" s="8"/>
      <c r="B3" s="17"/>
      <c r="C3" s="17"/>
      <c r="D3" s="17"/>
      <c r="E3" s="17"/>
      <c r="F3" s="17"/>
      <c r="G3" s="17"/>
      <c r="H3" s="216"/>
      <c r="I3" s="17"/>
      <c r="J3" s="216"/>
      <c r="K3" s="70"/>
      <c r="L3" s="17"/>
      <c r="M3" s="17"/>
      <c r="N3" s="17"/>
      <c r="O3" s="6"/>
      <c r="P3" s="17"/>
      <c r="Q3" s="17"/>
      <c r="R3" s="17"/>
      <c r="S3" s="17"/>
      <c r="T3" s="17"/>
      <c r="U3" s="6"/>
      <c r="V3" s="17"/>
      <c r="W3" s="17"/>
      <c r="X3" s="6"/>
      <c r="Y3" s="17"/>
      <c r="Z3" s="17"/>
      <c r="AA3" s="17"/>
      <c r="AB3" s="17"/>
      <c r="AC3" s="17"/>
      <c r="AD3" s="17"/>
      <c r="AE3" s="17"/>
      <c r="AF3" s="17"/>
      <c r="AG3" s="6"/>
      <c r="AH3" s="17"/>
      <c r="AI3" s="17"/>
      <c r="AJ3" s="17"/>
      <c r="AK3" s="17"/>
      <c r="AL3" s="6"/>
      <c r="AM3" s="17"/>
      <c r="AN3" s="17"/>
      <c r="AO3" s="17"/>
      <c r="AP3" s="17"/>
      <c r="AQ3" s="6"/>
      <c r="AR3" s="17"/>
      <c r="AS3" s="17"/>
      <c r="AT3" s="31"/>
      <c r="AU3" s="17"/>
      <c r="AV3" s="17"/>
      <c r="AW3" s="31"/>
      <c r="AX3" s="17"/>
      <c r="AY3" s="17"/>
      <c r="AZ3" s="17"/>
      <c r="BA3" s="31"/>
      <c r="BB3" s="17"/>
      <c r="BC3" s="31"/>
      <c r="BD3" s="17"/>
      <c r="BE3" s="31"/>
      <c r="BF3" s="17"/>
      <c r="BG3" s="17"/>
      <c r="BH3" s="31"/>
      <c r="BI3" s="17"/>
      <c r="BJ3" s="31"/>
    </row>
    <row r="4" ht="15.0" customHeight="1">
      <c r="A4" s="8"/>
      <c r="B4" s="73" t="s">
        <v>7</v>
      </c>
      <c r="C4" s="23"/>
      <c r="D4" s="25"/>
      <c r="E4" s="76"/>
      <c r="F4" s="76"/>
      <c r="G4" s="76"/>
      <c r="H4" s="187"/>
      <c r="I4" s="149"/>
      <c r="J4" s="187"/>
      <c r="K4" s="95"/>
      <c r="L4" s="76"/>
      <c r="M4" s="76"/>
      <c r="N4" s="76"/>
      <c r="O4" s="6"/>
      <c r="P4" s="76"/>
      <c r="Q4" s="76"/>
      <c r="R4" s="76"/>
      <c r="S4" s="76"/>
      <c r="T4" s="76"/>
      <c r="U4" s="6"/>
      <c r="V4" s="76"/>
      <c r="W4" s="76"/>
      <c r="X4" s="6"/>
      <c r="Y4" s="76"/>
      <c r="Z4" s="76"/>
      <c r="AA4" s="76"/>
      <c r="AB4" s="76"/>
      <c r="AC4" s="76"/>
      <c r="AD4" s="76"/>
      <c r="AE4" s="76"/>
      <c r="AF4" s="76"/>
      <c r="AG4" s="6"/>
      <c r="AH4" s="78">
        <v>4.050925925925926E-4</v>
      </c>
      <c r="AI4" s="78">
        <v>7.754629629629629E-4</v>
      </c>
      <c r="AJ4" s="78">
        <v>7.87037037037037E-4</v>
      </c>
      <c r="AK4" s="78">
        <v>2.0833333333333335E-4</v>
      </c>
      <c r="AL4" s="6"/>
      <c r="AM4" s="78">
        <v>2.314814814814815E-4</v>
      </c>
      <c r="AN4" s="78">
        <v>1.8518518518518518E-4</v>
      </c>
      <c r="AO4" s="78">
        <v>6.134259259259259E-4</v>
      </c>
      <c r="AP4" s="78">
        <v>2.546296296296296E-4</v>
      </c>
      <c r="AQ4" s="6"/>
      <c r="AR4" s="77">
        <v>1.6203703703703703E-4</v>
      </c>
      <c r="AS4" s="77">
        <v>5.439814814814814E-4</v>
      </c>
      <c r="AT4" s="237"/>
      <c r="AU4" s="79">
        <v>9.143518518518518E-4</v>
      </c>
      <c r="AV4" s="79">
        <v>5.555555555555556E-4</v>
      </c>
      <c r="AW4" s="237"/>
      <c r="AX4" s="79">
        <v>8.912037037037037E-4</v>
      </c>
      <c r="AY4" s="79">
        <v>1.6203703703703703E-4</v>
      </c>
      <c r="AZ4" s="79">
        <v>6.944444444444445E-4</v>
      </c>
      <c r="BA4" s="237"/>
      <c r="BB4" s="79">
        <v>0.001712962962962963</v>
      </c>
      <c r="BC4" s="237"/>
      <c r="BD4" s="79">
        <v>2.199074074074074E-4</v>
      </c>
      <c r="BE4" s="237"/>
      <c r="BF4" s="79">
        <v>5.439814814814814E-4</v>
      </c>
      <c r="BG4" s="79">
        <v>6.365740740740741E-4</v>
      </c>
      <c r="BH4" s="237"/>
      <c r="BI4" s="79">
        <v>2.0833333333333335E-4</v>
      </c>
      <c r="BJ4" s="237"/>
      <c r="BK4" s="80"/>
      <c r="BL4" s="80"/>
      <c r="BM4" s="80"/>
      <c r="BN4" s="80"/>
    </row>
    <row r="5" ht="15.0" customHeight="1">
      <c r="A5" s="8"/>
      <c r="B5" s="48">
        <v>1.0</v>
      </c>
      <c r="C5" s="48">
        <v>1.0</v>
      </c>
      <c r="D5" s="238" t="s">
        <v>9</v>
      </c>
      <c r="E5" s="76">
        <v>1.0</v>
      </c>
      <c r="F5" s="76">
        <v>1.0</v>
      </c>
      <c r="G5" s="76">
        <v>1.0</v>
      </c>
      <c r="H5" s="187"/>
      <c r="I5" s="149">
        <v>1.0</v>
      </c>
      <c r="J5" s="187"/>
      <c r="K5" s="95">
        <v>1.0</v>
      </c>
      <c r="L5" s="76">
        <v>1.0</v>
      </c>
      <c r="M5" s="76">
        <v>1.0</v>
      </c>
      <c r="N5" s="76">
        <v>1.0</v>
      </c>
      <c r="O5" s="6"/>
      <c r="P5" s="76">
        <v>1.0</v>
      </c>
      <c r="Q5" s="76">
        <v>1.0</v>
      </c>
      <c r="R5" s="76">
        <v>1.0</v>
      </c>
      <c r="S5" s="76">
        <v>1.0</v>
      </c>
      <c r="T5" s="76">
        <v>1.0</v>
      </c>
      <c r="U5" s="6"/>
      <c r="V5" s="76">
        <v>1.0</v>
      </c>
      <c r="W5" s="76">
        <v>1.0</v>
      </c>
      <c r="X5" s="6"/>
      <c r="Y5" s="76">
        <v>1.0</v>
      </c>
      <c r="Z5" s="76">
        <v>1.0</v>
      </c>
      <c r="AA5" s="76">
        <v>1.0</v>
      </c>
      <c r="AB5" s="76">
        <v>1.0</v>
      </c>
      <c r="AC5" s="76">
        <v>1.0</v>
      </c>
      <c r="AD5" s="76">
        <v>1.0</v>
      </c>
      <c r="AE5" s="76">
        <v>1.0</v>
      </c>
      <c r="AF5" s="76">
        <v>1.0</v>
      </c>
      <c r="AG5" s="6"/>
      <c r="AH5" s="76">
        <v>1.0</v>
      </c>
      <c r="AI5" s="76">
        <v>1.0</v>
      </c>
      <c r="AJ5" s="76">
        <v>1.0</v>
      </c>
      <c r="AK5" s="76">
        <v>1.0</v>
      </c>
      <c r="AL5" s="6"/>
      <c r="AM5" s="76">
        <v>1.0</v>
      </c>
      <c r="AN5" s="76">
        <v>1.0</v>
      </c>
      <c r="AO5" s="76">
        <v>1.0</v>
      </c>
      <c r="AP5" s="76">
        <v>1.0</v>
      </c>
      <c r="AQ5" s="6"/>
      <c r="AR5" s="86">
        <v>1.0</v>
      </c>
      <c r="AS5" s="86">
        <v>1.0</v>
      </c>
      <c r="AT5" s="31"/>
      <c r="AU5" s="87">
        <v>1.0</v>
      </c>
      <c r="AV5" s="87">
        <v>1.0</v>
      </c>
      <c r="AW5" s="31"/>
      <c r="AX5" s="87">
        <v>1.0</v>
      </c>
      <c r="AY5" s="87">
        <v>1.0</v>
      </c>
      <c r="AZ5" s="87">
        <v>1.0</v>
      </c>
      <c r="BA5" s="31"/>
      <c r="BB5" s="87">
        <v>1.0</v>
      </c>
      <c r="BC5" s="31"/>
      <c r="BD5" s="87">
        <v>1.0</v>
      </c>
      <c r="BE5" s="31"/>
      <c r="BF5" s="87">
        <v>1.0</v>
      </c>
      <c r="BG5" s="87">
        <v>1.0</v>
      </c>
      <c r="BH5" s="31"/>
      <c r="BI5" s="87">
        <v>1.0</v>
      </c>
      <c r="BJ5" s="31"/>
    </row>
    <row r="6" ht="15.0" customHeight="1">
      <c r="A6" s="8"/>
      <c r="B6" s="48">
        <v>1.0</v>
      </c>
      <c r="C6" s="48">
        <v>2.0</v>
      </c>
      <c r="D6" s="238" t="s">
        <v>272</v>
      </c>
      <c r="E6" s="76">
        <v>1.0</v>
      </c>
      <c r="F6" s="76">
        <v>1.0</v>
      </c>
      <c r="G6" s="76">
        <v>1.0</v>
      </c>
      <c r="H6" s="187"/>
      <c r="I6" s="149">
        <v>1.0</v>
      </c>
      <c r="J6" s="187"/>
      <c r="K6" s="95">
        <v>1.0</v>
      </c>
      <c r="L6" s="76">
        <v>1.0</v>
      </c>
      <c r="M6" s="76">
        <v>1.0</v>
      </c>
      <c r="N6" s="76">
        <v>1.0</v>
      </c>
      <c r="O6" s="6"/>
      <c r="P6" s="76">
        <v>1.0</v>
      </c>
      <c r="Q6" s="76">
        <v>1.0</v>
      </c>
      <c r="R6" s="76">
        <v>1.0</v>
      </c>
      <c r="S6" s="76">
        <v>1.0</v>
      </c>
      <c r="T6" s="76">
        <v>1.0</v>
      </c>
      <c r="U6" s="6"/>
      <c r="V6" s="76">
        <v>1.0</v>
      </c>
      <c r="W6" s="76">
        <v>1.0</v>
      </c>
      <c r="X6" s="6"/>
      <c r="Y6" s="76">
        <v>1.0</v>
      </c>
      <c r="Z6" s="76">
        <v>1.0</v>
      </c>
      <c r="AA6" s="76">
        <v>1.0</v>
      </c>
      <c r="AB6" s="76">
        <v>1.0</v>
      </c>
      <c r="AC6" s="76">
        <v>1.0</v>
      </c>
      <c r="AD6" s="76">
        <v>1.0</v>
      </c>
      <c r="AE6" s="76">
        <v>1.0</v>
      </c>
      <c r="AF6" s="76">
        <v>1.0</v>
      </c>
      <c r="AG6" s="6"/>
      <c r="AH6" s="76">
        <v>1.0</v>
      </c>
      <c r="AI6" s="76">
        <v>1.0</v>
      </c>
      <c r="AJ6" s="76">
        <v>1.0</v>
      </c>
      <c r="AK6" s="76">
        <v>1.0</v>
      </c>
      <c r="AL6" s="6"/>
      <c r="AM6" s="76">
        <v>1.0</v>
      </c>
      <c r="AN6" s="76">
        <v>1.0</v>
      </c>
      <c r="AO6" s="76">
        <v>1.0</v>
      </c>
      <c r="AP6" s="76">
        <v>1.0</v>
      </c>
      <c r="AQ6" s="6"/>
      <c r="AR6" s="86">
        <v>1.0</v>
      </c>
      <c r="AS6" s="86">
        <v>1.0</v>
      </c>
      <c r="AT6" s="31"/>
      <c r="AU6" s="87">
        <v>1.0</v>
      </c>
      <c r="AV6" s="87">
        <v>1.0</v>
      </c>
      <c r="AW6" s="31"/>
      <c r="AX6" s="87">
        <v>1.0</v>
      </c>
      <c r="AY6" s="87">
        <v>1.0</v>
      </c>
      <c r="AZ6" s="87">
        <v>1.0</v>
      </c>
      <c r="BA6" s="31"/>
      <c r="BB6" s="87">
        <v>1.0</v>
      </c>
      <c r="BC6" s="31"/>
      <c r="BD6" s="87">
        <v>1.0</v>
      </c>
      <c r="BE6" s="31"/>
      <c r="BF6" s="87">
        <v>1.0</v>
      </c>
      <c r="BG6" s="87">
        <v>1.0</v>
      </c>
      <c r="BH6" s="31"/>
      <c r="BI6" s="87">
        <v>1.0</v>
      </c>
      <c r="BJ6" s="31"/>
    </row>
    <row r="7" ht="15.0" customHeight="1">
      <c r="A7" s="8"/>
      <c r="B7" s="48">
        <v>1.0</v>
      </c>
      <c r="C7" s="48">
        <v>3.0</v>
      </c>
      <c r="D7" s="238" t="s">
        <v>15</v>
      </c>
      <c r="E7" s="76">
        <v>1.0</v>
      </c>
      <c r="F7" s="76">
        <v>1.0</v>
      </c>
      <c r="G7" s="76">
        <v>1.0</v>
      </c>
      <c r="H7" s="187"/>
      <c r="I7" s="149">
        <v>1.0</v>
      </c>
      <c r="J7" s="187"/>
      <c r="K7" s="95">
        <v>1.0</v>
      </c>
      <c r="L7" s="76">
        <v>1.0</v>
      </c>
      <c r="M7" s="76">
        <v>1.0</v>
      </c>
      <c r="N7" s="76">
        <v>1.0</v>
      </c>
      <c r="O7" s="6"/>
      <c r="P7" s="76">
        <v>1.0</v>
      </c>
      <c r="Q7" s="76">
        <v>1.0</v>
      </c>
      <c r="R7" s="76">
        <v>1.0</v>
      </c>
      <c r="S7" s="76">
        <v>1.0</v>
      </c>
      <c r="T7" s="76">
        <v>1.0</v>
      </c>
      <c r="U7" s="6"/>
      <c r="V7" s="76">
        <v>1.0</v>
      </c>
      <c r="W7" s="76">
        <v>1.0</v>
      </c>
      <c r="X7" s="6"/>
      <c r="Y7" s="76">
        <v>1.0</v>
      </c>
      <c r="Z7" s="76">
        <v>1.0</v>
      </c>
      <c r="AA7" s="76">
        <v>1.0</v>
      </c>
      <c r="AB7" s="76">
        <v>1.0</v>
      </c>
      <c r="AC7" s="76">
        <v>1.0</v>
      </c>
      <c r="AD7" s="76">
        <v>1.0</v>
      </c>
      <c r="AE7" s="76">
        <v>1.0</v>
      </c>
      <c r="AF7" s="76">
        <v>1.0</v>
      </c>
      <c r="AG7" s="6"/>
      <c r="AH7" s="76">
        <v>1.0</v>
      </c>
      <c r="AI7" s="76">
        <v>1.0</v>
      </c>
      <c r="AJ7" s="76">
        <v>1.0</v>
      </c>
      <c r="AK7" s="76">
        <v>1.0</v>
      </c>
      <c r="AL7" s="6"/>
      <c r="AM7" s="76">
        <v>1.0</v>
      </c>
      <c r="AN7" s="76">
        <v>1.0</v>
      </c>
      <c r="AO7" s="76">
        <v>1.0</v>
      </c>
      <c r="AP7" s="76">
        <v>1.0</v>
      </c>
      <c r="AQ7" s="6"/>
      <c r="AR7" s="86">
        <v>1.0</v>
      </c>
      <c r="AS7" s="86">
        <v>1.0</v>
      </c>
      <c r="AT7" s="31"/>
      <c r="AU7" s="87">
        <v>1.0</v>
      </c>
      <c r="AV7" s="87">
        <v>1.0</v>
      </c>
      <c r="AW7" s="31"/>
      <c r="AX7" s="87">
        <v>1.0</v>
      </c>
      <c r="AY7" s="87">
        <v>1.0</v>
      </c>
      <c r="AZ7" s="87">
        <v>1.0</v>
      </c>
      <c r="BA7" s="31"/>
      <c r="BB7" s="87">
        <v>1.0</v>
      </c>
      <c r="BC7" s="31"/>
      <c r="BD7" s="87">
        <v>1.0</v>
      </c>
      <c r="BE7" s="31"/>
      <c r="BF7" s="87">
        <v>1.0</v>
      </c>
      <c r="BG7" s="87">
        <v>1.0</v>
      </c>
      <c r="BH7" s="31"/>
      <c r="BI7" s="87">
        <v>1.0</v>
      </c>
      <c r="BJ7" s="31"/>
    </row>
    <row r="8" ht="15.0" customHeight="1">
      <c r="A8" s="8"/>
      <c r="B8" s="48">
        <v>1.0</v>
      </c>
      <c r="C8" s="48">
        <v>4.0</v>
      </c>
      <c r="D8" s="238" t="s">
        <v>17</v>
      </c>
      <c r="E8" s="76">
        <v>1.0</v>
      </c>
      <c r="F8" s="76">
        <v>1.0</v>
      </c>
      <c r="G8" s="76">
        <v>1.0</v>
      </c>
      <c r="H8" s="187"/>
      <c r="I8" s="149">
        <v>1.0</v>
      </c>
      <c r="J8" s="187"/>
      <c r="K8" s="95">
        <v>1.0</v>
      </c>
      <c r="L8" s="76">
        <v>1.0</v>
      </c>
      <c r="M8" s="76">
        <v>1.0</v>
      </c>
      <c r="N8" s="76">
        <v>1.0</v>
      </c>
      <c r="O8" s="6"/>
      <c r="P8" s="76">
        <v>1.0</v>
      </c>
      <c r="Q8" s="76">
        <v>1.0</v>
      </c>
      <c r="R8" s="76">
        <v>1.0</v>
      </c>
      <c r="S8" s="76">
        <v>1.0</v>
      </c>
      <c r="T8" s="76">
        <v>1.0</v>
      </c>
      <c r="U8" s="6"/>
      <c r="V8" s="76">
        <v>1.0</v>
      </c>
      <c r="W8" s="76">
        <v>1.0</v>
      </c>
      <c r="X8" s="6"/>
      <c r="Y8" s="76">
        <v>1.0</v>
      </c>
      <c r="Z8" s="76">
        <v>1.0</v>
      </c>
      <c r="AA8" s="76">
        <v>1.0</v>
      </c>
      <c r="AB8" s="76">
        <v>1.0</v>
      </c>
      <c r="AC8" s="76">
        <v>1.0</v>
      </c>
      <c r="AD8" s="76">
        <v>1.0</v>
      </c>
      <c r="AE8" s="76">
        <v>1.0</v>
      </c>
      <c r="AF8" s="76">
        <v>1.0</v>
      </c>
      <c r="AG8" s="6"/>
      <c r="AH8" s="76">
        <v>1.0</v>
      </c>
      <c r="AI8" s="76">
        <v>1.0</v>
      </c>
      <c r="AJ8" s="76">
        <v>1.0</v>
      </c>
      <c r="AK8" s="76">
        <v>1.0</v>
      </c>
      <c r="AL8" s="6"/>
      <c r="AM8" s="76">
        <v>1.0</v>
      </c>
      <c r="AN8" s="76">
        <v>1.0</v>
      </c>
      <c r="AO8" s="76">
        <v>1.0</v>
      </c>
      <c r="AP8" s="76">
        <v>1.0</v>
      </c>
      <c r="AQ8" s="6"/>
      <c r="AR8" s="86">
        <v>1.0</v>
      </c>
      <c r="AS8" s="86">
        <v>1.0</v>
      </c>
      <c r="AT8" s="31"/>
      <c r="AU8" s="87">
        <v>1.0</v>
      </c>
      <c r="AV8" s="87">
        <v>1.0</v>
      </c>
      <c r="AW8" s="31"/>
      <c r="AX8" s="87">
        <v>1.0</v>
      </c>
      <c r="AY8" s="87">
        <v>1.0</v>
      </c>
      <c r="AZ8" s="87">
        <v>1.0</v>
      </c>
      <c r="BA8" s="31"/>
      <c r="BB8" s="87">
        <v>1.0</v>
      </c>
      <c r="BC8" s="31"/>
      <c r="BD8" s="87">
        <v>1.0</v>
      </c>
      <c r="BE8" s="31"/>
      <c r="BF8" s="87">
        <v>1.0</v>
      </c>
      <c r="BG8" s="87">
        <v>1.0</v>
      </c>
      <c r="BH8" s="31"/>
      <c r="BI8" s="87">
        <v>1.0</v>
      </c>
      <c r="BJ8" s="31"/>
    </row>
    <row r="9" ht="33.0" customHeight="1">
      <c r="A9" s="8"/>
      <c r="B9" s="48">
        <v>1.0</v>
      </c>
      <c r="C9" s="48">
        <v>5.0</v>
      </c>
      <c r="D9" s="238" t="s">
        <v>320</v>
      </c>
      <c r="E9" s="189">
        <v>1.0</v>
      </c>
      <c r="F9" s="189">
        <v>1.0</v>
      </c>
      <c r="G9" s="189">
        <v>1.0</v>
      </c>
      <c r="H9" s="249"/>
      <c r="I9" s="250">
        <v>1.0</v>
      </c>
      <c r="J9" s="249"/>
      <c r="K9" s="253">
        <v>1.0</v>
      </c>
      <c r="L9" s="76">
        <v>1.0</v>
      </c>
      <c r="M9" s="76">
        <v>1.0</v>
      </c>
      <c r="N9" s="76">
        <v>1.0</v>
      </c>
      <c r="O9" s="6"/>
      <c r="P9" s="76">
        <v>1.0</v>
      </c>
      <c r="Q9" s="76">
        <v>1.0</v>
      </c>
      <c r="R9" s="76">
        <v>1.0</v>
      </c>
      <c r="S9" s="76">
        <v>1.0</v>
      </c>
      <c r="T9" s="76">
        <v>1.0</v>
      </c>
      <c r="U9" s="6"/>
      <c r="V9" s="76">
        <v>1.0</v>
      </c>
      <c r="W9" s="76">
        <v>1.0</v>
      </c>
      <c r="X9" s="6"/>
      <c r="Y9" s="76">
        <v>1.0</v>
      </c>
      <c r="Z9" s="76">
        <v>1.0</v>
      </c>
      <c r="AA9" s="76">
        <v>1.0</v>
      </c>
      <c r="AB9" s="76">
        <v>1.0</v>
      </c>
      <c r="AC9" s="76">
        <v>1.0</v>
      </c>
      <c r="AD9" s="76">
        <v>1.0</v>
      </c>
      <c r="AE9" s="76">
        <v>1.0</v>
      </c>
      <c r="AF9" s="76">
        <v>1.0</v>
      </c>
      <c r="AG9" s="6"/>
      <c r="AH9" s="76">
        <v>1.0</v>
      </c>
      <c r="AI9" s="76">
        <v>1.0</v>
      </c>
      <c r="AJ9" s="76">
        <v>1.0</v>
      </c>
      <c r="AK9" s="76">
        <v>1.0</v>
      </c>
      <c r="AL9" s="6"/>
      <c r="AM9" s="76">
        <v>1.0</v>
      </c>
      <c r="AN9" s="76">
        <v>1.0</v>
      </c>
      <c r="AO9" s="76">
        <v>1.0</v>
      </c>
      <c r="AP9" s="76">
        <v>1.0</v>
      </c>
      <c r="AQ9" s="6"/>
      <c r="AR9" s="86">
        <v>1.0</v>
      </c>
      <c r="AS9" s="86">
        <v>1.0</v>
      </c>
      <c r="AT9" s="31"/>
      <c r="AU9" s="87">
        <v>1.0</v>
      </c>
      <c r="AV9" s="87">
        <v>1.0</v>
      </c>
      <c r="AW9" s="31"/>
      <c r="AX9" s="87">
        <v>1.0</v>
      </c>
      <c r="AY9" s="87">
        <v>1.0</v>
      </c>
      <c r="AZ9" s="87">
        <v>1.0</v>
      </c>
      <c r="BA9" s="31"/>
      <c r="BB9" s="87">
        <v>1.0</v>
      </c>
      <c r="BC9" s="31"/>
      <c r="BD9" s="87">
        <v>1.0</v>
      </c>
      <c r="BE9" s="31"/>
      <c r="BF9" s="87">
        <v>1.0</v>
      </c>
      <c r="BG9" s="87">
        <v>1.0</v>
      </c>
      <c r="BH9" s="31"/>
      <c r="BI9" s="87">
        <v>1.0</v>
      </c>
      <c r="BJ9" s="31"/>
    </row>
    <row r="10" ht="15.0" customHeight="1">
      <c r="A10" s="8"/>
      <c r="B10" s="48">
        <v>1.0</v>
      </c>
      <c r="C10" s="48">
        <v>6.0</v>
      </c>
      <c r="D10" s="238" t="s">
        <v>110</v>
      </c>
      <c r="E10" s="76">
        <v>1.0</v>
      </c>
      <c r="F10" s="76">
        <v>1.0</v>
      </c>
      <c r="G10" s="76">
        <v>1.0</v>
      </c>
      <c r="H10" s="187"/>
      <c r="I10" s="149">
        <v>1.0</v>
      </c>
      <c r="J10" s="187"/>
      <c r="K10" s="95">
        <v>1.0</v>
      </c>
      <c r="L10" s="76">
        <v>1.0</v>
      </c>
      <c r="M10" s="76">
        <v>1.0</v>
      </c>
      <c r="N10" s="76">
        <v>1.0</v>
      </c>
      <c r="O10" s="6"/>
      <c r="P10" s="76">
        <v>1.0</v>
      </c>
      <c r="Q10" s="76">
        <v>1.0</v>
      </c>
      <c r="R10" s="76">
        <v>1.0</v>
      </c>
      <c r="S10" s="76">
        <v>1.0</v>
      </c>
      <c r="T10" s="76">
        <v>1.0</v>
      </c>
      <c r="U10" s="6"/>
      <c r="V10" s="76">
        <v>1.0</v>
      </c>
      <c r="W10" s="76">
        <v>1.0</v>
      </c>
      <c r="X10" s="6"/>
      <c r="Y10" s="76">
        <v>1.0</v>
      </c>
      <c r="Z10" s="76">
        <v>1.0</v>
      </c>
      <c r="AA10" s="76">
        <v>1.0</v>
      </c>
      <c r="AB10" s="76">
        <v>1.0</v>
      </c>
      <c r="AC10" s="76">
        <v>1.0</v>
      </c>
      <c r="AD10" s="76">
        <v>1.0</v>
      </c>
      <c r="AE10" s="76">
        <v>1.0</v>
      </c>
      <c r="AF10" s="76">
        <v>1.0</v>
      </c>
      <c r="AG10" s="6"/>
      <c r="AH10" s="76">
        <v>1.0</v>
      </c>
      <c r="AI10" s="76">
        <v>1.0</v>
      </c>
      <c r="AJ10" s="76">
        <v>1.0</v>
      </c>
      <c r="AK10" s="76">
        <v>1.0</v>
      </c>
      <c r="AL10" s="6"/>
      <c r="AM10" s="76">
        <v>1.0</v>
      </c>
      <c r="AN10" s="76">
        <v>1.0</v>
      </c>
      <c r="AO10" s="76">
        <v>1.0</v>
      </c>
      <c r="AP10" s="76">
        <v>1.0</v>
      </c>
      <c r="AQ10" s="6"/>
      <c r="AR10" s="86">
        <v>1.0</v>
      </c>
      <c r="AS10" s="86">
        <v>1.0</v>
      </c>
      <c r="AT10" s="31"/>
      <c r="AU10" s="87">
        <v>1.0</v>
      </c>
      <c r="AV10" s="87">
        <v>1.0</v>
      </c>
      <c r="AW10" s="31"/>
      <c r="AX10" s="87">
        <v>1.0</v>
      </c>
      <c r="AY10" s="87">
        <v>1.0</v>
      </c>
      <c r="AZ10" s="87">
        <v>1.0</v>
      </c>
      <c r="BA10" s="31"/>
      <c r="BB10" s="87">
        <v>1.0</v>
      </c>
      <c r="BC10" s="31"/>
      <c r="BD10" s="87">
        <v>1.0</v>
      </c>
      <c r="BE10" s="31"/>
      <c r="BF10" s="87">
        <v>1.0</v>
      </c>
      <c r="BG10" s="87">
        <v>1.0</v>
      </c>
      <c r="BH10" s="31"/>
      <c r="BI10" s="87">
        <v>1.0</v>
      </c>
      <c r="BJ10" s="31"/>
    </row>
    <row r="11" ht="15.0" customHeight="1">
      <c r="A11" s="8"/>
      <c r="B11" s="48">
        <v>1.0</v>
      </c>
      <c r="C11" s="48">
        <v>7.0</v>
      </c>
      <c r="D11" s="238" t="s">
        <v>25</v>
      </c>
      <c r="E11" s="76">
        <v>1.0</v>
      </c>
      <c r="F11" s="76">
        <v>1.0</v>
      </c>
      <c r="G11" s="76">
        <v>1.0</v>
      </c>
      <c r="H11" s="187"/>
      <c r="I11" s="149">
        <v>1.0</v>
      </c>
      <c r="J11" s="187"/>
      <c r="K11" s="95">
        <v>1.0</v>
      </c>
      <c r="L11" s="76">
        <v>1.0</v>
      </c>
      <c r="M11" s="76">
        <v>1.0</v>
      </c>
      <c r="N11" s="76">
        <v>1.0</v>
      </c>
      <c r="O11" s="6"/>
      <c r="P11" s="76">
        <v>1.0</v>
      </c>
      <c r="Q11" s="76">
        <v>1.0</v>
      </c>
      <c r="R11" s="76">
        <v>1.0</v>
      </c>
      <c r="S11" s="76">
        <v>1.0</v>
      </c>
      <c r="T11" s="76">
        <v>1.0</v>
      </c>
      <c r="U11" s="6"/>
      <c r="V11" s="76">
        <v>1.0</v>
      </c>
      <c r="W11" s="76">
        <v>1.0</v>
      </c>
      <c r="X11" s="6"/>
      <c r="Y11" s="76">
        <v>1.0</v>
      </c>
      <c r="Z11" s="76">
        <v>1.0</v>
      </c>
      <c r="AA11" s="76">
        <v>1.0</v>
      </c>
      <c r="AB11" s="76">
        <v>1.0</v>
      </c>
      <c r="AC11" s="76">
        <v>1.0</v>
      </c>
      <c r="AD11" s="76">
        <v>1.0</v>
      </c>
      <c r="AE11" s="76">
        <v>1.0</v>
      </c>
      <c r="AF11" s="76">
        <v>1.0</v>
      </c>
      <c r="AG11" s="6"/>
      <c r="AH11" s="76">
        <v>1.0</v>
      </c>
      <c r="AI11" s="76">
        <v>1.0</v>
      </c>
      <c r="AJ11" s="76">
        <v>1.0</v>
      </c>
      <c r="AK11" s="76">
        <v>1.0</v>
      </c>
      <c r="AL11" s="6"/>
      <c r="AM11" s="76">
        <v>1.0</v>
      </c>
      <c r="AN11" s="76">
        <v>1.0</v>
      </c>
      <c r="AO11" s="76">
        <v>1.0</v>
      </c>
      <c r="AP11" s="76">
        <v>1.0</v>
      </c>
      <c r="AQ11" s="6"/>
      <c r="AR11" s="86">
        <v>1.0</v>
      </c>
      <c r="AS11" s="86">
        <v>1.0</v>
      </c>
      <c r="AT11" s="31"/>
      <c r="AU11" s="87">
        <v>1.0</v>
      </c>
      <c r="AV11" s="87">
        <v>1.0</v>
      </c>
      <c r="AW11" s="31"/>
      <c r="AX11" s="87">
        <v>1.0</v>
      </c>
      <c r="AY11" s="87">
        <v>1.0</v>
      </c>
      <c r="AZ11" s="87">
        <v>1.0</v>
      </c>
      <c r="BA11" s="31"/>
      <c r="BB11" s="87">
        <v>1.0</v>
      </c>
      <c r="BC11" s="31"/>
      <c r="BD11" s="87">
        <v>1.0</v>
      </c>
      <c r="BE11" s="31"/>
      <c r="BF11" s="87">
        <v>1.0</v>
      </c>
      <c r="BG11" s="87">
        <v>1.0</v>
      </c>
      <c r="BH11" s="31"/>
      <c r="BI11" s="87">
        <v>1.0</v>
      </c>
      <c r="BJ11" s="31"/>
    </row>
    <row r="12" ht="15.0" customHeight="1">
      <c r="A12" s="8"/>
      <c r="B12" s="48">
        <v>1.0</v>
      </c>
      <c r="C12" s="48">
        <v>8.0</v>
      </c>
      <c r="D12" s="238" t="s">
        <v>325</v>
      </c>
      <c r="E12" s="76">
        <v>1.0</v>
      </c>
      <c r="F12" s="76">
        <v>1.0</v>
      </c>
      <c r="G12" s="76">
        <v>1.0</v>
      </c>
      <c r="H12" s="187"/>
      <c r="I12" s="149">
        <v>1.0</v>
      </c>
      <c r="J12" s="187"/>
      <c r="K12" s="95">
        <v>1.0</v>
      </c>
      <c r="L12" s="76">
        <v>1.0</v>
      </c>
      <c r="M12" s="76">
        <v>1.0</v>
      </c>
      <c r="N12" s="76">
        <v>1.0</v>
      </c>
      <c r="O12" s="6"/>
      <c r="P12" s="76">
        <v>1.0</v>
      </c>
      <c r="Q12" s="76">
        <v>1.0</v>
      </c>
      <c r="R12" s="76">
        <v>1.0</v>
      </c>
      <c r="S12" s="76">
        <v>1.0</v>
      </c>
      <c r="T12" s="76">
        <v>1.0</v>
      </c>
      <c r="U12" s="6"/>
      <c r="V12" s="76">
        <v>1.0</v>
      </c>
      <c r="W12" s="76">
        <v>1.0</v>
      </c>
      <c r="X12" s="6"/>
      <c r="Y12" s="76">
        <v>1.0</v>
      </c>
      <c r="Z12" s="76">
        <v>1.0</v>
      </c>
      <c r="AA12" s="76">
        <v>1.0</v>
      </c>
      <c r="AB12" s="76">
        <v>1.0</v>
      </c>
      <c r="AC12" s="76">
        <v>1.0</v>
      </c>
      <c r="AD12" s="76">
        <v>1.0</v>
      </c>
      <c r="AE12" s="76">
        <v>1.0</v>
      </c>
      <c r="AF12" s="76">
        <v>1.0</v>
      </c>
      <c r="AG12" s="6"/>
      <c r="AH12" s="76">
        <v>1.0</v>
      </c>
      <c r="AI12" s="76">
        <v>1.0</v>
      </c>
      <c r="AJ12" s="76">
        <v>1.0</v>
      </c>
      <c r="AK12" s="76">
        <v>1.0</v>
      </c>
      <c r="AL12" s="6"/>
      <c r="AM12" s="76">
        <v>1.0</v>
      </c>
      <c r="AN12" s="76">
        <v>1.0</v>
      </c>
      <c r="AO12" s="76">
        <v>1.0</v>
      </c>
      <c r="AP12" s="76">
        <v>1.0</v>
      </c>
      <c r="AQ12" s="6"/>
      <c r="AR12" s="86">
        <v>1.0</v>
      </c>
      <c r="AS12" s="86">
        <v>1.0</v>
      </c>
      <c r="AT12" s="31"/>
      <c r="AU12" s="87">
        <v>1.0</v>
      </c>
      <c r="AV12" s="87">
        <v>1.0</v>
      </c>
      <c r="AW12" s="31"/>
      <c r="AX12" s="87">
        <v>1.0</v>
      </c>
      <c r="AY12" s="87">
        <v>1.0</v>
      </c>
      <c r="AZ12" s="87">
        <v>1.0</v>
      </c>
      <c r="BA12" s="31"/>
      <c r="BB12" s="87">
        <v>1.0</v>
      </c>
      <c r="BC12" s="31"/>
      <c r="BD12" s="87">
        <v>1.0</v>
      </c>
      <c r="BE12" s="31"/>
      <c r="BF12" s="87">
        <v>1.0</v>
      </c>
      <c r="BG12" s="87">
        <v>1.0</v>
      </c>
      <c r="BH12" s="31"/>
      <c r="BI12" s="87">
        <v>1.0</v>
      </c>
      <c r="BJ12" s="31"/>
    </row>
    <row r="13" ht="32.25" customHeight="1">
      <c r="A13" s="17"/>
      <c r="B13" s="48">
        <v>5.0</v>
      </c>
      <c r="C13" s="48">
        <v>9.0</v>
      </c>
      <c r="D13" s="238" t="s">
        <v>326</v>
      </c>
      <c r="E13" s="76">
        <v>5.0</v>
      </c>
      <c r="F13" s="91">
        <v>0.0</v>
      </c>
      <c r="G13" s="76">
        <v>5.0</v>
      </c>
      <c r="H13" s="187"/>
      <c r="I13" s="149">
        <v>5.0</v>
      </c>
      <c r="J13" s="187"/>
      <c r="K13" s="95">
        <v>5.0</v>
      </c>
      <c r="L13" s="76">
        <v>5.0</v>
      </c>
      <c r="M13" s="76">
        <v>5.0</v>
      </c>
      <c r="N13" s="76">
        <v>5.0</v>
      </c>
      <c r="O13" s="6"/>
      <c r="P13" s="76">
        <v>5.0</v>
      </c>
      <c r="Q13" s="76">
        <v>5.0</v>
      </c>
      <c r="R13" s="76">
        <v>5.0</v>
      </c>
      <c r="S13" s="76">
        <v>5.0</v>
      </c>
      <c r="T13" s="76">
        <v>5.0</v>
      </c>
      <c r="U13" s="6"/>
      <c r="V13" s="76">
        <v>5.0</v>
      </c>
      <c r="W13" s="76">
        <v>5.0</v>
      </c>
      <c r="X13" s="6"/>
      <c r="Y13" s="76">
        <v>5.0</v>
      </c>
      <c r="Z13" s="76">
        <v>5.0</v>
      </c>
      <c r="AA13" s="76">
        <v>5.0</v>
      </c>
      <c r="AB13" s="76">
        <v>5.0</v>
      </c>
      <c r="AC13" s="76">
        <v>5.0</v>
      </c>
      <c r="AD13" s="76">
        <v>5.0</v>
      </c>
      <c r="AE13" s="76">
        <v>5.0</v>
      </c>
      <c r="AF13" s="76">
        <v>5.0</v>
      </c>
      <c r="AG13" s="6"/>
      <c r="AH13" s="76">
        <v>5.0</v>
      </c>
      <c r="AI13" s="76">
        <v>5.0</v>
      </c>
      <c r="AJ13" s="76">
        <v>5.0</v>
      </c>
      <c r="AK13" s="76">
        <v>5.0</v>
      </c>
      <c r="AL13" s="6"/>
      <c r="AM13" s="76">
        <v>5.0</v>
      </c>
      <c r="AN13" s="91">
        <v>0.0</v>
      </c>
      <c r="AO13" s="91">
        <v>0.0</v>
      </c>
      <c r="AP13" s="91">
        <v>0.0</v>
      </c>
      <c r="AQ13" s="6"/>
      <c r="AR13" s="86">
        <v>5.0</v>
      </c>
      <c r="AS13" s="279">
        <v>0.0</v>
      </c>
      <c r="AT13" s="31"/>
      <c r="AU13" s="87">
        <v>5.0</v>
      </c>
      <c r="AV13" s="107">
        <v>0.0</v>
      </c>
      <c r="AW13" s="31"/>
      <c r="AX13" s="87">
        <v>5.0</v>
      </c>
      <c r="AY13" s="87">
        <v>5.0</v>
      </c>
      <c r="AZ13" s="87">
        <v>5.0</v>
      </c>
      <c r="BA13" s="31"/>
      <c r="BB13" s="107">
        <v>0.0</v>
      </c>
      <c r="BC13" s="31"/>
      <c r="BD13" s="87">
        <v>5.0</v>
      </c>
      <c r="BE13" s="31"/>
      <c r="BF13" s="87">
        <v>5.0</v>
      </c>
      <c r="BG13" s="87">
        <v>5.0</v>
      </c>
      <c r="BH13" s="31"/>
      <c r="BI13" s="87">
        <v>5.0</v>
      </c>
      <c r="BJ13" s="31"/>
    </row>
    <row r="14" ht="15.75" customHeight="1">
      <c r="B14" s="121">
        <f>SUM(B5:B13)</f>
        <v>13</v>
      </c>
      <c r="C14" s="25"/>
      <c r="D14" s="147" t="s">
        <v>64</v>
      </c>
      <c r="E14" s="76">
        <f t="shared" ref="E14:G14" si="1">SUM(E5:E13)</f>
        <v>13</v>
      </c>
      <c r="F14" s="76">
        <f t="shared" si="1"/>
        <v>8</v>
      </c>
      <c r="G14" s="76">
        <f t="shared" si="1"/>
        <v>13</v>
      </c>
      <c r="H14" s="187"/>
      <c r="I14" s="149">
        <f>SUM(I5:I13)</f>
        <v>13</v>
      </c>
      <c r="J14" s="187"/>
      <c r="K14" s="95">
        <f t="shared" ref="K14:N14" si="2">SUM(K5:K13)</f>
        <v>13</v>
      </c>
      <c r="L14" s="76">
        <f t="shared" si="2"/>
        <v>13</v>
      </c>
      <c r="M14" s="76">
        <f t="shared" si="2"/>
        <v>13</v>
      </c>
      <c r="N14" s="76">
        <f t="shared" si="2"/>
        <v>13</v>
      </c>
      <c r="O14" s="6"/>
      <c r="P14" s="76">
        <f t="shared" ref="P14:T14" si="3">SUM(P5:P13)</f>
        <v>13</v>
      </c>
      <c r="Q14" s="76">
        <f t="shared" si="3"/>
        <v>13</v>
      </c>
      <c r="R14" s="76">
        <f t="shared" si="3"/>
        <v>13</v>
      </c>
      <c r="S14" s="76">
        <f t="shared" si="3"/>
        <v>13</v>
      </c>
      <c r="T14" s="76">
        <f t="shared" si="3"/>
        <v>13</v>
      </c>
      <c r="U14" s="6"/>
      <c r="V14" s="76">
        <f t="shared" ref="V14:W14" si="4">SUM(V5:V13)</f>
        <v>13</v>
      </c>
      <c r="W14" s="76">
        <f t="shared" si="4"/>
        <v>13</v>
      </c>
      <c r="X14" s="6"/>
      <c r="Y14" s="76">
        <f t="shared" ref="Y14:AF14" si="5">SUM(Y5:Y13)</f>
        <v>13</v>
      </c>
      <c r="Z14" s="76">
        <f t="shared" si="5"/>
        <v>13</v>
      </c>
      <c r="AA14" s="76">
        <f t="shared" si="5"/>
        <v>13</v>
      </c>
      <c r="AB14" s="76">
        <f t="shared" si="5"/>
        <v>13</v>
      </c>
      <c r="AC14" s="76">
        <f t="shared" si="5"/>
        <v>13</v>
      </c>
      <c r="AD14" s="76">
        <f t="shared" si="5"/>
        <v>13</v>
      </c>
      <c r="AE14" s="76">
        <f t="shared" si="5"/>
        <v>13</v>
      </c>
      <c r="AF14" s="76">
        <f t="shared" si="5"/>
        <v>13</v>
      </c>
      <c r="AG14" s="6"/>
      <c r="AH14" s="76">
        <f t="shared" ref="AH14:AK14" si="6">SUM(AH5:AH13)</f>
        <v>13</v>
      </c>
      <c r="AI14" s="76">
        <f t="shared" si="6"/>
        <v>13</v>
      </c>
      <c r="AJ14" s="76">
        <f t="shared" si="6"/>
        <v>13</v>
      </c>
      <c r="AK14" s="76">
        <f t="shared" si="6"/>
        <v>13</v>
      </c>
      <c r="AL14" s="6"/>
      <c r="AM14" s="76">
        <f t="shared" ref="AM14:AP14" si="7">SUM(AM5:AM13)</f>
        <v>13</v>
      </c>
      <c r="AN14" s="76">
        <f t="shared" si="7"/>
        <v>8</v>
      </c>
      <c r="AO14" s="76">
        <f t="shared" si="7"/>
        <v>8</v>
      </c>
      <c r="AP14" s="76">
        <f t="shared" si="7"/>
        <v>8</v>
      </c>
      <c r="AQ14" s="6"/>
      <c r="AR14" s="76">
        <f t="shared" ref="AR14:AS14" si="8">SUM(AR5:AR13)</f>
        <v>13</v>
      </c>
      <c r="AS14" s="76">
        <f t="shared" si="8"/>
        <v>8</v>
      </c>
      <c r="AT14" s="31"/>
      <c r="AU14" s="128">
        <f t="shared" ref="AU14:AV14" si="9">SUM(AU5:AU13)</f>
        <v>13</v>
      </c>
      <c r="AV14" s="128">
        <f t="shared" si="9"/>
        <v>8</v>
      </c>
      <c r="AW14" s="31"/>
      <c r="AX14" s="128">
        <f t="shared" ref="AX14:AZ14" si="10">SUM(AX5:AX13)</f>
        <v>13</v>
      </c>
      <c r="AY14" s="128">
        <f t="shared" si="10"/>
        <v>13</v>
      </c>
      <c r="AZ14" s="128">
        <f t="shared" si="10"/>
        <v>13</v>
      </c>
      <c r="BA14" s="31"/>
      <c r="BB14" s="128">
        <f>SUM(BB5:BB13)</f>
        <v>8</v>
      </c>
      <c r="BC14" s="31"/>
      <c r="BD14" s="128">
        <f>SUM(BD5:BD13)</f>
        <v>13</v>
      </c>
      <c r="BE14" s="31"/>
      <c r="BF14" s="128">
        <f t="shared" ref="BF14:BG14" si="11">SUM(BF5:BF13)</f>
        <v>13</v>
      </c>
      <c r="BG14" s="128">
        <f t="shared" si="11"/>
        <v>13</v>
      </c>
      <c r="BH14" s="31"/>
      <c r="BI14" s="128">
        <f>SUM(BI5:BI13)</f>
        <v>13</v>
      </c>
      <c r="BJ14" s="31"/>
    </row>
    <row r="15" ht="15.75" customHeight="1">
      <c r="A15" s="129" t="s">
        <v>65</v>
      </c>
      <c r="B15" s="23"/>
      <c r="C15" s="23"/>
      <c r="D15" s="25"/>
      <c r="E15" s="76">
        <v>13.0</v>
      </c>
      <c r="F15" s="76">
        <v>13.0</v>
      </c>
      <c r="G15" s="76">
        <v>13.0</v>
      </c>
      <c r="H15" s="187"/>
      <c r="I15" s="149">
        <v>13.0</v>
      </c>
      <c r="J15" s="187"/>
      <c r="K15" s="95">
        <v>13.0</v>
      </c>
      <c r="L15" s="76">
        <v>13.0</v>
      </c>
      <c r="M15" s="76">
        <v>13.0</v>
      </c>
      <c r="N15" s="76">
        <v>13.0</v>
      </c>
      <c r="O15" s="6"/>
      <c r="P15" s="76">
        <v>13.0</v>
      </c>
      <c r="Q15" s="76">
        <v>13.0</v>
      </c>
      <c r="R15" s="76">
        <v>13.0</v>
      </c>
      <c r="S15" s="76">
        <v>13.0</v>
      </c>
      <c r="T15" s="76">
        <v>13.0</v>
      </c>
      <c r="U15" s="6"/>
      <c r="V15" s="76">
        <v>13.0</v>
      </c>
      <c r="W15" s="76">
        <v>13.0</v>
      </c>
      <c r="X15" s="6"/>
      <c r="Y15" s="76">
        <v>13.0</v>
      </c>
      <c r="Z15" s="76">
        <v>13.0</v>
      </c>
      <c r="AA15" s="76">
        <v>13.0</v>
      </c>
      <c r="AB15" s="76">
        <v>13.0</v>
      </c>
      <c r="AC15" s="76">
        <v>13.0</v>
      </c>
      <c r="AD15" s="76">
        <v>13.0</v>
      </c>
      <c r="AE15" s="76">
        <v>13.0</v>
      </c>
      <c r="AF15" s="76">
        <v>13.0</v>
      </c>
      <c r="AG15" s="6"/>
      <c r="AH15" s="76">
        <v>13.0</v>
      </c>
      <c r="AI15" s="76">
        <v>13.0</v>
      </c>
      <c r="AJ15" s="76">
        <v>13.0</v>
      </c>
      <c r="AK15" s="76">
        <v>13.0</v>
      </c>
      <c r="AL15" s="6"/>
      <c r="AM15" s="76">
        <v>13.0</v>
      </c>
      <c r="AN15" s="76">
        <v>13.0</v>
      </c>
      <c r="AO15" s="76">
        <v>13.0</v>
      </c>
      <c r="AP15" s="76">
        <v>13.0</v>
      </c>
      <c r="AQ15" s="6"/>
      <c r="AR15" s="86">
        <v>13.0</v>
      </c>
      <c r="AS15" s="86">
        <v>13.0</v>
      </c>
      <c r="AT15" s="31"/>
      <c r="AU15" s="87">
        <v>13.0</v>
      </c>
      <c r="AV15" s="87">
        <v>13.0</v>
      </c>
      <c r="AW15" s="31"/>
      <c r="AX15" s="87">
        <v>13.0</v>
      </c>
      <c r="AY15" s="87">
        <v>13.0</v>
      </c>
      <c r="AZ15" s="87">
        <v>13.0</v>
      </c>
      <c r="BA15" s="31"/>
      <c r="BB15" s="87">
        <v>13.0</v>
      </c>
      <c r="BC15" s="31"/>
      <c r="BD15" s="87">
        <v>13.0</v>
      </c>
      <c r="BE15" s="31"/>
      <c r="BF15" s="87">
        <v>13.0</v>
      </c>
      <c r="BG15" s="87">
        <v>13.0</v>
      </c>
      <c r="BH15" s="31"/>
      <c r="BI15" s="87">
        <v>13.0</v>
      </c>
      <c r="BJ15" s="31"/>
    </row>
    <row r="16" ht="15.75" customHeight="1">
      <c r="A16" s="129" t="s">
        <v>68</v>
      </c>
      <c r="B16" s="23"/>
      <c r="C16" s="23"/>
      <c r="D16" s="25"/>
      <c r="E16" s="131">
        <f t="shared" ref="E16:G16" si="12">E14/E15</f>
        <v>1</v>
      </c>
      <c r="F16" s="131">
        <f t="shared" si="12"/>
        <v>0.6153846154</v>
      </c>
      <c r="G16" s="131">
        <f t="shared" si="12"/>
        <v>1</v>
      </c>
      <c r="H16" s="196"/>
      <c r="I16" s="301">
        <f>I14/I15</f>
        <v>1</v>
      </c>
      <c r="J16" s="196"/>
      <c r="K16" s="163">
        <f t="shared" ref="K16:N16" si="13">K14/K15</f>
        <v>1</v>
      </c>
      <c r="L16" s="131">
        <f t="shared" si="13"/>
        <v>1</v>
      </c>
      <c r="M16" s="131">
        <f t="shared" si="13"/>
        <v>1</v>
      </c>
      <c r="N16" s="131">
        <f t="shared" si="13"/>
        <v>1</v>
      </c>
      <c r="O16" s="6"/>
      <c r="P16" s="131">
        <f t="shared" ref="P16:T16" si="14">P14/P15</f>
        <v>1</v>
      </c>
      <c r="Q16" s="131">
        <f t="shared" si="14"/>
        <v>1</v>
      </c>
      <c r="R16" s="131">
        <f t="shared" si="14"/>
        <v>1</v>
      </c>
      <c r="S16" s="131">
        <f t="shared" si="14"/>
        <v>1</v>
      </c>
      <c r="T16" s="131">
        <f t="shared" si="14"/>
        <v>1</v>
      </c>
      <c r="U16" s="6"/>
      <c r="V16" s="131">
        <f t="shared" ref="V16:W16" si="15">V14/V15</f>
        <v>1</v>
      </c>
      <c r="W16" s="131">
        <f t="shared" si="15"/>
        <v>1</v>
      </c>
      <c r="X16" s="6"/>
      <c r="Y16" s="131">
        <f t="shared" ref="Y16:AF16" si="16">Y14/Y15</f>
        <v>1</v>
      </c>
      <c r="Z16" s="131">
        <f t="shared" si="16"/>
        <v>1</v>
      </c>
      <c r="AA16" s="131">
        <f t="shared" si="16"/>
        <v>1</v>
      </c>
      <c r="AB16" s="131">
        <f t="shared" si="16"/>
        <v>1</v>
      </c>
      <c r="AC16" s="131">
        <f t="shared" si="16"/>
        <v>1</v>
      </c>
      <c r="AD16" s="131">
        <f t="shared" si="16"/>
        <v>1</v>
      </c>
      <c r="AE16" s="131">
        <f t="shared" si="16"/>
        <v>1</v>
      </c>
      <c r="AF16" s="131">
        <f t="shared" si="16"/>
        <v>1</v>
      </c>
      <c r="AG16" s="6"/>
      <c r="AH16" s="131">
        <f t="shared" ref="AH16:AK16" si="17">AH14/AH15</f>
        <v>1</v>
      </c>
      <c r="AI16" s="131">
        <f t="shared" si="17"/>
        <v>1</v>
      </c>
      <c r="AJ16" s="131">
        <f t="shared" si="17"/>
        <v>1</v>
      </c>
      <c r="AK16" s="131">
        <f t="shared" si="17"/>
        <v>1</v>
      </c>
      <c r="AL16" s="6"/>
      <c r="AM16" s="131">
        <f t="shared" ref="AM16:AP16" si="18">AM14/AM15</f>
        <v>1</v>
      </c>
      <c r="AN16" s="131">
        <f t="shared" si="18"/>
        <v>0.6153846154</v>
      </c>
      <c r="AO16" s="131">
        <f t="shared" si="18"/>
        <v>0.6153846154</v>
      </c>
      <c r="AP16" s="131">
        <f t="shared" si="18"/>
        <v>0.6153846154</v>
      </c>
      <c r="AQ16" s="6"/>
      <c r="AR16" s="131">
        <f t="shared" ref="AR16:AS16" si="19">AR14/AR15</f>
        <v>1</v>
      </c>
      <c r="AS16" s="131">
        <f t="shared" si="19"/>
        <v>0.6153846154</v>
      </c>
      <c r="AT16" s="31"/>
      <c r="AU16" s="134">
        <f t="shared" ref="AU16:AV16" si="20">AU14/AU15</f>
        <v>1</v>
      </c>
      <c r="AV16" s="134">
        <f t="shared" si="20"/>
        <v>0.6153846154</v>
      </c>
      <c r="AW16" s="31"/>
      <c r="AX16" s="134">
        <f t="shared" ref="AX16:AZ16" si="21">AX14/AX15</f>
        <v>1</v>
      </c>
      <c r="AY16" s="134">
        <f t="shared" si="21"/>
        <v>1</v>
      </c>
      <c r="AZ16" s="134">
        <f t="shared" si="21"/>
        <v>1</v>
      </c>
      <c r="BA16" s="31"/>
      <c r="BB16" s="134">
        <f>BB14/BB15</f>
        <v>0.6153846154</v>
      </c>
      <c r="BC16" s="31"/>
      <c r="BD16" s="134">
        <f>BD14/BD15</f>
        <v>1</v>
      </c>
      <c r="BE16" s="31"/>
      <c r="BF16" s="134">
        <f t="shared" ref="BF16:BG16" si="22">BF14/BF15</f>
        <v>1</v>
      </c>
      <c r="BG16" s="134">
        <f t="shared" si="22"/>
        <v>1</v>
      </c>
      <c r="BH16" s="31"/>
      <c r="BI16" s="134">
        <f>BI14/BI15</f>
        <v>1</v>
      </c>
      <c r="BJ16" s="31"/>
      <c r="BK16" s="135"/>
      <c r="BL16" s="135"/>
      <c r="BM16" s="135"/>
      <c r="BN16" s="135"/>
    </row>
    <row r="17" ht="15.75" customHeight="1">
      <c r="A17" s="129" t="s">
        <v>72</v>
      </c>
      <c r="B17" s="23"/>
      <c r="C17" s="23"/>
      <c r="D17" s="25"/>
      <c r="E17" s="76">
        <f t="shared" ref="E17:G17" si="23">E15-E14</f>
        <v>0</v>
      </c>
      <c r="F17" s="76">
        <f t="shared" si="23"/>
        <v>5</v>
      </c>
      <c r="G17" s="76">
        <f t="shared" si="23"/>
        <v>0</v>
      </c>
      <c r="H17" s="187"/>
      <c r="I17" s="149">
        <f>I15-I14</f>
        <v>0</v>
      </c>
      <c r="J17" s="187"/>
      <c r="K17" s="95">
        <f t="shared" ref="K17:N17" si="24">K15-K14</f>
        <v>0</v>
      </c>
      <c r="L17" s="76">
        <f t="shared" si="24"/>
        <v>0</v>
      </c>
      <c r="M17" s="76">
        <f t="shared" si="24"/>
        <v>0</v>
      </c>
      <c r="N17" s="76">
        <f t="shared" si="24"/>
        <v>0</v>
      </c>
      <c r="O17" s="6"/>
      <c r="P17" s="76">
        <f t="shared" ref="P17:T17" si="25">P15-P14</f>
        <v>0</v>
      </c>
      <c r="Q17" s="76">
        <f t="shared" si="25"/>
        <v>0</v>
      </c>
      <c r="R17" s="76">
        <f t="shared" si="25"/>
        <v>0</v>
      </c>
      <c r="S17" s="76">
        <f t="shared" si="25"/>
        <v>0</v>
      </c>
      <c r="T17" s="76">
        <f t="shared" si="25"/>
        <v>0</v>
      </c>
      <c r="U17" s="6"/>
      <c r="V17" s="76">
        <f t="shared" ref="V17:W17" si="26">V15-V14</f>
        <v>0</v>
      </c>
      <c r="W17" s="76">
        <f t="shared" si="26"/>
        <v>0</v>
      </c>
      <c r="X17" s="6"/>
      <c r="Y17" s="76">
        <f t="shared" ref="Y17:AF17" si="27">Y15-Y14</f>
        <v>0</v>
      </c>
      <c r="Z17" s="76">
        <f t="shared" si="27"/>
        <v>0</v>
      </c>
      <c r="AA17" s="76">
        <f t="shared" si="27"/>
        <v>0</v>
      </c>
      <c r="AB17" s="76">
        <f t="shared" si="27"/>
        <v>0</v>
      </c>
      <c r="AC17" s="76">
        <f t="shared" si="27"/>
        <v>0</v>
      </c>
      <c r="AD17" s="76">
        <f t="shared" si="27"/>
        <v>0</v>
      </c>
      <c r="AE17" s="76">
        <f t="shared" si="27"/>
        <v>0</v>
      </c>
      <c r="AF17" s="76">
        <f t="shared" si="27"/>
        <v>0</v>
      </c>
      <c r="AG17" s="6"/>
      <c r="AH17" s="76">
        <f t="shared" ref="AH17:AK17" si="28">AH15-AH14</f>
        <v>0</v>
      </c>
      <c r="AI17" s="76">
        <f t="shared" si="28"/>
        <v>0</v>
      </c>
      <c r="AJ17" s="76">
        <f t="shared" si="28"/>
        <v>0</v>
      </c>
      <c r="AK17" s="76">
        <f t="shared" si="28"/>
        <v>0</v>
      </c>
      <c r="AL17" s="6"/>
      <c r="AM17" s="76">
        <f t="shared" ref="AM17:AP17" si="29">AM15-AM14</f>
        <v>0</v>
      </c>
      <c r="AN17" s="76">
        <f t="shared" si="29"/>
        <v>5</v>
      </c>
      <c r="AO17" s="76">
        <f t="shared" si="29"/>
        <v>5</v>
      </c>
      <c r="AP17" s="76">
        <f t="shared" si="29"/>
        <v>5</v>
      </c>
      <c r="AQ17" s="6"/>
      <c r="AR17" s="76">
        <f t="shared" ref="AR17:AS17" si="30">AR15-AR14</f>
        <v>0</v>
      </c>
      <c r="AS17" s="76">
        <f t="shared" si="30"/>
        <v>5</v>
      </c>
      <c r="AT17" s="31"/>
      <c r="AU17" s="128">
        <f t="shared" ref="AU17:AV17" si="31">AU15-AU14</f>
        <v>0</v>
      </c>
      <c r="AV17" s="128">
        <f t="shared" si="31"/>
        <v>5</v>
      </c>
      <c r="AW17" s="31"/>
      <c r="AX17" s="128">
        <f t="shared" ref="AX17:AZ17" si="32">AX15-AX14</f>
        <v>0</v>
      </c>
      <c r="AY17" s="128">
        <f t="shared" si="32"/>
        <v>0</v>
      </c>
      <c r="AZ17" s="128">
        <f t="shared" si="32"/>
        <v>0</v>
      </c>
      <c r="BA17" s="31"/>
      <c r="BB17" s="128">
        <f>BB15-BB14</f>
        <v>5</v>
      </c>
      <c r="BC17" s="31"/>
      <c r="BD17" s="128">
        <f>BD15-BD14</f>
        <v>0</v>
      </c>
      <c r="BE17" s="31"/>
      <c r="BF17" s="128">
        <f t="shared" ref="BF17:BG17" si="33">BF15-BF14</f>
        <v>0</v>
      </c>
      <c r="BG17" s="128">
        <f t="shared" si="33"/>
        <v>0</v>
      </c>
      <c r="BH17" s="31"/>
      <c r="BI17" s="128">
        <f>BI15-BI14</f>
        <v>0</v>
      </c>
      <c r="BJ17" s="31"/>
    </row>
    <row r="18" ht="50.25" customHeight="1">
      <c r="A18" s="129" t="s">
        <v>75</v>
      </c>
      <c r="B18" s="23"/>
      <c r="C18" s="23"/>
      <c r="D18" s="25"/>
      <c r="E18" s="76" t="s">
        <v>338</v>
      </c>
      <c r="F18" s="76" t="s">
        <v>339</v>
      </c>
      <c r="G18" s="76" t="s">
        <v>340</v>
      </c>
      <c r="H18" s="187"/>
      <c r="I18" s="149" t="s">
        <v>341</v>
      </c>
      <c r="J18" s="187"/>
      <c r="K18" s="95"/>
      <c r="L18" s="76"/>
      <c r="M18" s="76" t="s">
        <v>342</v>
      </c>
      <c r="N18" s="76" t="s">
        <v>339</v>
      </c>
      <c r="O18" s="6"/>
      <c r="P18" s="136" t="s">
        <v>343</v>
      </c>
      <c r="Q18" s="76"/>
      <c r="R18" s="76"/>
      <c r="S18" s="136" t="s">
        <v>344</v>
      </c>
      <c r="T18" s="76"/>
      <c r="U18" s="6"/>
      <c r="V18" s="76" t="s">
        <v>346</v>
      </c>
      <c r="W18" s="76"/>
      <c r="X18" s="6"/>
      <c r="Y18" s="76" t="s">
        <v>348</v>
      </c>
      <c r="Z18" s="76"/>
      <c r="AA18" s="76" t="s">
        <v>349</v>
      </c>
      <c r="AB18" s="136" t="s">
        <v>350</v>
      </c>
      <c r="AC18" s="76" t="s">
        <v>351</v>
      </c>
      <c r="AD18" s="76" t="s">
        <v>352</v>
      </c>
      <c r="AE18" s="136" t="s">
        <v>353</v>
      </c>
      <c r="AF18" s="76" t="s">
        <v>354</v>
      </c>
      <c r="AG18" s="6"/>
      <c r="AH18" s="76" t="s">
        <v>355</v>
      </c>
      <c r="AI18" s="76" t="s">
        <v>356</v>
      </c>
      <c r="AJ18" s="76" t="s">
        <v>358</v>
      </c>
      <c r="AK18" s="76" t="s">
        <v>359</v>
      </c>
      <c r="AL18" s="6"/>
      <c r="AM18" s="76" t="s">
        <v>360</v>
      </c>
      <c r="AN18" s="76" t="s">
        <v>361</v>
      </c>
      <c r="AO18" s="76" t="s">
        <v>362</v>
      </c>
      <c r="AP18" s="76" t="s">
        <v>363</v>
      </c>
      <c r="AQ18" s="6"/>
      <c r="AR18" s="86" t="s">
        <v>364</v>
      </c>
      <c r="AS18" s="86" t="s">
        <v>365</v>
      </c>
      <c r="AT18" s="31"/>
      <c r="AU18" s="87" t="s">
        <v>366</v>
      </c>
      <c r="AV18" s="87" t="s">
        <v>367</v>
      </c>
      <c r="AW18" s="31"/>
      <c r="AX18" s="87" t="s">
        <v>368</v>
      </c>
      <c r="AY18" s="87" t="s">
        <v>358</v>
      </c>
      <c r="AZ18" s="87" t="s">
        <v>369</v>
      </c>
      <c r="BA18" s="31"/>
      <c r="BB18" s="107" t="s">
        <v>370</v>
      </c>
      <c r="BC18" s="31"/>
      <c r="BD18" s="87" t="s">
        <v>371</v>
      </c>
      <c r="BE18" s="31"/>
      <c r="BF18" s="87" t="s">
        <v>371</v>
      </c>
      <c r="BG18" s="87" t="s">
        <v>372</v>
      </c>
      <c r="BH18" s="31"/>
      <c r="BI18" s="87" t="s">
        <v>373</v>
      </c>
      <c r="BJ18" s="31"/>
    </row>
    <row r="19" ht="27.0" customHeight="1">
      <c r="D19" s="66"/>
      <c r="E19" s="103" t="s">
        <v>121</v>
      </c>
      <c r="F19" s="25"/>
      <c r="G19" s="143">
        <f>AVERAGE(E16:G16)</f>
        <v>0.8717948718</v>
      </c>
      <c r="H19" s="60"/>
      <c r="I19" s="145" t="s">
        <v>184</v>
      </c>
      <c r="J19" s="314">
        <f>AVERAGE(I16)</f>
        <v>1</v>
      </c>
      <c r="K19" s="103" t="s">
        <v>121</v>
      </c>
      <c r="L19" s="25"/>
      <c r="M19" s="143">
        <f>AVERAGE(K16:N16)</f>
        <v>1</v>
      </c>
      <c r="O19" s="6"/>
      <c r="Q19" s="103" t="s">
        <v>121</v>
      </c>
      <c r="R19" s="25"/>
      <c r="S19" s="143">
        <f>AVERAGE(P16:T16)</f>
        <v>1</v>
      </c>
      <c r="U19" s="6"/>
      <c r="V19" s="145" t="s">
        <v>121</v>
      </c>
      <c r="W19" s="58">
        <f>AVERAGE(V16:W16)</f>
        <v>1</v>
      </c>
      <c r="X19" s="6"/>
      <c r="Z19" s="103" t="s">
        <v>121</v>
      </c>
      <c r="AA19" s="23"/>
      <c r="AB19" s="25"/>
      <c r="AC19" s="58">
        <f>AVERAGE(Y16:AF16)</f>
        <v>1</v>
      </c>
      <c r="AG19" s="6"/>
      <c r="AH19" s="103" t="s">
        <v>121</v>
      </c>
      <c r="AI19" s="23"/>
      <c r="AJ19" s="25"/>
      <c r="AK19" s="58">
        <f>AVERAGE(AH16:AK16)</f>
        <v>1</v>
      </c>
      <c r="AL19" s="6"/>
      <c r="AM19" s="103" t="s">
        <v>121</v>
      </c>
      <c r="AN19" s="23"/>
      <c r="AO19" s="25"/>
      <c r="AP19" s="150">
        <f>AVERAGE(AM16:AP16)</f>
        <v>0.7115384615</v>
      </c>
      <c r="AQ19" s="6"/>
      <c r="AR19" s="145" t="s">
        <v>121</v>
      </c>
      <c r="AS19" s="58">
        <f>AVERAGE(AR16:AS16)</f>
        <v>0.8076923077</v>
      </c>
      <c r="AT19" s="6"/>
      <c r="AU19" s="145" t="s">
        <v>121</v>
      </c>
      <c r="AV19" s="58">
        <f>AVERAGE(AU16:AV16)</f>
        <v>0.8076923077</v>
      </c>
      <c r="AW19" s="6"/>
      <c r="AX19" s="145" t="s">
        <v>121</v>
      </c>
      <c r="AY19" s="58">
        <f>AVERAGE(AX16:AZ16)</f>
        <v>1</v>
      </c>
      <c r="BA19" s="6"/>
      <c r="BB19" s="145" t="s">
        <v>121</v>
      </c>
      <c r="BC19" s="58">
        <f>AVERAGE(BB16)</f>
        <v>0.6153846154</v>
      </c>
      <c r="BD19" s="145" t="s">
        <v>121</v>
      </c>
      <c r="BE19" s="58">
        <f>AVERAGE(BD16)</f>
        <v>1</v>
      </c>
      <c r="BF19" s="145" t="s">
        <v>121</v>
      </c>
      <c r="BG19" s="58">
        <f>AVERAGE(BF16:BG16)</f>
        <v>1</v>
      </c>
      <c r="BH19" s="31"/>
      <c r="BI19" s="145" t="s">
        <v>121</v>
      </c>
      <c r="BJ19" s="58">
        <f>AVERAGE(BI16)</f>
        <v>1</v>
      </c>
    </row>
    <row r="20" ht="15.75" customHeight="1">
      <c r="D20" s="66"/>
      <c r="E20" s="317" t="s">
        <v>122</v>
      </c>
      <c r="F20" s="25"/>
      <c r="G20" s="67">
        <v>3.0</v>
      </c>
      <c r="H20" s="63"/>
      <c r="I20" s="156" t="s">
        <v>194</v>
      </c>
      <c r="J20" s="67">
        <v>1.0</v>
      </c>
      <c r="K20" s="190" t="s">
        <v>122</v>
      </c>
      <c r="L20" s="25"/>
      <c r="M20" s="67">
        <f>COUNTA(K2:N3)</f>
        <v>4</v>
      </c>
      <c r="O20" s="6"/>
      <c r="Q20" s="67" t="s">
        <v>122</v>
      </c>
      <c r="R20" s="67"/>
      <c r="S20" s="67">
        <f>COUNTA(P2:T3)</f>
        <v>5</v>
      </c>
      <c r="U20" s="6"/>
      <c r="V20" s="156" t="s">
        <v>122</v>
      </c>
      <c r="W20" s="156">
        <f>COUNTA(V2:W3)</f>
        <v>2</v>
      </c>
      <c r="X20" s="6"/>
      <c r="Z20" s="159" t="s">
        <v>122</v>
      </c>
      <c r="AA20" s="23"/>
      <c r="AB20" s="25"/>
      <c r="AC20" s="156">
        <f>COUNTA(Y2:AF3)</f>
        <v>8</v>
      </c>
      <c r="AG20" s="6"/>
      <c r="AH20" s="159" t="s">
        <v>122</v>
      </c>
      <c r="AI20" s="23"/>
      <c r="AJ20" s="25"/>
      <c r="AK20" s="156">
        <f>COUNTA(AH2:AK3)</f>
        <v>4</v>
      </c>
      <c r="AL20" s="6"/>
      <c r="AM20" s="159" t="s">
        <v>122</v>
      </c>
      <c r="AN20" s="23"/>
      <c r="AO20" s="25"/>
      <c r="AP20" s="156">
        <f>COUNTA(AM2:AP3)</f>
        <v>4</v>
      </c>
      <c r="AQ20" s="6"/>
      <c r="AR20" s="156" t="s">
        <v>122</v>
      </c>
      <c r="AS20" s="156">
        <f>COUNTA(AR2:AS3)</f>
        <v>2</v>
      </c>
      <c r="AT20" s="6"/>
      <c r="AU20" s="156" t="s">
        <v>122</v>
      </c>
      <c r="AV20" s="156">
        <f>COUNTA(AU2:AV3)</f>
        <v>2</v>
      </c>
      <c r="AW20" s="6"/>
      <c r="AX20" s="156" t="s">
        <v>122</v>
      </c>
      <c r="AY20" s="156">
        <f>COUNTA(AX2:AZ3)</f>
        <v>3</v>
      </c>
      <c r="BA20" s="6"/>
      <c r="BB20" s="156" t="s">
        <v>122</v>
      </c>
      <c r="BC20" s="156">
        <f>COUNTA(BB2)</f>
        <v>1</v>
      </c>
      <c r="BD20" s="156" t="s">
        <v>122</v>
      </c>
      <c r="BE20" s="156">
        <f>COUNTA(BD2)</f>
        <v>1</v>
      </c>
      <c r="BF20" s="156" t="s">
        <v>122</v>
      </c>
      <c r="BG20" s="156">
        <f>COUNTA(BF2:BG3)</f>
        <v>2</v>
      </c>
      <c r="BH20" s="31"/>
      <c r="BI20" s="156" t="s">
        <v>122</v>
      </c>
      <c r="BJ20" s="156">
        <f>COUNTA(BI2)</f>
        <v>1</v>
      </c>
    </row>
    <row r="21" ht="15.75" customHeight="1">
      <c r="D21" s="66"/>
      <c r="E21" s="319"/>
      <c r="F21" s="319"/>
      <c r="R21" s="69"/>
      <c r="AH21" s="165" t="s">
        <v>197</v>
      </c>
      <c r="AI21" s="23"/>
      <c r="AJ21" s="25"/>
      <c r="AK21" s="320">
        <f>SUM(AH4:AK4)</f>
        <v>0.002175925926</v>
      </c>
      <c r="AM21" s="165" t="s">
        <v>197</v>
      </c>
      <c r="AN21" s="23"/>
      <c r="AO21" s="25"/>
      <c r="AP21" s="320">
        <f>SUM(AM4:AP4)</f>
        <v>0.001284722222</v>
      </c>
      <c r="AR21" s="157" t="s">
        <v>197</v>
      </c>
      <c r="AS21" s="158">
        <f>SUM(AR4:AS4)</f>
        <v>0.0007060185185</v>
      </c>
      <c r="AT21" s="322"/>
      <c r="AU21" s="157" t="s">
        <v>197</v>
      </c>
      <c r="AV21" s="158">
        <f>SUM(AU4:AV4)</f>
        <v>0.001469907407</v>
      </c>
      <c r="AX21" s="157" t="s">
        <v>197</v>
      </c>
      <c r="AY21" s="158">
        <f>SUM(AX4:AZ4)</f>
        <v>0.001747685185</v>
      </c>
      <c r="BB21" s="157" t="s">
        <v>197</v>
      </c>
      <c r="BC21" s="158">
        <f>SUM(BB4)</f>
        <v>0.001712962963</v>
      </c>
      <c r="BD21" s="157" t="s">
        <v>197</v>
      </c>
      <c r="BE21" s="158">
        <f>SUM(BD4)</f>
        <v>0.0002199074074</v>
      </c>
      <c r="BF21" s="157" t="s">
        <v>197</v>
      </c>
      <c r="BG21" s="158">
        <f>SUM(BF4:BG4)</f>
        <v>0.001180555556</v>
      </c>
      <c r="BI21" s="157" t="s">
        <v>197</v>
      </c>
      <c r="BJ21" s="158">
        <f>SUM(BI4)</f>
        <v>0.0002083333333</v>
      </c>
    </row>
    <row r="22" ht="15.75" customHeight="1">
      <c r="D22" s="66"/>
      <c r="R22" s="69"/>
    </row>
    <row r="23" ht="15.75" customHeight="1">
      <c r="D23" s="66"/>
      <c r="R23" s="69"/>
    </row>
    <row r="24" ht="15.75" customHeight="1">
      <c r="D24" s="66"/>
      <c r="R24" s="69"/>
    </row>
    <row r="25" ht="15.75" customHeight="1">
      <c r="D25" s="66"/>
      <c r="R25" s="69"/>
    </row>
    <row r="26" ht="15.75" customHeight="1">
      <c r="D26" s="66"/>
      <c r="R26" s="69"/>
    </row>
    <row r="27" ht="15.75" customHeight="1">
      <c r="D27" s="66"/>
      <c r="R27" s="69"/>
    </row>
    <row r="28" ht="15.75" customHeight="1">
      <c r="D28" s="66"/>
      <c r="R28" s="69"/>
    </row>
    <row r="29" ht="15.75" customHeight="1">
      <c r="D29" s="66"/>
      <c r="R29" s="69"/>
    </row>
    <row r="30" ht="15.75" customHeight="1">
      <c r="D30" s="66"/>
      <c r="R30" s="69"/>
    </row>
    <row r="31" ht="15.75" customHeight="1">
      <c r="D31" s="66"/>
      <c r="R31" s="69"/>
    </row>
    <row r="32" ht="15.75" customHeight="1">
      <c r="D32" s="66"/>
      <c r="R32" s="69"/>
    </row>
    <row r="33" ht="15.75" customHeight="1">
      <c r="D33" s="66"/>
      <c r="R33" s="69"/>
    </row>
    <row r="34" ht="15.75" customHeight="1">
      <c r="D34" s="66"/>
      <c r="R34" s="69"/>
    </row>
    <row r="35" ht="15.75" customHeight="1">
      <c r="D35" s="66"/>
      <c r="R35" s="69"/>
    </row>
    <row r="36" ht="15.75" customHeight="1">
      <c r="D36" s="66"/>
      <c r="R36" s="69"/>
    </row>
    <row r="37" ht="15.75" customHeight="1">
      <c r="D37" s="66"/>
      <c r="R37" s="69"/>
    </row>
    <row r="38" ht="15.75" customHeight="1">
      <c r="D38" s="66"/>
      <c r="R38" s="69"/>
    </row>
    <row r="39" ht="15.75" customHeight="1">
      <c r="D39" s="66"/>
      <c r="R39" s="69"/>
    </row>
    <row r="40" ht="15.75" customHeight="1">
      <c r="D40" s="66"/>
      <c r="R40" s="69"/>
    </row>
    <row r="41" ht="15.75" customHeight="1">
      <c r="D41" s="66"/>
      <c r="R41" s="69"/>
    </row>
    <row r="42" ht="15.75" customHeight="1">
      <c r="D42" s="66"/>
      <c r="R42" s="69"/>
    </row>
    <row r="43" ht="15.75" customHeight="1">
      <c r="D43" s="66"/>
      <c r="R43" s="69"/>
    </row>
    <row r="44" ht="15.75" customHeight="1">
      <c r="D44" s="66"/>
      <c r="R44" s="69"/>
    </row>
    <row r="45" ht="15.75" customHeight="1">
      <c r="D45" s="66"/>
      <c r="R45" s="69"/>
    </row>
    <row r="46" ht="15.75" customHeight="1">
      <c r="D46" s="66"/>
      <c r="R46" s="69"/>
    </row>
    <row r="47" ht="15.75" customHeight="1">
      <c r="D47" s="66"/>
      <c r="R47" s="69"/>
    </row>
    <row r="48" ht="15.75" customHeight="1">
      <c r="D48" s="72"/>
      <c r="R48" s="69"/>
    </row>
    <row r="49" ht="15.75" customHeight="1">
      <c r="D49" s="72"/>
      <c r="R49" s="69"/>
    </row>
    <row r="50" ht="15.75" customHeight="1">
      <c r="D50" s="72"/>
      <c r="R50" s="69"/>
    </row>
    <row r="51" ht="15.75" customHeight="1">
      <c r="D51" s="72"/>
      <c r="R51" s="69"/>
    </row>
    <row r="52" ht="15.75" customHeight="1">
      <c r="D52" s="72"/>
      <c r="R52" s="69"/>
    </row>
    <row r="53" ht="15.75" customHeight="1">
      <c r="D53" s="72"/>
      <c r="R53" s="69"/>
    </row>
    <row r="54" ht="15.75" customHeight="1">
      <c r="D54" s="72"/>
      <c r="R54" s="69"/>
    </row>
    <row r="55" ht="15.75" customHeight="1">
      <c r="D55" s="72"/>
      <c r="R55" s="69"/>
    </row>
    <row r="56" ht="15.75" customHeight="1">
      <c r="D56" s="72"/>
      <c r="R56" s="69"/>
    </row>
    <row r="57" ht="15.75" customHeight="1">
      <c r="D57" s="72"/>
      <c r="R57" s="69"/>
    </row>
    <row r="58" ht="15.75" customHeight="1">
      <c r="D58" s="72"/>
      <c r="R58" s="69"/>
    </row>
    <row r="59" ht="15.75" customHeight="1">
      <c r="D59" s="72"/>
      <c r="R59" s="69"/>
    </row>
    <row r="60" ht="15.75" customHeight="1">
      <c r="D60" s="72"/>
      <c r="R60" s="69"/>
    </row>
    <row r="61" ht="15.75" customHeight="1">
      <c r="D61" s="72"/>
      <c r="R61" s="69"/>
    </row>
    <row r="62" ht="15.75" customHeight="1">
      <c r="D62" s="72"/>
      <c r="R62" s="69"/>
    </row>
    <row r="63" ht="15.75" customHeight="1">
      <c r="D63" s="72"/>
      <c r="R63" s="69"/>
    </row>
    <row r="64" ht="15.75" customHeight="1">
      <c r="D64" s="72"/>
      <c r="R64" s="69"/>
    </row>
    <row r="65" ht="15.75" customHeight="1">
      <c r="D65" s="72"/>
      <c r="R65" s="69"/>
    </row>
    <row r="66" ht="15.75" customHeight="1">
      <c r="D66" s="72"/>
      <c r="R66" s="69"/>
    </row>
    <row r="67" ht="15.75" customHeight="1">
      <c r="D67" s="72"/>
      <c r="R67" s="69"/>
    </row>
    <row r="68" ht="15.75" customHeight="1">
      <c r="D68" s="72"/>
      <c r="R68" s="69"/>
    </row>
    <row r="69" ht="15.75" customHeight="1">
      <c r="D69" s="72"/>
      <c r="R69" s="69"/>
    </row>
    <row r="70" ht="15.75" customHeight="1">
      <c r="D70" s="72"/>
      <c r="R70" s="69"/>
    </row>
    <row r="71" ht="15.75" customHeight="1">
      <c r="D71" s="72"/>
      <c r="R71" s="69"/>
    </row>
    <row r="72" ht="15.75" customHeight="1">
      <c r="D72" s="72"/>
      <c r="R72" s="69"/>
    </row>
    <row r="73" ht="15.75" customHeight="1">
      <c r="D73" s="72"/>
      <c r="R73" s="69"/>
    </row>
    <row r="74" ht="15.75" customHeight="1">
      <c r="D74" s="72"/>
      <c r="R74" s="69"/>
    </row>
    <row r="75" ht="15.75" customHeight="1">
      <c r="D75" s="72"/>
      <c r="R75" s="69"/>
    </row>
    <row r="76" ht="15.75" customHeight="1">
      <c r="D76" s="72"/>
      <c r="R76" s="69"/>
    </row>
    <row r="77" ht="15.75" customHeight="1">
      <c r="D77" s="72"/>
      <c r="R77" s="69"/>
    </row>
    <row r="78" ht="15.75" customHeight="1">
      <c r="D78" s="72"/>
      <c r="R78" s="69"/>
    </row>
    <row r="79" ht="15.75" customHeight="1">
      <c r="D79" s="72"/>
      <c r="R79" s="69"/>
    </row>
    <row r="80" ht="15.75" customHeight="1">
      <c r="D80" s="72"/>
      <c r="R80" s="69"/>
    </row>
    <row r="81" ht="15.75" customHeight="1">
      <c r="D81" s="72"/>
      <c r="R81" s="69"/>
    </row>
    <row r="82" ht="15.75" customHeight="1">
      <c r="D82" s="72"/>
      <c r="R82" s="69"/>
    </row>
    <row r="83" ht="15.75" customHeight="1">
      <c r="D83" s="72"/>
      <c r="R83" s="69"/>
    </row>
    <row r="84" ht="15.75" customHeight="1">
      <c r="D84" s="72"/>
      <c r="R84" s="69"/>
    </row>
    <row r="85" ht="15.75" customHeight="1">
      <c r="D85" s="72"/>
      <c r="R85" s="69"/>
    </row>
    <row r="86" ht="15.75" customHeight="1">
      <c r="D86" s="72"/>
      <c r="R86" s="69"/>
    </row>
    <row r="87" ht="15.75" customHeight="1">
      <c r="D87" s="72"/>
      <c r="R87" s="69"/>
    </row>
    <row r="88" ht="15.75" customHeight="1">
      <c r="D88" s="72"/>
      <c r="R88" s="69"/>
    </row>
    <row r="89" ht="15.75" customHeight="1">
      <c r="D89" s="72"/>
      <c r="R89" s="69"/>
    </row>
    <row r="90" ht="15.75" customHeight="1">
      <c r="D90" s="72"/>
      <c r="R90" s="69"/>
    </row>
    <row r="91" ht="15.75" customHeight="1">
      <c r="D91" s="72"/>
      <c r="R91" s="69"/>
    </row>
    <row r="92" ht="15.75" customHeight="1">
      <c r="D92" s="72"/>
      <c r="R92" s="69"/>
    </row>
    <row r="93" ht="15.75" customHeight="1">
      <c r="D93" s="72"/>
      <c r="R93" s="69"/>
    </row>
    <row r="94" ht="15.75" customHeight="1">
      <c r="D94" s="72"/>
      <c r="R94" s="69"/>
    </row>
    <row r="95" ht="15.75" customHeight="1">
      <c r="D95" s="72"/>
      <c r="R95" s="69"/>
    </row>
    <row r="96" ht="15.75" customHeight="1">
      <c r="D96" s="72"/>
      <c r="R96" s="69"/>
    </row>
    <row r="97" ht="15.75" customHeight="1">
      <c r="D97" s="72"/>
      <c r="R97" s="69"/>
    </row>
    <row r="98" ht="15.75" customHeight="1">
      <c r="D98" s="72"/>
      <c r="R98" s="69"/>
    </row>
    <row r="99" ht="15.75" customHeight="1">
      <c r="D99" s="72"/>
      <c r="R99" s="69"/>
    </row>
    <row r="100" ht="15.75" customHeight="1">
      <c r="D100" s="72"/>
      <c r="R100" s="69"/>
    </row>
    <row r="101" ht="15.75" customHeight="1">
      <c r="D101" s="72"/>
      <c r="R101" s="69"/>
    </row>
    <row r="102" ht="15.75" customHeight="1">
      <c r="D102" s="72"/>
      <c r="R102" s="69"/>
    </row>
    <row r="103" ht="15.75" customHeight="1">
      <c r="D103" s="72"/>
      <c r="R103" s="69"/>
    </row>
    <row r="104" ht="15.75" customHeight="1">
      <c r="D104" s="72"/>
      <c r="R104" s="69"/>
    </row>
    <row r="105" ht="15.75" customHeight="1">
      <c r="D105" s="72"/>
      <c r="R105" s="69"/>
    </row>
    <row r="106" ht="15.75" customHeight="1">
      <c r="D106" s="72"/>
      <c r="R106" s="69"/>
    </row>
    <row r="107" ht="15.75" customHeight="1">
      <c r="D107" s="72"/>
      <c r="R107" s="69"/>
    </row>
    <row r="108" ht="15.75" customHeight="1">
      <c r="D108" s="72"/>
      <c r="R108" s="69"/>
    </row>
    <row r="109" ht="15.75" customHeight="1">
      <c r="D109" s="72"/>
      <c r="R109" s="69"/>
    </row>
    <row r="110" ht="15.75" customHeight="1">
      <c r="D110" s="72"/>
      <c r="R110" s="69"/>
    </row>
    <row r="111" ht="15.75" customHeight="1">
      <c r="D111" s="72"/>
      <c r="R111" s="69"/>
    </row>
    <row r="112" ht="15.75" customHeight="1">
      <c r="D112" s="72"/>
      <c r="R112" s="69"/>
    </row>
    <row r="113" ht="15.75" customHeight="1">
      <c r="D113" s="72"/>
      <c r="R113" s="69"/>
    </row>
    <row r="114" ht="15.75" customHeight="1">
      <c r="D114" s="72"/>
      <c r="R114" s="69"/>
    </row>
    <row r="115" ht="15.75" customHeight="1">
      <c r="D115" s="72"/>
      <c r="R115" s="69"/>
    </row>
    <row r="116" ht="15.75" customHeight="1">
      <c r="D116" s="72"/>
      <c r="R116" s="69"/>
    </row>
    <row r="117" ht="15.75" customHeight="1">
      <c r="D117" s="72"/>
      <c r="R117" s="69"/>
    </row>
    <row r="118" ht="15.75" customHeight="1">
      <c r="D118" s="72"/>
      <c r="R118" s="69"/>
    </row>
    <row r="119" ht="15.75" customHeight="1">
      <c r="D119" s="72"/>
      <c r="R119" s="69"/>
    </row>
    <row r="120" ht="15.75" customHeight="1">
      <c r="D120" s="72"/>
      <c r="R120" s="69"/>
    </row>
    <row r="121" ht="15.75" customHeight="1">
      <c r="D121" s="72"/>
      <c r="R121" s="69"/>
    </row>
    <row r="122" ht="15.75" customHeight="1">
      <c r="D122" s="72"/>
      <c r="R122" s="69"/>
    </row>
    <row r="123" ht="15.75" customHeight="1">
      <c r="D123" s="72"/>
      <c r="R123" s="69"/>
    </row>
    <row r="124" ht="15.75" customHeight="1">
      <c r="D124" s="72"/>
      <c r="R124" s="69"/>
    </row>
    <row r="125" ht="15.75" customHeight="1">
      <c r="D125" s="72"/>
      <c r="R125" s="69"/>
    </row>
    <row r="126" ht="15.75" customHeight="1">
      <c r="D126" s="72"/>
      <c r="R126" s="69"/>
    </row>
    <row r="127" ht="15.75" customHeight="1">
      <c r="D127" s="72"/>
      <c r="R127" s="69"/>
    </row>
    <row r="128" ht="15.75" customHeight="1">
      <c r="D128" s="72"/>
      <c r="R128" s="69"/>
    </row>
    <row r="129" ht="15.75" customHeight="1">
      <c r="D129" s="72"/>
      <c r="R129" s="69"/>
    </row>
    <row r="130" ht="15.75" customHeight="1">
      <c r="D130" s="72"/>
      <c r="R130" s="69"/>
    </row>
    <row r="131" ht="15.75" customHeight="1">
      <c r="D131" s="72"/>
      <c r="R131" s="69"/>
    </row>
    <row r="132" ht="15.75" customHeight="1">
      <c r="D132" s="72"/>
      <c r="R132" s="69"/>
    </row>
    <row r="133" ht="15.75" customHeight="1">
      <c r="D133" s="72"/>
      <c r="R133" s="69"/>
    </row>
    <row r="134" ht="15.75" customHeight="1">
      <c r="D134" s="72"/>
      <c r="R134" s="69"/>
    </row>
    <row r="135" ht="15.75" customHeight="1">
      <c r="D135" s="72"/>
      <c r="R135" s="69"/>
    </row>
    <row r="136" ht="15.75" customHeight="1">
      <c r="D136" s="72"/>
      <c r="R136" s="69"/>
    </row>
    <row r="137" ht="15.75" customHeight="1">
      <c r="D137" s="72"/>
      <c r="R137" s="69"/>
    </row>
    <row r="138" ht="15.75" customHeight="1">
      <c r="D138" s="72"/>
      <c r="R138" s="69"/>
    </row>
    <row r="139" ht="15.75" customHeight="1">
      <c r="D139" s="72"/>
      <c r="R139" s="69"/>
    </row>
    <row r="140" ht="15.75" customHeight="1">
      <c r="D140" s="72"/>
      <c r="R140" s="69"/>
    </row>
    <row r="141" ht="15.75" customHeight="1">
      <c r="D141" s="72"/>
      <c r="R141" s="69"/>
    </row>
    <row r="142" ht="15.75" customHeight="1">
      <c r="D142" s="72"/>
      <c r="R142" s="69"/>
    </row>
    <row r="143" ht="15.75" customHeight="1">
      <c r="D143" s="72"/>
      <c r="R143" s="69"/>
    </row>
    <row r="144" ht="15.75" customHeight="1">
      <c r="D144" s="72"/>
      <c r="R144" s="69"/>
    </row>
    <row r="145" ht="15.75" customHeight="1">
      <c r="D145" s="72"/>
      <c r="R145" s="69"/>
    </row>
    <row r="146" ht="15.75" customHeight="1">
      <c r="D146" s="72"/>
      <c r="R146" s="69"/>
    </row>
    <row r="147" ht="15.75" customHeight="1">
      <c r="D147" s="72"/>
      <c r="R147" s="69"/>
    </row>
    <row r="148" ht="15.75" customHeight="1">
      <c r="D148" s="72"/>
      <c r="R148" s="69"/>
    </row>
    <row r="149" ht="15.75" customHeight="1">
      <c r="D149" s="72"/>
      <c r="R149" s="69"/>
    </row>
    <row r="150" ht="15.75" customHeight="1">
      <c r="D150" s="72"/>
      <c r="R150" s="69"/>
    </row>
    <row r="151" ht="15.75" customHeight="1">
      <c r="D151" s="72"/>
      <c r="R151" s="69"/>
    </row>
    <row r="152" ht="15.75" customHeight="1">
      <c r="D152" s="72"/>
      <c r="R152" s="69"/>
    </row>
    <row r="153" ht="15.75" customHeight="1">
      <c r="D153" s="72"/>
      <c r="R153" s="69"/>
    </row>
    <row r="154" ht="15.75" customHeight="1">
      <c r="D154" s="72"/>
      <c r="R154" s="69"/>
    </row>
    <row r="155" ht="15.75" customHeight="1">
      <c r="D155" s="72"/>
      <c r="R155" s="69"/>
    </row>
    <row r="156" ht="15.75" customHeight="1">
      <c r="D156" s="72"/>
      <c r="R156" s="69"/>
    </row>
    <row r="157" ht="15.75" customHeight="1">
      <c r="D157" s="72"/>
      <c r="R157" s="69"/>
    </row>
    <row r="158" ht="15.75" customHeight="1">
      <c r="D158" s="72"/>
      <c r="R158" s="69"/>
    </row>
    <row r="159" ht="15.75" customHeight="1">
      <c r="D159" s="72"/>
      <c r="R159" s="69"/>
    </row>
    <row r="160" ht="15.75" customHeight="1">
      <c r="D160" s="72"/>
      <c r="R160" s="69"/>
    </row>
    <row r="161" ht="15.75" customHeight="1">
      <c r="D161" s="72"/>
      <c r="R161" s="69"/>
    </row>
    <row r="162" ht="15.75" customHeight="1">
      <c r="D162" s="72"/>
      <c r="R162" s="69"/>
    </row>
    <row r="163" ht="15.75" customHeight="1">
      <c r="D163" s="72"/>
      <c r="R163" s="69"/>
    </row>
    <row r="164" ht="15.75" customHeight="1">
      <c r="D164" s="72"/>
      <c r="R164" s="69"/>
    </row>
    <row r="165" ht="15.75" customHeight="1">
      <c r="D165" s="72"/>
      <c r="R165" s="69"/>
    </row>
    <row r="166" ht="15.75" customHeight="1">
      <c r="D166" s="72"/>
      <c r="R166" s="69"/>
    </row>
    <row r="167" ht="15.75" customHeight="1">
      <c r="D167" s="72"/>
      <c r="R167" s="69"/>
    </row>
    <row r="168" ht="15.75" customHeight="1">
      <c r="D168" s="72"/>
      <c r="R168" s="69"/>
    </row>
    <row r="169" ht="15.75" customHeight="1">
      <c r="D169" s="72"/>
      <c r="R169" s="69"/>
    </row>
    <row r="170" ht="15.75" customHeight="1">
      <c r="D170" s="72"/>
      <c r="R170" s="69"/>
    </row>
    <row r="171" ht="15.75" customHeight="1">
      <c r="D171" s="72"/>
      <c r="R171" s="69"/>
    </row>
    <row r="172" ht="15.75" customHeight="1">
      <c r="D172" s="72"/>
      <c r="R172" s="69"/>
    </row>
    <row r="173" ht="15.75" customHeight="1">
      <c r="D173" s="72"/>
      <c r="R173" s="69"/>
    </row>
    <row r="174" ht="15.75" customHeight="1">
      <c r="D174" s="72"/>
      <c r="R174" s="69"/>
    </row>
    <row r="175" ht="15.75" customHeight="1">
      <c r="D175" s="72"/>
      <c r="R175" s="69"/>
    </row>
    <row r="176" ht="15.75" customHeight="1">
      <c r="D176" s="72"/>
      <c r="R176" s="69"/>
    </row>
    <row r="177" ht="15.75" customHeight="1">
      <c r="D177" s="72"/>
      <c r="R177" s="69"/>
    </row>
    <row r="178" ht="15.75" customHeight="1">
      <c r="D178" s="72"/>
      <c r="R178" s="69"/>
    </row>
    <row r="179" ht="15.75" customHeight="1">
      <c r="D179" s="72"/>
      <c r="R179" s="69"/>
    </row>
    <row r="180" ht="15.75" customHeight="1">
      <c r="D180" s="72"/>
      <c r="R180" s="69"/>
    </row>
    <row r="181" ht="15.75" customHeight="1">
      <c r="D181" s="72"/>
      <c r="R181" s="69"/>
    </row>
    <row r="182" ht="15.75" customHeight="1">
      <c r="D182" s="72"/>
      <c r="R182" s="69"/>
    </row>
    <row r="183" ht="15.75" customHeight="1">
      <c r="D183" s="72"/>
      <c r="R183" s="69"/>
    </row>
    <row r="184" ht="15.75" customHeight="1">
      <c r="D184" s="72"/>
      <c r="R184" s="69"/>
    </row>
    <row r="185" ht="15.75" customHeight="1">
      <c r="D185" s="72"/>
      <c r="R185" s="69"/>
    </row>
    <row r="186" ht="15.75" customHeight="1">
      <c r="D186" s="72"/>
      <c r="R186" s="69"/>
    </row>
    <row r="187" ht="15.75" customHeight="1">
      <c r="D187" s="72"/>
      <c r="R187" s="69"/>
    </row>
    <row r="188" ht="15.75" customHeight="1">
      <c r="D188" s="72"/>
      <c r="R188" s="69"/>
    </row>
    <row r="189" ht="15.75" customHeight="1">
      <c r="D189" s="72"/>
      <c r="R189" s="69"/>
    </row>
    <row r="190" ht="15.75" customHeight="1">
      <c r="D190" s="72"/>
      <c r="R190" s="69"/>
    </row>
    <row r="191" ht="15.75" customHeight="1">
      <c r="D191" s="72"/>
      <c r="R191" s="69"/>
    </row>
    <row r="192" ht="15.75" customHeight="1">
      <c r="D192" s="72"/>
      <c r="R192" s="69"/>
    </row>
    <row r="193" ht="15.75" customHeight="1">
      <c r="D193" s="72"/>
      <c r="R193" s="69"/>
    </row>
    <row r="194" ht="15.75" customHeight="1">
      <c r="D194" s="72"/>
      <c r="R194" s="69"/>
    </row>
    <row r="195" ht="15.75" customHeight="1">
      <c r="D195" s="72"/>
      <c r="R195" s="69"/>
    </row>
    <row r="196" ht="15.75" customHeight="1">
      <c r="D196" s="72"/>
      <c r="R196" s="69"/>
    </row>
    <row r="197" ht="15.75" customHeight="1">
      <c r="D197" s="72"/>
      <c r="R197" s="69"/>
    </row>
    <row r="198" ht="15.75" customHeight="1">
      <c r="D198" s="72"/>
      <c r="R198" s="69"/>
    </row>
    <row r="199" ht="15.75" customHeight="1">
      <c r="D199" s="72"/>
      <c r="R199" s="69"/>
    </row>
    <row r="200" ht="15.75" customHeight="1">
      <c r="D200" s="72"/>
      <c r="R200" s="69"/>
    </row>
    <row r="201" ht="15.75" customHeight="1">
      <c r="D201" s="72"/>
      <c r="R201" s="69"/>
    </row>
    <row r="202" ht="15.75" customHeight="1">
      <c r="D202" s="72"/>
      <c r="R202" s="69"/>
    </row>
    <row r="203" ht="15.75" customHeight="1">
      <c r="D203" s="72"/>
      <c r="R203" s="69"/>
    </row>
    <row r="204" ht="15.75" customHeight="1">
      <c r="D204" s="72"/>
      <c r="R204" s="69"/>
    </row>
    <row r="205" ht="15.75" customHeight="1">
      <c r="D205" s="72"/>
      <c r="R205" s="69"/>
    </row>
    <row r="206" ht="15.75" customHeight="1">
      <c r="D206" s="72"/>
      <c r="R206" s="69"/>
    </row>
    <row r="207" ht="15.75" customHeight="1">
      <c r="D207" s="72"/>
      <c r="R207" s="69"/>
    </row>
    <row r="208" ht="15.75" customHeight="1">
      <c r="D208" s="72"/>
      <c r="R208" s="69"/>
    </row>
    <row r="209" ht="15.75" customHeight="1">
      <c r="D209" s="72"/>
      <c r="R209" s="69"/>
    </row>
    <row r="210" ht="15.75" customHeight="1">
      <c r="D210" s="72"/>
      <c r="R210" s="69"/>
    </row>
    <row r="211" ht="15.75" customHeight="1">
      <c r="D211" s="72"/>
      <c r="R211" s="69"/>
    </row>
    <row r="212" ht="15.75" customHeight="1">
      <c r="D212" s="72"/>
      <c r="R212" s="69"/>
    </row>
    <row r="213" ht="15.75" customHeight="1">
      <c r="D213" s="72"/>
      <c r="R213" s="69"/>
    </row>
    <row r="214" ht="15.75" customHeight="1">
      <c r="D214" s="72"/>
      <c r="R214" s="69"/>
    </row>
    <row r="215" ht="15.75" customHeight="1">
      <c r="D215" s="72"/>
      <c r="R215" s="69"/>
    </row>
    <row r="216" ht="15.75" customHeight="1">
      <c r="D216" s="72"/>
      <c r="R216" s="69"/>
    </row>
    <row r="217" ht="15.75" customHeight="1">
      <c r="D217" s="72"/>
      <c r="R217" s="69"/>
    </row>
    <row r="218" ht="15.75" customHeight="1">
      <c r="D218" s="72"/>
      <c r="R218" s="69"/>
    </row>
    <row r="219" ht="15.75" customHeight="1">
      <c r="D219" s="72"/>
      <c r="R219" s="69"/>
    </row>
    <row r="220" ht="15.75" customHeight="1">
      <c r="D220" s="72"/>
      <c r="R220" s="69"/>
    </row>
    <row r="221" ht="15.75" customHeight="1">
      <c r="D221" s="72"/>
      <c r="R221" s="69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7">
    <mergeCell ref="N2:N3"/>
    <mergeCell ref="P2:P3"/>
    <mergeCell ref="K19:L19"/>
    <mergeCell ref="Q19:R19"/>
    <mergeCell ref="K20:L20"/>
    <mergeCell ref="C1:C3"/>
    <mergeCell ref="B14:C14"/>
    <mergeCell ref="A15:D15"/>
    <mergeCell ref="A16:D16"/>
    <mergeCell ref="A17:D17"/>
    <mergeCell ref="A18:D18"/>
    <mergeCell ref="E19:F19"/>
    <mergeCell ref="E20:F20"/>
    <mergeCell ref="A1:A13"/>
    <mergeCell ref="B1:B3"/>
    <mergeCell ref="E1:G1"/>
    <mergeCell ref="K1:N1"/>
    <mergeCell ref="P1:T1"/>
    <mergeCell ref="V1:W1"/>
    <mergeCell ref="B4:D4"/>
    <mergeCell ref="AH20:AJ20"/>
    <mergeCell ref="AH21:AJ21"/>
    <mergeCell ref="AM21:AO21"/>
    <mergeCell ref="V2:V3"/>
    <mergeCell ref="W2:W3"/>
    <mergeCell ref="Z19:AB19"/>
    <mergeCell ref="AH19:AJ19"/>
    <mergeCell ref="AM19:AO19"/>
    <mergeCell ref="Z20:AB20"/>
    <mergeCell ref="AM20:AO20"/>
    <mergeCell ref="S2:S3"/>
    <mergeCell ref="T2:T3"/>
    <mergeCell ref="Y2:Y3"/>
    <mergeCell ref="Z2:Z3"/>
    <mergeCell ref="AA2:AA3"/>
    <mergeCell ref="AB2:AB3"/>
    <mergeCell ref="AC2:AC3"/>
    <mergeCell ref="AD2:AD3"/>
    <mergeCell ref="AE2:AE3"/>
    <mergeCell ref="AF2:AF3"/>
    <mergeCell ref="AH2:AH3"/>
    <mergeCell ref="AI2:AI3"/>
    <mergeCell ref="AJ2:AJ3"/>
    <mergeCell ref="AK2:AK3"/>
    <mergeCell ref="BG2:BG3"/>
    <mergeCell ref="BI2:BI3"/>
    <mergeCell ref="AV2:AV3"/>
    <mergeCell ref="AX2:AX3"/>
    <mergeCell ref="AY2:AY3"/>
    <mergeCell ref="AZ2:AZ3"/>
    <mergeCell ref="BB2:BB3"/>
    <mergeCell ref="BD2:BD3"/>
    <mergeCell ref="BF2:BF3"/>
    <mergeCell ref="Y1:AF1"/>
    <mergeCell ref="AH1:AK1"/>
    <mergeCell ref="AM1:AP1"/>
    <mergeCell ref="AR1:AS1"/>
    <mergeCell ref="AU1:AV1"/>
    <mergeCell ref="AX1:AZ1"/>
    <mergeCell ref="BF1:BG1"/>
    <mergeCell ref="D2:D3"/>
    <mergeCell ref="E2:E3"/>
    <mergeCell ref="F2:F3"/>
    <mergeCell ref="G2:G3"/>
    <mergeCell ref="I2:I3"/>
    <mergeCell ref="K2:K3"/>
    <mergeCell ref="L2:L3"/>
    <mergeCell ref="M2:M3"/>
    <mergeCell ref="Q2:Q3"/>
    <mergeCell ref="R2:R3"/>
    <mergeCell ref="AM2:AM3"/>
    <mergeCell ref="AN2:AN3"/>
    <mergeCell ref="AO2:AO3"/>
    <mergeCell ref="AP2:AP3"/>
    <mergeCell ref="AR2:AR3"/>
    <mergeCell ref="AS2:AS3"/>
    <mergeCell ref="AU2:AU3"/>
  </mergeCells>
  <hyperlinks>
    <hyperlink r:id="rId1" ref="E2"/>
    <hyperlink r:id="rId2" ref="F2"/>
    <hyperlink r:id="rId3" ref="G2"/>
    <hyperlink r:id="rId4" ref="I2"/>
    <hyperlink r:id="rId5" ref="K2"/>
    <hyperlink r:id="rId6" ref="L2"/>
    <hyperlink r:id="rId7" ref="M2"/>
    <hyperlink r:id="rId8" ref="N2"/>
    <hyperlink r:id="rId9" ref="P2"/>
    <hyperlink r:id="rId10" ref="Q2"/>
    <hyperlink r:id="rId11" ref="R2"/>
    <hyperlink r:id="rId12" ref="S2"/>
    <hyperlink r:id="rId13" ref="T2"/>
    <hyperlink r:id="rId14" ref="V2"/>
    <hyperlink r:id="rId15" ref="W2"/>
    <hyperlink r:id="rId16" ref="Y2"/>
    <hyperlink r:id="rId17" ref="Z2"/>
    <hyperlink r:id="rId18" ref="AA2"/>
    <hyperlink r:id="rId19" ref="AB2"/>
    <hyperlink r:id="rId20" ref="AC2"/>
    <hyperlink r:id="rId21" ref="AD2"/>
    <hyperlink r:id="rId22" ref="AE2"/>
    <hyperlink r:id="rId23" ref="AF2"/>
    <hyperlink r:id="rId24" ref="AH2"/>
    <hyperlink r:id="rId25" ref="AI2"/>
    <hyperlink r:id="rId26" ref="AJ2"/>
    <hyperlink r:id="rId27" ref="AK2"/>
    <hyperlink r:id="rId28" ref="AM2"/>
    <hyperlink r:id="rId29" ref="AN2"/>
    <hyperlink r:id="rId30" ref="AO2"/>
    <hyperlink r:id="rId31" ref="AP2"/>
    <hyperlink r:id="rId32" ref="AR2"/>
    <hyperlink r:id="rId33" ref="AS2"/>
    <hyperlink r:id="rId34" ref="AU2"/>
    <hyperlink r:id="rId35" ref="AV2"/>
    <hyperlink r:id="rId36" ref="AX2"/>
    <hyperlink r:id="rId37" ref="AY2"/>
    <hyperlink r:id="rId38" ref="AZ2"/>
    <hyperlink r:id="rId39" ref="BB2"/>
    <hyperlink r:id="rId40" ref="BD2"/>
    <hyperlink r:id="rId41" ref="BF2"/>
    <hyperlink r:id="rId42" ref="BG2"/>
    <hyperlink r:id="rId43" ref="BI2"/>
  </hyperlinks>
  <printOptions/>
  <pageMargins bottom="0.75" footer="0.0" header="0.0" left="0.7" right="0.7" top="0.75"/>
  <pageSetup paperSize="9" orientation="landscape"/>
  <drawing r:id="rId4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88"/>
    <col customWidth="1" min="2" max="2" width="8.75"/>
    <col customWidth="1" min="3" max="3" width="7.75"/>
    <col customWidth="1" min="4" max="4" width="7.13"/>
    <col customWidth="1" min="5" max="5" width="5.0"/>
    <col customWidth="1" min="6" max="6" width="13.38"/>
    <col customWidth="1" min="7" max="7" width="9.13"/>
    <col customWidth="1" min="8" max="8" width="6.5"/>
    <col customWidth="1" min="9" max="9" width="8.5"/>
    <col customWidth="1" min="10" max="10" width="3.88"/>
    <col customWidth="1" min="11" max="16" width="8.38"/>
    <col customWidth="1" min="17" max="17" width="11.13"/>
    <col customWidth="1" min="18" max="18" width="7.5"/>
    <col customWidth="1" min="19" max="20" width="8.13"/>
    <col customWidth="1" min="21" max="21" width="5.0"/>
    <col customWidth="1" min="22" max="22" width="13.13"/>
    <col customWidth="1" min="23" max="23" width="10.88"/>
    <col customWidth="1" min="24" max="24" width="6.5"/>
    <col customWidth="1" min="25" max="25" width="8.25"/>
    <col customWidth="1" min="26" max="26" width="3.88"/>
    <col customWidth="1" min="27" max="32" width="8.38"/>
    <col customWidth="1" min="33" max="33" width="10.0"/>
    <col customWidth="1" min="34" max="34" width="8.38"/>
    <col customWidth="1" min="35" max="37" width="9.63"/>
    <col customWidth="1" min="38" max="38" width="12.5"/>
    <col customWidth="1" min="39" max="44" width="9.63"/>
    <col customWidth="1" min="45" max="45" width="8.38"/>
    <col customWidth="1" min="46" max="53" width="9.63"/>
    <col customWidth="1" min="54" max="54" width="11.88"/>
    <col customWidth="1" min="55" max="60" width="9.63"/>
    <col customWidth="1" min="61" max="61" width="8.38"/>
    <col customWidth="1" min="62" max="69" width="9.63"/>
    <col customWidth="1" min="70" max="70" width="11.88"/>
    <col customWidth="1" min="71" max="76" width="9.63"/>
    <col customWidth="1" min="77" max="77" width="8.38"/>
    <col customWidth="1" min="78" max="85" width="9.63"/>
    <col customWidth="1" min="86" max="86" width="12.88"/>
    <col customWidth="1" min="87" max="92" width="9.63"/>
    <col customWidth="1" min="93" max="93" width="8.38"/>
    <col customWidth="1" min="94" max="101" width="9.63"/>
    <col customWidth="1" min="102" max="102" width="11.75"/>
    <col customWidth="1" min="103" max="108" width="9.63"/>
    <col customWidth="1" min="109" max="110" width="8.38"/>
    <col customWidth="1" min="111" max="111" width="9.5"/>
    <col customWidth="1" min="112" max="114" width="8.38"/>
    <col customWidth="1" min="115" max="120" width="9.63"/>
    <col customWidth="1" min="121" max="121" width="13.0"/>
    <col customWidth="1" min="122" max="129" width="9.63"/>
    <col customWidth="1" min="130" max="130" width="11.0"/>
  </cols>
  <sheetData>
    <row r="1" ht="15.75" customHeight="1">
      <c r="A1" s="241" t="s">
        <v>312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200"/>
      <c r="N1" s="242"/>
      <c r="O1" s="242"/>
      <c r="P1" s="6"/>
      <c r="Q1" s="241" t="s">
        <v>313</v>
      </c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200"/>
      <c r="AD1" s="242"/>
      <c r="AE1" s="242"/>
      <c r="AF1" s="6"/>
      <c r="AG1" s="241" t="s">
        <v>314</v>
      </c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199"/>
      <c r="AS1" s="199"/>
      <c r="AT1" s="199"/>
      <c r="AU1" s="200"/>
      <c r="AV1" s="6"/>
      <c r="AW1" s="241" t="s">
        <v>315</v>
      </c>
      <c r="AX1" s="199"/>
      <c r="AY1" s="199"/>
      <c r="AZ1" s="199"/>
      <c r="BA1" s="199"/>
      <c r="BB1" s="199"/>
      <c r="BC1" s="199"/>
      <c r="BD1" s="199"/>
      <c r="BE1" s="199"/>
      <c r="BF1" s="199"/>
      <c r="BG1" s="199"/>
      <c r="BH1" s="199"/>
      <c r="BI1" s="199"/>
      <c r="BJ1" s="199"/>
      <c r="BK1" s="200"/>
      <c r="BL1" s="6"/>
      <c r="BM1" s="241" t="s">
        <v>316</v>
      </c>
      <c r="BN1" s="199"/>
      <c r="BO1" s="199"/>
      <c r="BP1" s="199"/>
      <c r="BQ1" s="199"/>
      <c r="BR1" s="199"/>
      <c r="BS1" s="199"/>
      <c r="BT1" s="199"/>
      <c r="BU1" s="199"/>
      <c r="BV1" s="199"/>
      <c r="BW1" s="199"/>
      <c r="BX1" s="199"/>
      <c r="BY1" s="199"/>
      <c r="BZ1" s="199"/>
      <c r="CA1" s="200"/>
      <c r="CB1" s="6"/>
      <c r="CC1" s="241" t="s">
        <v>317</v>
      </c>
      <c r="CD1" s="199"/>
      <c r="CE1" s="199"/>
      <c r="CF1" s="199"/>
      <c r="CG1" s="199"/>
      <c r="CH1" s="199"/>
      <c r="CI1" s="199"/>
      <c r="CJ1" s="199"/>
      <c r="CK1" s="199"/>
      <c r="CL1" s="199"/>
      <c r="CM1" s="199"/>
      <c r="CN1" s="199"/>
      <c r="CO1" s="199"/>
      <c r="CP1" s="199"/>
      <c r="CQ1" s="200"/>
      <c r="CR1" s="6"/>
      <c r="CS1" s="241" t="s">
        <v>318</v>
      </c>
      <c r="CT1" s="199"/>
      <c r="CU1" s="199"/>
      <c r="CV1" s="199"/>
      <c r="CW1" s="199"/>
      <c r="CX1" s="199"/>
      <c r="CY1" s="199"/>
      <c r="CZ1" s="199"/>
      <c r="DA1" s="199"/>
      <c r="DB1" s="199"/>
      <c r="DC1" s="199"/>
      <c r="DD1" s="199"/>
      <c r="DE1" s="199"/>
      <c r="DF1" s="199"/>
      <c r="DG1" s="199"/>
      <c r="DH1" s="199"/>
      <c r="DI1" s="199"/>
      <c r="DJ1" s="200"/>
      <c r="DK1" s="6"/>
      <c r="DL1" s="241" t="s">
        <v>319</v>
      </c>
      <c r="DM1" s="199"/>
      <c r="DN1" s="199"/>
      <c r="DO1" s="199"/>
      <c r="DP1" s="199"/>
      <c r="DQ1" s="199"/>
      <c r="DR1" s="199"/>
      <c r="DS1" s="199"/>
      <c r="DT1" s="199"/>
      <c r="DU1" s="199"/>
      <c r="DV1" s="199"/>
      <c r="DW1" s="199"/>
      <c r="DX1" s="200"/>
    </row>
    <row r="2" ht="15.75" customHeight="1">
      <c r="A2" s="243" t="s">
        <v>304</v>
      </c>
      <c r="B2" s="23"/>
      <c r="C2" s="23"/>
      <c r="D2" s="25"/>
      <c r="E2" s="69"/>
      <c r="F2" s="244" t="s">
        <v>299</v>
      </c>
      <c r="G2" s="245" t="s">
        <v>68</v>
      </c>
      <c r="H2" s="246" t="s">
        <v>298</v>
      </c>
      <c r="I2" s="247" t="s">
        <v>197</v>
      </c>
      <c r="J2" s="69"/>
      <c r="K2" s="248" t="s">
        <v>300</v>
      </c>
      <c r="L2" s="245" t="s">
        <v>68</v>
      </c>
      <c r="M2" s="246" t="s">
        <v>298</v>
      </c>
      <c r="N2" s="247" t="s">
        <v>197</v>
      </c>
      <c r="O2" s="69"/>
      <c r="P2" s="6"/>
      <c r="Q2" s="243" t="s">
        <v>304</v>
      </c>
      <c r="R2" s="23"/>
      <c r="S2" s="23"/>
      <c r="T2" s="25"/>
      <c r="U2" s="69"/>
      <c r="V2" s="244" t="s">
        <v>299</v>
      </c>
      <c r="W2" s="245" t="s">
        <v>68</v>
      </c>
      <c r="X2" s="246" t="s">
        <v>298</v>
      </c>
      <c r="Y2" s="247" t="s">
        <v>197</v>
      </c>
      <c r="Z2" s="69"/>
      <c r="AA2" s="248" t="s">
        <v>300</v>
      </c>
      <c r="AB2" s="251" t="s">
        <v>68</v>
      </c>
      <c r="AC2" s="246" t="s">
        <v>298</v>
      </c>
      <c r="AD2" s="247" t="s">
        <v>197</v>
      </c>
      <c r="AE2" s="69"/>
      <c r="AF2" s="6"/>
      <c r="AG2" s="243" t="s">
        <v>304</v>
      </c>
      <c r="AH2" s="23"/>
      <c r="AI2" s="23"/>
      <c r="AJ2" s="25"/>
      <c r="AK2" s="69"/>
      <c r="AL2" s="244" t="s">
        <v>299</v>
      </c>
      <c r="AM2" s="245" t="s">
        <v>68</v>
      </c>
      <c r="AN2" s="246" t="s">
        <v>298</v>
      </c>
      <c r="AO2" s="247" t="s">
        <v>197</v>
      </c>
      <c r="AP2" s="69"/>
      <c r="AQ2" s="248" t="s">
        <v>300</v>
      </c>
      <c r="AR2" s="245" t="s">
        <v>68</v>
      </c>
      <c r="AS2" s="246" t="s">
        <v>298</v>
      </c>
      <c r="AT2" s="247" t="s">
        <v>197</v>
      </c>
      <c r="AU2" s="69"/>
      <c r="AV2" s="6"/>
      <c r="AW2" s="243" t="s">
        <v>304</v>
      </c>
      <c r="AX2" s="23"/>
      <c r="AY2" s="23"/>
      <c r="AZ2" s="25"/>
      <c r="BA2" s="69"/>
      <c r="BB2" s="244" t="s">
        <v>299</v>
      </c>
      <c r="BC2" s="245" t="s">
        <v>68</v>
      </c>
      <c r="BD2" s="254" t="s">
        <v>298</v>
      </c>
      <c r="BE2" s="247" t="s">
        <v>197</v>
      </c>
      <c r="BF2" s="69"/>
      <c r="BG2" s="248" t="s">
        <v>300</v>
      </c>
      <c r="BH2" s="245" t="s">
        <v>68</v>
      </c>
      <c r="BI2" s="246" t="s">
        <v>298</v>
      </c>
      <c r="BJ2" s="247" t="s">
        <v>197</v>
      </c>
      <c r="BK2" s="69"/>
      <c r="BL2" s="6"/>
      <c r="BM2" s="243" t="s">
        <v>304</v>
      </c>
      <c r="BN2" s="23"/>
      <c r="BO2" s="23"/>
      <c r="BP2" s="25"/>
      <c r="BQ2" s="69"/>
      <c r="BR2" s="244" t="s">
        <v>299</v>
      </c>
      <c r="BS2" s="245" t="s">
        <v>68</v>
      </c>
      <c r="BT2" s="246" t="s">
        <v>298</v>
      </c>
      <c r="BU2" s="247" t="s">
        <v>197</v>
      </c>
      <c r="BV2" s="69"/>
      <c r="BW2" s="248" t="s">
        <v>300</v>
      </c>
      <c r="BX2" s="245" t="s">
        <v>68</v>
      </c>
      <c r="BY2" s="246" t="s">
        <v>298</v>
      </c>
      <c r="BZ2" s="247" t="s">
        <v>197</v>
      </c>
      <c r="CA2" s="69"/>
      <c r="CB2" s="6"/>
      <c r="CC2" s="243" t="s">
        <v>304</v>
      </c>
      <c r="CD2" s="23"/>
      <c r="CE2" s="23"/>
      <c r="CF2" s="25"/>
      <c r="CG2" s="69"/>
      <c r="CH2" s="244" t="s">
        <v>299</v>
      </c>
      <c r="CI2" s="245" t="s">
        <v>68</v>
      </c>
      <c r="CJ2" s="246" t="s">
        <v>298</v>
      </c>
      <c r="CK2" s="247" t="s">
        <v>197</v>
      </c>
      <c r="CL2" s="69"/>
      <c r="CM2" s="248" t="s">
        <v>300</v>
      </c>
      <c r="CN2" s="245" t="s">
        <v>68</v>
      </c>
      <c r="CO2" s="246" t="s">
        <v>298</v>
      </c>
      <c r="CP2" s="247" t="s">
        <v>197</v>
      </c>
      <c r="CQ2" s="69"/>
      <c r="CR2" s="6"/>
      <c r="CS2" s="243" t="s">
        <v>304</v>
      </c>
      <c r="CT2" s="23"/>
      <c r="CU2" s="23"/>
      <c r="CV2" s="25"/>
      <c r="CW2" s="69"/>
      <c r="CX2" s="244" t="s">
        <v>299</v>
      </c>
      <c r="CY2" s="245" t="s">
        <v>68</v>
      </c>
      <c r="CZ2" s="246" t="s">
        <v>298</v>
      </c>
      <c r="DA2" s="247" t="s">
        <v>197</v>
      </c>
      <c r="DB2" s="69"/>
      <c r="DC2" s="248" t="s">
        <v>300</v>
      </c>
      <c r="DD2" s="245" t="s">
        <v>68</v>
      </c>
      <c r="DE2" s="48" t="s">
        <v>298</v>
      </c>
      <c r="DF2" s="247" t="s">
        <v>197</v>
      </c>
      <c r="DG2" s="69"/>
      <c r="DH2" s="69"/>
      <c r="DI2" s="69"/>
      <c r="DJ2" s="69"/>
      <c r="DK2" s="6"/>
      <c r="DL2" s="243" t="s">
        <v>304</v>
      </c>
      <c r="DM2" s="23"/>
      <c r="DN2" s="23"/>
      <c r="DO2" s="25"/>
      <c r="DP2" s="69"/>
      <c r="DQ2" s="244" t="s">
        <v>299</v>
      </c>
      <c r="DR2" s="245" t="s">
        <v>68</v>
      </c>
      <c r="DS2" s="246" t="s">
        <v>298</v>
      </c>
      <c r="DT2" s="247" t="s">
        <v>197</v>
      </c>
      <c r="DU2" s="69"/>
      <c r="DV2" s="248" t="s">
        <v>300</v>
      </c>
      <c r="DW2" s="245" t="s">
        <v>68</v>
      </c>
      <c r="DX2" s="246" t="s">
        <v>298</v>
      </c>
      <c r="DY2" s="247" t="s">
        <v>197</v>
      </c>
    </row>
    <row r="3" ht="15.75" customHeight="1">
      <c r="A3" s="255" t="s">
        <v>321</v>
      </c>
      <c r="B3" s="256" t="s">
        <v>68</v>
      </c>
      <c r="C3" s="257" t="s">
        <v>298</v>
      </c>
      <c r="D3" s="258" t="s">
        <v>197</v>
      </c>
      <c r="E3" s="259"/>
      <c r="F3" s="260" t="s">
        <v>322</v>
      </c>
      <c r="G3" s="261" t="s">
        <v>323</v>
      </c>
      <c r="H3" s="262"/>
      <c r="I3" s="263"/>
      <c r="J3" s="264"/>
      <c r="K3" s="265" t="s">
        <v>324</v>
      </c>
      <c r="L3" s="266">
        <v>0.9462</v>
      </c>
      <c r="M3" s="267"/>
      <c r="N3" s="268"/>
      <c r="P3" s="6"/>
      <c r="Q3" s="255" t="s">
        <v>321</v>
      </c>
      <c r="R3" s="256" t="s">
        <v>68</v>
      </c>
      <c r="S3" s="257" t="s">
        <v>298</v>
      </c>
      <c r="T3" s="258" t="s">
        <v>197</v>
      </c>
      <c r="U3" s="259"/>
      <c r="V3" s="260" t="s">
        <v>322</v>
      </c>
      <c r="W3" s="261" t="s">
        <v>323</v>
      </c>
      <c r="X3" s="262"/>
      <c r="Y3" s="263"/>
      <c r="Z3" s="264"/>
      <c r="AA3" s="265" t="s">
        <v>324</v>
      </c>
      <c r="AB3" s="266">
        <v>0.9462</v>
      </c>
      <c r="AC3" s="267"/>
      <c r="AD3" s="268"/>
      <c r="AF3" s="6"/>
      <c r="AG3" s="255" t="s">
        <v>321</v>
      </c>
      <c r="AH3" s="256" t="s">
        <v>68</v>
      </c>
      <c r="AI3" s="257" t="s">
        <v>298</v>
      </c>
      <c r="AJ3" s="258" t="s">
        <v>197</v>
      </c>
      <c r="AK3" s="259"/>
      <c r="AL3" s="260" t="s">
        <v>322</v>
      </c>
      <c r="AM3" s="261" t="s">
        <v>323</v>
      </c>
      <c r="AN3" s="262"/>
      <c r="AO3" s="263"/>
      <c r="AP3" s="264"/>
      <c r="AQ3" s="265" t="s">
        <v>324</v>
      </c>
      <c r="AR3" s="266">
        <v>0.9462</v>
      </c>
      <c r="AS3" s="267"/>
      <c r="AT3" s="268"/>
      <c r="AV3" s="6"/>
      <c r="AW3" s="269" t="s">
        <v>296</v>
      </c>
      <c r="AX3" s="270" t="s">
        <v>68</v>
      </c>
      <c r="AY3" s="271" t="s">
        <v>298</v>
      </c>
      <c r="AZ3" s="258" t="s">
        <v>197</v>
      </c>
      <c r="BA3" s="259"/>
      <c r="BB3" s="260" t="s">
        <v>322</v>
      </c>
      <c r="BC3" s="261" t="s">
        <v>323</v>
      </c>
      <c r="BD3" s="262"/>
      <c r="BE3" s="263"/>
      <c r="BF3" s="264"/>
      <c r="BG3" s="265" t="s">
        <v>324</v>
      </c>
      <c r="BH3" s="266">
        <v>0.9462</v>
      </c>
      <c r="BI3" s="267"/>
      <c r="BJ3" s="268"/>
      <c r="BL3" s="6"/>
      <c r="BM3" s="269" t="s">
        <v>296</v>
      </c>
      <c r="BN3" s="270" t="s">
        <v>68</v>
      </c>
      <c r="BO3" s="271" t="s">
        <v>298</v>
      </c>
      <c r="BP3" s="258" t="s">
        <v>197</v>
      </c>
      <c r="BQ3" s="259"/>
      <c r="BR3" s="260" t="s">
        <v>322</v>
      </c>
      <c r="BS3" s="261" t="s">
        <v>323</v>
      </c>
      <c r="BT3" s="262"/>
      <c r="BU3" s="263"/>
      <c r="BV3" s="264"/>
      <c r="BW3" s="265" t="s">
        <v>324</v>
      </c>
      <c r="BX3" s="266">
        <v>0.9462</v>
      </c>
      <c r="BY3" s="267"/>
      <c r="BZ3" s="268"/>
      <c r="CB3" s="6"/>
      <c r="CC3" s="269" t="s">
        <v>296</v>
      </c>
      <c r="CD3" s="270" t="s">
        <v>68</v>
      </c>
      <c r="CE3" s="271" t="s">
        <v>298</v>
      </c>
      <c r="CF3" s="258" t="s">
        <v>197</v>
      </c>
      <c r="CG3" s="259"/>
      <c r="CH3" s="260" t="s">
        <v>322</v>
      </c>
      <c r="CI3" s="261" t="s">
        <v>323</v>
      </c>
      <c r="CJ3" s="262"/>
      <c r="CK3" s="263"/>
      <c r="CL3" s="264"/>
      <c r="CM3" s="265" t="s">
        <v>324</v>
      </c>
      <c r="CN3" s="266">
        <v>0.9462</v>
      </c>
      <c r="CO3" s="267"/>
      <c r="CP3" s="268"/>
      <c r="CR3" s="6"/>
      <c r="CS3" s="269" t="s">
        <v>296</v>
      </c>
      <c r="CT3" s="270" t="s">
        <v>68</v>
      </c>
      <c r="CU3" s="271" t="s">
        <v>298</v>
      </c>
      <c r="CV3" s="258" t="s">
        <v>197</v>
      </c>
      <c r="CW3" s="259"/>
      <c r="CX3" s="260" t="s">
        <v>322</v>
      </c>
      <c r="CY3" s="261" t="s">
        <v>323</v>
      </c>
      <c r="CZ3" s="262"/>
      <c r="DA3" s="263"/>
      <c r="DB3" s="264"/>
      <c r="DC3" s="265" t="s">
        <v>324</v>
      </c>
      <c r="DD3" s="266">
        <v>0.9462</v>
      </c>
      <c r="DE3" s="272"/>
      <c r="DF3" s="268"/>
      <c r="DG3" s="69"/>
      <c r="DK3" s="6"/>
      <c r="DL3" s="255" t="s">
        <v>321</v>
      </c>
      <c r="DM3" s="256" t="s">
        <v>68</v>
      </c>
      <c r="DN3" s="257" t="s">
        <v>298</v>
      </c>
      <c r="DO3" s="258" t="s">
        <v>197</v>
      </c>
      <c r="DP3" s="259"/>
      <c r="DQ3" s="260" t="s">
        <v>322</v>
      </c>
      <c r="DR3" s="261" t="s">
        <v>323</v>
      </c>
      <c r="DS3" s="262"/>
      <c r="DT3" s="263"/>
      <c r="DU3" s="264"/>
      <c r="DV3" s="265" t="s">
        <v>324</v>
      </c>
      <c r="DW3" s="266">
        <v>0.9462</v>
      </c>
      <c r="DX3" s="267"/>
      <c r="DY3" s="268"/>
    </row>
    <row r="4" ht="15.75" customHeight="1">
      <c r="A4" s="273">
        <v>43892.0</v>
      </c>
      <c r="B4" s="262">
        <f>'Звонок для выявление ЛПР'!H31</f>
        <v>0.890625</v>
      </c>
      <c r="C4" s="274">
        <f>'Звонок для выявление ЛПР'!H32</f>
        <v>8</v>
      </c>
      <c r="D4" s="263"/>
      <c r="E4" s="264"/>
      <c r="F4" s="260" t="s">
        <v>327</v>
      </c>
      <c r="G4" s="275">
        <v>0.978</v>
      </c>
      <c r="H4" s="262"/>
      <c r="I4" s="263"/>
      <c r="J4" s="264"/>
      <c r="K4" s="265" t="s">
        <v>328</v>
      </c>
      <c r="L4" s="276">
        <v>0.911125</v>
      </c>
      <c r="M4" s="277">
        <v>78.0</v>
      </c>
      <c r="N4" s="268"/>
      <c r="P4" s="6"/>
      <c r="Q4" s="273">
        <v>43892.0</v>
      </c>
      <c r="R4" s="262">
        <f>'Звонок ЛПР'!G37</f>
        <v>0.9791666667</v>
      </c>
      <c r="S4" s="274">
        <f>'Звонок ЛПР'!G38</f>
        <v>2</v>
      </c>
      <c r="T4" s="263"/>
      <c r="U4" s="264"/>
      <c r="V4" s="260" t="s">
        <v>327</v>
      </c>
      <c r="W4" s="275">
        <v>0.978</v>
      </c>
      <c r="X4" s="262"/>
      <c r="Y4" s="263"/>
      <c r="Z4" s="264"/>
      <c r="AA4" s="278" t="s">
        <v>328</v>
      </c>
      <c r="AB4" s="276">
        <v>0.8942625</v>
      </c>
      <c r="AC4" s="277">
        <v>6.0</v>
      </c>
      <c r="AD4" s="268"/>
      <c r="AF4" s="6"/>
      <c r="AG4" s="273">
        <v>43892.0</v>
      </c>
      <c r="AH4" s="280"/>
      <c r="AI4" s="281"/>
      <c r="AJ4" s="263"/>
      <c r="AK4" s="264"/>
      <c r="AL4" s="260" t="s">
        <v>327</v>
      </c>
      <c r="AM4" s="275">
        <v>0.978</v>
      </c>
      <c r="AN4" s="262"/>
      <c r="AO4" s="263"/>
      <c r="AP4" s="264"/>
      <c r="AQ4" s="278" t="s">
        <v>328</v>
      </c>
      <c r="AR4" s="276">
        <v>0.5903666666666667</v>
      </c>
      <c r="AS4" s="282">
        <v>15.0</v>
      </c>
      <c r="AT4" s="268"/>
      <c r="AV4" s="6"/>
      <c r="AW4" s="283">
        <v>43892.0</v>
      </c>
      <c r="AX4" s="284"/>
      <c r="AY4" s="285"/>
      <c r="AZ4" s="263"/>
      <c r="BA4" s="264"/>
      <c r="BB4" s="260" t="s">
        <v>327</v>
      </c>
      <c r="BC4" s="275">
        <v>0.978</v>
      </c>
      <c r="BD4" s="262"/>
      <c r="BE4" s="263"/>
      <c r="BF4" s="264"/>
      <c r="BG4" s="278" t="s">
        <v>328</v>
      </c>
      <c r="BH4" s="270" t="s">
        <v>323</v>
      </c>
      <c r="BI4" s="286" t="s">
        <v>323</v>
      </c>
      <c r="BJ4" s="268"/>
      <c r="BL4" s="6"/>
      <c r="BM4" s="283">
        <v>43892.0</v>
      </c>
      <c r="BN4" s="284"/>
      <c r="BO4" s="285"/>
      <c r="BP4" s="263"/>
      <c r="BQ4" s="264"/>
      <c r="BR4" s="260" t="s">
        <v>327</v>
      </c>
      <c r="BS4" s="275">
        <v>0.978</v>
      </c>
      <c r="BT4" s="262"/>
      <c r="BU4" s="263"/>
      <c r="BV4" s="264"/>
      <c r="BW4" s="278" t="s">
        <v>328</v>
      </c>
      <c r="BX4" s="270" t="s">
        <v>323</v>
      </c>
      <c r="BY4" s="286" t="s">
        <v>323</v>
      </c>
      <c r="BZ4" s="268"/>
      <c r="CB4" s="6"/>
      <c r="CC4" s="283">
        <v>43892.0</v>
      </c>
      <c r="CD4" s="280">
        <f>'ВХОДЯЩИЙ ЗВОНОК'!F20</f>
        <v>0.4736842105</v>
      </c>
      <c r="CE4" s="281">
        <f>'ВХОДЯЩИЙ ЗВОНОК'!F21</f>
        <v>1</v>
      </c>
      <c r="CF4" s="263"/>
      <c r="CG4" s="264"/>
      <c r="CH4" s="260" t="s">
        <v>327</v>
      </c>
      <c r="CI4" s="275">
        <v>0.978</v>
      </c>
      <c r="CJ4" s="262"/>
      <c r="CK4" s="263"/>
      <c r="CL4" s="264"/>
      <c r="CM4" s="278" t="s">
        <v>328</v>
      </c>
      <c r="CN4" s="276">
        <v>0.4737</v>
      </c>
      <c r="CO4" s="282">
        <v>1.0</v>
      </c>
      <c r="CP4" s="268"/>
      <c r="CR4" s="6"/>
      <c r="CS4" s="283">
        <v>43892.0</v>
      </c>
      <c r="CT4" s="280">
        <f>'Уточняющее касание '!F34</f>
        <v>0.880952381</v>
      </c>
      <c r="CU4" s="281">
        <f>'Уточняющее касание '!F35</f>
        <v>1</v>
      </c>
      <c r="CV4" s="263"/>
      <c r="CW4" s="264"/>
      <c r="CX4" s="260" t="s">
        <v>327</v>
      </c>
      <c r="CY4" s="275">
        <v>0.978</v>
      </c>
      <c r="CZ4" s="262"/>
      <c r="DA4" s="263"/>
      <c r="DB4" s="264"/>
      <c r="DC4" s="278" t="s">
        <v>328</v>
      </c>
      <c r="DD4" s="276">
        <v>0.8345749999999998</v>
      </c>
      <c r="DE4" s="287">
        <v>41.0</v>
      </c>
      <c r="DF4" s="268"/>
      <c r="DG4" s="69"/>
      <c r="DK4" s="6"/>
      <c r="DL4" s="273">
        <v>43892.0</v>
      </c>
      <c r="DM4" s="262">
        <f>'Было не удобно говорить, недозв'!G19</f>
        <v>0.8717948718</v>
      </c>
      <c r="DN4" s="274">
        <f>'Было не удобно говорить, недозв'!G20</f>
        <v>3</v>
      </c>
      <c r="DO4" s="263"/>
      <c r="DP4" s="264"/>
      <c r="DQ4" s="260" t="s">
        <v>327</v>
      </c>
      <c r="DR4" s="275">
        <v>0.978</v>
      </c>
      <c r="DS4" s="262"/>
      <c r="DT4" s="263"/>
      <c r="DU4" s="264"/>
      <c r="DV4" s="278" t="s">
        <v>328</v>
      </c>
      <c r="DW4" s="276">
        <v>0.9952</v>
      </c>
      <c r="DX4" s="288">
        <v>4.871794871794872</v>
      </c>
      <c r="DY4" s="268"/>
    </row>
    <row r="5" ht="15.75" customHeight="1">
      <c r="A5" s="273">
        <v>43893.0</v>
      </c>
      <c r="B5" s="262">
        <f>'Звонок для выявление ЛПР'!S31</f>
        <v>0.9756944444</v>
      </c>
      <c r="C5" s="274">
        <f>'Звонок для выявление ЛПР'!S32</f>
        <v>9</v>
      </c>
      <c r="D5" s="263"/>
      <c r="E5" s="264"/>
      <c r="F5" s="260" t="s">
        <v>329</v>
      </c>
      <c r="G5" s="275">
        <v>0.9316</v>
      </c>
      <c r="H5" s="262"/>
      <c r="I5" s="263"/>
      <c r="J5" s="264"/>
      <c r="K5" s="289" t="s">
        <v>304</v>
      </c>
      <c r="L5" s="290">
        <v>0.9854864211309524</v>
      </c>
      <c r="M5" s="267">
        <v>72.0</v>
      </c>
      <c r="N5" s="291">
        <v>0.032731481481481486</v>
      </c>
      <c r="P5" s="6"/>
      <c r="Q5" s="273">
        <v>43893.0</v>
      </c>
      <c r="R5" s="262">
        <f>'Звонок ЛПР'!I37</f>
        <v>0.9375</v>
      </c>
      <c r="S5" s="274">
        <f>'Звонок ЛПР'!I38</f>
        <v>1</v>
      </c>
      <c r="T5" s="263"/>
      <c r="U5" s="264"/>
      <c r="V5" s="260" t="s">
        <v>329</v>
      </c>
      <c r="W5" s="275">
        <v>0.9316</v>
      </c>
      <c r="X5" s="262"/>
      <c r="Y5" s="263"/>
      <c r="Z5" s="264"/>
      <c r="AA5" s="289" t="s">
        <v>304</v>
      </c>
      <c r="AB5" s="290">
        <v>0.9675564236111112</v>
      </c>
      <c r="AC5" s="267">
        <v>34.0</v>
      </c>
      <c r="AD5" s="291">
        <v>0.03311342592592592</v>
      </c>
      <c r="AF5" s="6"/>
      <c r="AG5" s="273">
        <v>43893.0</v>
      </c>
      <c r="AH5" s="280" t="str">
        <f>'ТКП отправлено'!E37</f>
        <v/>
      </c>
      <c r="AI5" s="281" t="str">
        <f>'ТКП отправлено'!E38</f>
        <v/>
      </c>
      <c r="AJ5" s="263"/>
      <c r="AK5" s="264"/>
      <c r="AL5" s="260" t="s">
        <v>329</v>
      </c>
      <c r="AM5" s="275">
        <v>0.9316</v>
      </c>
      <c r="AN5" s="262"/>
      <c r="AO5" s="263"/>
      <c r="AP5" s="264"/>
      <c r="AQ5" s="289" t="s">
        <v>304</v>
      </c>
      <c r="AR5" s="290"/>
      <c r="AS5" s="267"/>
      <c r="AT5" s="291"/>
      <c r="AV5" s="6"/>
      <c r="AW5" s="273">
        <v>43893.0</v>
      </c>
      <c r="AX5" s="262"/>
      <c r="AY5" s="274"/>
      <c r="AZ5" s="263"/>
      <c r="BA5" s="264"/>
      <c r="BB5" s="260" t="s">
        <v>329</v>
      </c>
      <c r="BC5" s="275">
        <v>0.9316</v>
      </c>
      <c r="BD5" s="262"/>
      <c r="BE5" s="263"/>
      <c r="BF5" s="264"/>
      <c r="BG5" s="272" t="s">
        <v>304</v>
      </c>
      <c r="BH5" s="292"/>
      <c r="BI5" s="292"/>
      <c r="BJ5" s="291"/>
      <c r="BL5" s="6"/>
      <c r="BM5" s="273">
        <v>43893.0</v>
      </c>
      <c r="BN5" s="262"/>
      <c r="BO5" s="274"/>
      <c r="BP5" s="263"/>
      <c r="BQ5" s="264"/>
      <c r="BR5" s="260" t="s">
        <v>329</v>
      </c>
      <c r="BS5" s="275">
        <v>0.9316</v>
      </c>
      <c r="BT5" s="262"/>
      <c r="BU5" s="263"/>
      <c r="BV5" s="264"/>
      <c r="BW5" s="272" t="s">
        <v>304</v>
      </c>
      <c r="BX5" s="292"/>
      <c r="BY5" s="292"/>
      <c r="BZ5" s="291"/>
      <c r="CB5" s="6"/>
      <c r="CC5" s="283">
        <v>43893.0</v>
      </c>
      <c r="CD5" s="280"/>
      <c r="CE5" s="281"/>
      <c r="CF5" s="263"/>
      <c r="CG5" s="264"/>
      <c r="CH5" s="260" t="s">
        <v>329</v>
      </c>
      <c r="CI5" s="275">
        <v>0.9316</v>
      </c>
      <c r="CJ5" s="262"/>
      <c r="CK5" s="263"/>
      <c r="CL5" s="264"/>
      <c r="CM5" s="272" t="s">
        <v>304</v>
      </c>
      <c r="CN5" s="293">
        <v>0.7368421052631579</v>
      </c>
      <c r="CO5" s="292">
        <v>2.0</v>
      </c>
      <c r="CP5" s="291">
        <v>0.0010185185185185184</v>
      </c>
      <c r="CR5" s="6"/>
      <c r="CS5" s="283">
        <v>43893.0</v>
      </c>
      <c r="CT5" s="280">
        <f>'Уточняющее касание '!H34</f>
        <v>1</v>
      </c>
      <c r="CU5" s="281">
        <f>'Уточняющее касание '!H35</f>
        <v>1</v>
      </c>
      <c r="CV5" s="263"/>
      <c r="CW5" s="264"/>
      <c r="CX5" s="260" t="s">
        <v>329</v>
      </c>
      <c r="CY5" s="275">
        <v>0.9316</v>
      </c>
      <c r="CZ5" s="262"/>
      <c r="DA5" s="263"/>
      <c r="DB5" s="264"/>
      <c r="DC5" s="272" t="s">
        <v>304</v>
      </c>
      <c r="DD5" s="293">
        <v>0.9702380952380952</v>
      </c>
      <c r="DE5" s="272">
        <v>3.0</v>
      </c>
      <c r="DF5" s="291"/>
      <c r="DK5" s="6"/>
      <c r="DL5" s="273">
        <v>43893.0</v>
      </c>
      <c r="DM5" s="262">
        <f>'Было не удобно говорить, недозв'!J19</f>
        <v>1</v>
      </c>
      <c r="DN5" s="274">
        <f>'Было не удобно говорить, недозв'!J20</f>
        <v>1</v>
      </c>
      <c r="DO5" s="263"/>
      <c r="DP5" s="264"/>
      <c r="DQ5" s="260" t="s">
        <v>329</v>
      </c>
      <c r="DR5" s="275">
        <v>0.9316</v>
      </c>
      <c r="DS5" s="262"/>
      <c r="DT5" s="263"/>
      <c r="DU5" s="264"/>
      <c r="DV5" s="289" t="s">
        <v>304</v>
      </c>
      <c r="DW5" s="290">
        <v>0.9022435897435898</v>
      </c>
      <c r="DX5" s="267">
        <v>43.0</v>
      </c>
      <c r="DY5" s="291">
        <v>0.010706018518518517</v>
      </c>
    </row>
    <row r="6" ht="15.75" customHeight="1">
      <c r="A6" s="273">
        <v>43894.0</v>
      </c>
      <c r="B6" s="262">
        <f>'Звонок для выявление ЛПР'!AA31</f>
        <v>0.9910714286</v>
      </c>
      <c r="C6" s="274">
        <f>'Звонок для выявление ЛПР'!AA32</f>
        <v>7</v>
      </c>
      <c r="D6" s="263"/>
      <c r="E6" s="264"/>
      <c r="F6" s="260" t="s">
        <v>330</v>
      </c>
      <c r="G6" s="275">
        <v>0.9289</v>
      </c>
      <c r="H6" s="262"/>
      <c r="I6" s="263"/>
      <c r="J6" s="264"/>
      <c r="K6" s="264"/>
      <c r="L6" s="264"/>
      <c r="M6" s="264"/>
      <c r="N6" s="80"/>
      <c r="P6" s="6"/>
      <c r="Q6" s="273">
        <v>43894.0</v>
      </c>
      <c r="R6" s="262">
        <f>'Звонок ЛПР'!L37</f>
        <v>0.8958333333</v>
      </c>
      <c r="S6" s="274">
        <f>'Звонок ЛПР'!L38</f>
        <v>2</v>
      </c>
      <c r="T6" s="263"/>
      <c r="U6" s="264"/>
      <c r="V6" s="260" t="s">
        <v>330</v>
      </c>
      <c r="W6" s="275">
        <v>0.9289</v>
      </c>
      <c r="X6" s="262"/>
      <c r="Y6" s="263"/>
      <c r="Z6" s="264"/>
      <c r="AF6" s="6"/>
      <c r="AG6" s="273">
        <v>43894.0</v>
      </c>
      <c r="AH6" s="280"/>
      <c r="AI6" s="281"/>
      <c r="AJ6" s="263"/>
      <c r="AK6" s="264"/>
      <c r="AL6" s="260" t="s">
        <v>330</v>
      </c>
      <c r="AM6" s="275">
        <v>0.9289</v>
      </c>
      <c r="AN6" s="262"/>
      <c r="AO6" s="263"/>
      <c r="AP6" s="264"/>
      <c r="AQ6" s="264"/>
      <c r="AR6" s="264"/>
      <c r="AS6" s="264"/>
      <c r="AV6" s="6"/>
      <c r="AW6" s="273">
        <v>43894.0</v>
      </c>
      <c r="AX6" s="274"/>
      <c r="AY6" s="274"/>
      <c r="AZ6" s="263"/>
      <c r="BA6" s="264"/>
      <c r="BB6" s="260" t="s">
        <v>330</v>
      </c>
      <c r="BC6" s="275">
        <v>0.9289</v>
      </c>
      <c r="BD6" s="262"/>
      <c r="BE6" s="263"/>
      <c r="BF6" s="264"/>
      <c r="BG6" s="264"/>
      <c r="BH6" s="264"/>
      <c r="BI6" s="264"/>
      <c r="BL6" s="6"/>
      <c r="BM6" s="273">
        <v>43894.0</v>
      </c>
      <c r="BN6" s="274"/>
      <c r="BO6" s="274"/>
      <c r="BP6" s="263"/>
      <c r="BQ6" s="264"/>
      <c r="BR6" s="260" t="s">
        <v>330</v>
      </c>
      <c r="BS6" s="275">
        <v>0.9289</v>
      </c>
      <c r="BT6" s="262"/>
      <c r="BU6" s="263"/>
      <c r="BV6" s="264"/>
      <c r="BW6" s="264"/>
      <c r="BX6" s="264"/>
      <c r="BY6" s="264"/>
      <c r="CB6" s="6"/>
      <c r="CC6" s="283">
        <v>43894.0</v>
      </c>
      <c r="CD6" s="280"/>
      <c r="CE6" s="281"/>
      <c r="CF6" s="263"/>
      <c r="CG6" s="264"/>
      <c r="CH6" s="260" t="s">
        <v>330</v>
      </c>
      <c r="CI6" s="275">
        <v>0.9289</v>
      </c>
      <c r="CJ6" s="262"/>
      <c r="CK6" s="263"/>
      <c r="CL6" s="264"/>
      <c r="CM6" s="264"/>
      <c r="CN6" s="264"/>
      <c r="CO6" s="264"/>
      <c r="CR6" s="6"/>
      <c r="CS6" s="283">
        <v>43894.0</v>
      </c>
      <c r="CT6" s="280"/>
      <c r="CU6" s="281"/>
      <c r="CV6" s="263"/>
      <c r="CW6" s="264"/>
      <c r="CX6" s="260" t="s">
        <v>330</v>
      </c>
      <c r="CY6" s="275">
        <v>0.9289</v>
      </c>
      <c r="CZ6" s="262"/>
      <c r="DA6" s="263"/>
      <c r="DB6" s="264"/>
      <c r="DC6" s="264"/>
      <c r="DD6" s="264"/>
      <c r="DE6" s="264"/>
      <c r="DK6" s="6"/>
      <c r="DL6" s="273">
        <v>43894.0</v>
      </c>
      <c r="DM6" s="262">
        <f>'Было не удобно говорить, недозв'!M19</f>
        <v>1</v>
      </c>
      <c r="DN6" s="274">
        <f>'Было не удобно говорить, недозв'!M20</f>
        <v>4</v>
      </c>
      <c r="DO6" s="263"/>
      <c r="DP6" s="264"/>
      <c r="DQ6" s="260" t="s">
        <v>330</v>
      </c>
      <c r="DR6" s="275">
        <v>0.9289</v>
      </c>
      <c r="DS6" s="262"/>
      <c r="DT6" s="263"/>
      <c r="DU6" s="264"/>
      <c r="DV6" s="264"/>
      <c r="DW6" s="264"/>
      <c r="DX6" s="264"/>
    </row>
    <row r="7" ht="15.75" customHeight="1">
      <c r="A7" s="273">
        <v>43895.0</v>
      </c>
      <c r="B7" s="294">
        <f>'Звонок для выявление ЛПР'!AG31</f>
        <v>0.921875</v>
      </c>
      <c r="C7" s="295">
        <f>'Звонок для выявление ЛПР'!AG32</f>
        <v>2</v>
      </c>
      <c r="D7" s="263"/>
      <c r="E7" s="259"/>
      <c r="F7" s="296" t="s">
        <v>331</v>
      </c>
      <c r="G7" s="297">
        <v>0.9315</v>
      </c>
      <c r="H7" s="298">
        <v>22.0</v>
      </c>
      <c r="I7" s="299"/>
      <c r="J7" s="264"/>
      <c r="K7" s="264"/>
      <c r="L7" s="264"/>
      <c r="M7" s="264"/>
      <c r="N7" s="80"/>
      <c r="P7" s="6"/>
      <c r="Q7" s="273">
        <v>43895.0</v>
      </c>
      <c r="R7" s="294">
        <f>'Звонок ЛПР'!N37</f>
        <v>1</v>
      </c>
      <c r="S7" s="295">
        <f>'Звонок ЛПР'!N38</f>
        <v>1</v>
      </c>
      <c r="T7" s="263"/>
      <c r="U7" s="259"/>
      <c r="V7" s="296" t="s">
        <v>331</v>
      </c>
      <c r="W7" s="300" t="s">
        <v>323</v>
      </c>
      <c r="X7" s="300" t="s">
        <v>323</v>
      </c>
      <c r="Y7" s="299"/>
      <c r="Z7" s="264"/>
      <c r="AA7" s="264"/>
      <c r="AB7" s="264"/>
      <c r="AC7" s="264"/>
      <c r="AF7" s="6"/>
      <c r="AG7" s="273">
        <v>43895.0</v>
      </c>
      <c r="AH7" s="302"/>
      <c r="AI7" s="281"/>
      <c r="AJ7" s="263"/>
      <c r="AK7" s="259"/>
      <c r="AL7" s="296" t="s">
        <v>331</v>
      </c>
      <c r="AM7" s="297">
        <v>0.5283</v>
      </c>
      <c r="AN7" s="303" t="s">
        <v>332</v>
      </c>
      <c r="AO7" s="299"/>
      <c r="AP7" s="264"/>
      <c r="AQ7" s="264"/>
      <c r="AR7" s="264"/>
      <c r="AS7" s="264"/>
      <c r="AV7" s="6"/>
      <c r="AW7" s="273">
        <v>43895.0</v>
      </c>
      <c r="AX7" s="274"/>
      <c r="AY7" s="274"/>
      <c r="AZ7" s="263"/>
      <c r="BA7" s="259"/>
      <c r="BB7" s="296" t="s">
        <v>331</v>
      </c>
      <c r="BC7" s="304"/>
      <c r="BD7" s="304"/>
      <c r="BE7" s="299"/>
      <c r="BF7" s="264"/>
      <c r="BG7" s="264"/>
      <c r="BH7" s="264"/>
      <c r="BI7" s="264"/>
      <c r="BL7" s="6"/>
      <c r="BM7" s="273">
        <v>43895.0</v>
      </c>
      <c r="BN7" s="274"/>
      <c r="BO7" s="274"/>
      <c r="BP7" s="263"/>
      <c r="BQ7" s="259"/>
      <c r="BR7" s="296" t="s">
        <v>331</v>
      </c>
      <c r="BS7" s="305"/>
      <c r="BT7" s="305"/>
      <c r="BU7" s="299"/>
      <c r="BV7" s="264"/>
      <c r="BW7" s="264"/>
      <c r="BX7" s="264"/>
      <c r="BY7" s="264"/>
      <c r="CB7" s="6"/>
      <c r="CC7" s="283">
        <v>43895.0</v>
      </c>
      <c r="CD7" s="302"/>
      <c r="CE7" s="281"/>
      <c r="CF7" s="263"/>
      <c r="CG7" s="259"/>
      <c r="CH7" s="296" t="s">
        <v>331</v>
      </c>
      <c r="CI7" s="306" t="s">
        <v>323</v>
      </c>
      <c r="CJ7" s="300" t="s">
        <v>323</v>
      </c>
      <c r="CK7" s="299"/>
      <c r="CL7" s="264"/>
      <c r="CM7" s="264"/>
      <c r="CN7" s="264"/>
      <c r="CO7" s="264"/>
      <c r="CR7" s="6"/>
      <c r="CS7" s="283">
        <v>43895.0</v>
      </c>
      <c r="CT7" s="302"/>
      <c r="CU7" s="281"/>
      <c r="CV7" s="263"/>
      <c r="CW7" s="259"/>
      <c r="CX7" s="296" t="s">
        <v>331</v>
      </c>
      <c r="CY7" s="297">
        <v>0.838</v>
      </c>
      <c r="CZ7" s="303" t="s">
        <v>333</v>
      </c>
      <c r="DA7" s="299"/>
      <c r="DB7" s="264"/>
      <c r="DC7" s="264"/>
      <c r="DD7" s="264"/>
      <c r="DE7" s="264"/>
      <c r="DK7" s="6"/>
      <c r="DL7" s="273">
        <v>43895.0</v>
      </c>
      <c r="DM7" s="294">
        <f>'Было не удобно говорить, недозв'!S19</f>
        <v>1</v>
      </c>
      <c r="DN7" s="295">
        <f>'Было не удобно говорить, недозв'!S20</f>
        <v>5</v>
      </c>
      <c r="DO7" s="263"/>
      <c r="DP7" s="259"/>
      <c r="DQ7" s="296" t="s">
        <v>331</v>
      </c>
      <c r="DR7" s="297">
        <v>1.0</v>
      </c>
      <c r="DS7" s="307">
        <f>SUM(DM4:DM8)</f>
        <v>4.871794872</v>
      </c>
      <c r="DT7" s="299"/>
      <c r="DU7" s="264"/>
      <c r="DV7" s="264"/>
      <c r="DW7" s="264"/>
      <c r="DX7" s="264"/>
    </row>
    <row r="8" ht="15.75" customHeight="1">
      <c r="A8" s="273">
        <v>43896.0</v>
      </c>
      <c r="B8" s="262">
        <f>'Звонок для выявление ЛПР'!AL31</f>
        <v>0.9947916667</v>
      </c>
      <c r="C8" s="274">
        <f>'Звонок для выявление ЛПР'!AL32</f>
        <v>6</v>
      </c>
      <c r="D8" s="263"/>
      <c r="E8" s="264"/>
      <c r="F8" s="308" t="s">
        <v>334</v>
      </c>
      <c r="G8" s="309">
        <v>0.8965</v>
      </c>
      <c r="H8" s="298">
        <v>25.0</v>
      </c>
      <c r="I8" s="299"/>
      <c r="J8" s="264"/>
      <c r="K8" s="264"/>
      <c r="L8" s="264"/>
      <c r="M8" s="264"/>
      <c r="P8" s="6"/>
      <c r="Q8" s="273">
        <v>43896.0</v>
      </c>
      <c r="R8" s="262"/>
      <c r="S8" s="274"/>
      <c r="T8" s="263"/>
      <c r="U8" s="264"/>
      <c r="V8" s="308" t="s">
        <v>334</v>
      </c>
      <c r="W8" s="300" t="s">
        <v>323</v>
      </c>
      <c r="X8" s="300" t="s">
        <v>323</v>
      </c>
      <c r="Y8" s="299"/>
      <c r="Z8" s="264"/>
      <c r="AA8" s="264"/>
      <c r="AB8" s="264"/>
      <c r="AC8" s="264"/>
      <c r="AF8" s="6"/>
      <c r="AG8" s="273">
        <v>43896.0</v>
      </c>
      <c r="AH8" s="310"/>
      <c r="AI8" s="281"/>
      <c r="AJ8" s="263"/>
      <c r="AK8" s="264"/>
      <c r="AL8" s="308" t="s">
        <v>334</v>
      </c>
      <c r="AM8" s="309">
        <v>0.6264</v>
      </c>
      <c r="AN8" s="298">
        <v>9.0</v>
      </c>
      <c r="AO8" s="299"/>
      <c r="AP8" s="264"/>
      <c r="AQ8" s="264"/>
      <c r="AR8" s="264"/>
      <c r="AS8" s="264"/>
      <c r="AV8" s="6"/>
      <c r="AW8" s="273">
        <v>43896.0</v>
      </c>
      <c r="AX8" s="262"/>
      <c r="AY8" s="274"/>
      <c r="AZ8" s="263"/>
      <c r="BA8" s="264"/>
      <c r="BB8" s="296" t="s">
        <v>334</v>
      </c>
      <c r="BC8" s="300" t="s">
        <v>323</v>
      </c>
      <c r="BD8" s="306" t="s">
        <v>323</v>
      </c>
      <c r="BE8" s="299"/>
      <c r="BF8" s="264"/>
      <c r="BG8" s="264"/>
      <c r="BH8" s="264"/>
      <c r="BI8" s="264"/>
      <c r="BL8" s="6"/>
      <c r="BM8" s="273">
        <v>43896.0</v>
      </c>
      <c r="BN8" s="262"/>
      <c r="BO8" s="274"/>
      <c r="BP8" s="263"/>
      <c r="BQ8" s="264"/>
      <c r="BR8" s="296" t="s">
        <v>334</v>
      </c>
      <c r="BS8" s="300" t="s">
        <v>323</v>
      </c>
      <c r="BT8" s="300" t="s">
        <v>323</v>
      </c>
      <c r="BU8" s="299"/>
      <c r="BV8" s="264"/>
      <c r="BW8" s="264"/>
      <c r="BX8" s="264"/>
      <c r="BY8" s="264"/>
      <c r="CB8" s="6"/>
      <c r="CC8" s="283">
        <v>43896.0</v>
      </c>
      <c r="CD8" s="310"/>
      <c r="CE8" s="281"/>
      <c r="CF8" s="263"/>
      <c r="CG8" s="264"/>
      <c r="CH8" s="308" t="s">
        <v>334</v>
      </c>
      <c r="CI8" s="306" t="s">
        <v>323</v>
      </c>
      <c r="CJ8" s="300" t="s">
        <v>323</v>
      </c>
      <c r="CK8" s="299"/>
      <c r="CL8" s="264"/>
      <c r="CM8" s="264"/>
      <c r="CN8" s="264"/>
      <c r="CO8" s="264"/>
      <c r="CR8" s="6"/>
      <c r="CS8" s="283">
        <v>43896.0</v>
      </c>
      <c r="CT8" s="310"/>
      <c r="CU8" s="281"/>
      <c r="CV8" s="263"/>
      <c r="CW8" s="264"/>
      <c r="CX8" s="308" t="s">
        <v>334</v>
      </c>
      <c r="CY8" s="309">
        <v>0.8271</v>
      </c>
      <c r="CZ8" s="303" t="s">
        <v>335</v>
      </c>
      <c r="DA8" s="299"/>
      <c r="DB8" s="264"/>
      <c r="DC8" s="264"/>
      <c r="DD8" s="264"/>
      <c r="DE8" s="264"/>
      <c r="DK8" s="6"/>
      <c r="DL8" s="273">
        <v>43896.0</v>
      </c>
      <c r="DM8" s="262">
        <f>'Было не удобно говорить, недозв'!W19</f>
        <v>1</v>
      </c>
      <c r="DN8" s="274">
        <f>'Было не удобно говорить, недозв'!W20</f>
        <v>2</v>
      </c>
      <c r="DO8" s="263"/>
      <c r="DP8" s="264"/>
      <c r="DQ8" s="308" t="s">
        <v>334</v>
      </c>
      <c r="DR8" s="309">
        <v>0.9808</v>
      </c>
      <c r="DS8" s="303" t="s">
        <v>336</v>
      </c>
      <c r="DT8" s="299"/>
      <c r="DU8" s="264"/>
      <c r="DV8" s="264"/>
      <c r="DW8" s="264"/>
      <c r="DX8" s="264"/>
    </row>
    <row r="9" ht="15.75" customHeight="1">
      <c r="A9" s="311">
        <v>43899.0</v>
      </c>
      <c r="B9" s="290"/>
      <c r="C9" s="267"/>
      <c r="D9" s="268"/>
      <c r="E9" s="264"/>
      <c r="F9" s="308" t="s">
        <v>337</v>
      </c>
      <c r="G9" s="309">
        <v>0.8628</v>
      </c>
      <c r="H9" s="298">
        <v>9.0</v>
      </c>
      <c r="I9" s="299"/>
      <c r="J9" s="264"/>
      <c r="K9" s="264"/>
      <c r="L9" s="264"/>
      <c r="M9" s="264"/>
      <c r="P9" s="6"/>
      <c r="Q9" s="311">
        <v>43899.0</v>
      </c>
      <c r="R9" s="290"/>
      <c r="S9" s="267"/>
      <c r="T9" s="268"/>
      <c r="U9" s="264"/>
      <c r="V9" s="308" t="s">
        <v>337</v>
      </c>
      <c r="W9" s="306" t="s">
        <v>323</v>
      </c>
      <c r="X9" s="306" t="s">
        <v>323</v>
      </c>
      <c r="Y9" s="299"/>
      <c r="Z9" s="264"/>
      <c r="AA9" s="264"/>
      <c r="AB9" s="264"/>
      <c r="AC9" s="264"/>
      <c r="AF9" s="6"/>
      <c r="AG9" s="311">
        <v>43899.0</v>
      </c>
      <c r="AH9" s="312"/>
      <c r="AI9" s="272"/>
      <c r="AJ9" s="268"/>
      <c r="AK9" s="264"/>
      <c r="AL9" s="308" t="s">
        <v>337</v>
      </c>
      <c r="AM9" s="309">
        <v>0.6164</v>
      </c>
      <c r="AN9" s="298">
        <v>6.0</v>
      </c>
      <c r="AO9" s="299"/>
      <c r="AP9" s="264"/>
      <c r="AQ9" s="264"/>
      <c r="AR9" s="264"/>
      <c r="AS9" s="264"/>
      <c r="AV9" s="6"/>
      <c r="AW9" s="311">
        <v>43899.0</v>
      </c>
      <c r="AX9" s="290"/>
      <c r="AY9" s="267"/>
      <c r="AZ9" s="268"/>
      <c r="BA9" s="264"/>
      <c r="BB9" s="296" t="s">
        <v>337</v>
      </c>
      <c r="BC9" s="306" t="s">
        <v>323</v>
      </c>
      <c r="BD9" s="306" t="s">
        <v>323</v>
      </c>
      <c r="BE9" s="299"/>
      <c r="BF9" s="264"/>
      <c r="BG9" s="264"/>
      <c r="BH9" s="264"/>
      <c r="BI9" s="264"/>
      <c r="BL9" s="6"/>
      <c r="BM9" s="311">
        <v>43899.0</v>
      </c>
      <c r="BN9" s="290"/>
      <c r="BO9" s="267"/>
      <c r="BP9" s="268"/>
      <c r="BQ9" s="264"/>
      <c r="BR9" s="296" t="s">
        <v>337</v>
      </c>
      <c r="BS9" s="306" t="s">
        <v>323</v>
      </c>
      <c r="BT9" s="306" t="s">
        <v>323</v>
      </c>
      <c r="BU9" s="299"/>
      <c r="BV9" s="264"/>
      <c r="BW9" s="264"/>
      <c r="BX9" s="264"/>
      <c r="BY9" s="264"/>
      <c r="CB9" s="6"/>
      <c r="CC9" s="313">
        <v>43899.0</v>
      </c>
      <c r="CD9" s="312"/>
      <c r="CE9" s="272"/>
      <c r="CF9" s="268"/>
      <c r="CG9" s="264"/>
      <c r="CH9" s="308" t="s">
        <v>337</v>
      </c>
      <c r="CI9" s="306" t="s">
        <v>323</v>
      </c>
      <c r="CJ9" s="306" t="s">
        <v>323</v>
      </c>
      <c r="CK9" s="299"/>
      <c r="CL9" s="264"/>
      <c r="CM9" s="264"/>
      <c r="CN9" s="264"/>
      <c r="CO9" s="264"/>
      <c r="CR9" s="6"/>
      <c r="CS9" s="313">
        <v>43899.0</v>
      </c>
      <c r="CT9" s="312"/>
      <c r="CU9" s="272"/>
      <c r="CV9" s="268"/>
      <c r="CW9" s="264"/>
      <c r="CX9" s="308" t="s">
        <v>337</v>
      </c>
      <c r="CY9" s="309">
        <v>0.828</v>
      </c>
      <c r="CZ9" s="303" t="s">
        <v>345</v>
      </c>
      <c r="DA9" s="299"/>
      <c r="DB9" s="264"/>
      <c r="DC9" s="264"/>
      <c r="DD9" s="264"/>
      <c r="DE9" s="264"/>
      <c r="DK9" s="6"/>
      <c r="DL9" s="311">
        <v>43899.0</v>
      </c>
      <c r="DM9" s="290"/>
      <c r="DN9" s="267"/>
      <c r="DO9" s="268"/>
      <c r="DP9" s="264"/>
      <c r="DQ9" s="308" t="s">
        <v>337</v>
      </c>
      <c r="DR9" s="309">
        <v>1.0</v>
      </c>
      <c r="DS9" s="303" t="s">
        <v>347</v>
      </c>
      <c r="DT9" s="299"/>
      <c r="DU9" s="264"/>
      <c r="DV9" s="264"/>
      <c r="DW9" s="264"/>
      <c r="DX9" s="264"/>
    </row>
    <row r="10" ht="15.75" customHeight="1">
      <c r="A10" s="311">
        <v>43900.0</v>
      </c>
      <c r="B10" s="290">
        <f>'Звонок для выявление ЛПР'!AU31</f>
        <v>0.99609375</v>
      </c>
      <c r="C10" s="267">
        <f>'Звонок для выявление ЛПР'!AU32</f>
        <v>8</v>
      </c>
      <c r="D10" s="268"/>
      <c r="E10" s="264"/>
      <c r="F10" s="308" t="s">
        <v>357</v>
      </c>
      <c r="G10" s="309">
        <v>0.9537</v>
      </c>
      <c r="H10" s="298">
        <v>22.0</v>
      </c>
      <c r="I10" s="299"/>
      <c r="J10" s="264"/>
      <c r="K10" s="264"/>
      <c r="L10" s="264"/>
      <c r="M10" s="264"/>
      <c r="P10" s="6"/>
      <c r="Q10" s="311">
        <v>43900.0</v>
      </c>
      <c r="R10" s="290">
        <f>'Звонок ЛПР'!P37</f>
        <v>1</v>
      </c>
      <c r="S10" s="267">
        <f>'Звонок ЛПР'!P38</f>
        <v>2</v>
      </c>
      <c r="T10" s="268"/>
      <c r="U10" s="264"/>
      <c r="V10" s="308" t="s">
        <v>357</v>
      </c>
      <c r="W10" s="309">
        <v>0.8354</v>
      </c>
      <c r="X10" s="298">
        <v>6.0</v>
      </c>
      <c r="Y10" s="299"/>
      <c r="Z10" s="264"/>
      <c r="AA10" s="264"/>
      <c r="AB10" s="264"/>
      <c r="AC10" s="264"/>
      <c r="AF10" s="6"/>
      <c r="AG10" s="311">
        <v>43900.0</v>
      </c>
      <c r="AH10" s="272"/>
      <c r="AI10" s="272"/>
      <c r="AJ10" s="268"/>
      <c r="AK10" s="264"/>
      <c r="AL10" s="308" t="s">
        <v>357</v>
      </c>
      <c r="AM10" s="306" t="s">
        <v>323</v>
      </c>
      <c r="AN10" s="306" t="s">
        <v>323</v>
      </c>
      <c r="AO10" s="299"/>
      <c r="AP10" s="264"/>
      <c r="AQ10" s="264"/>
      <c r="AR10" s="264"/>
      <c r="AS10" s="264"/>
      <c r="AV10" s="6"/>
      <c r="AW10" s="311">
        <v>43900.0</v>
      </c>
      <c r="AX10" s="267"/>
      <c r="AY10" s="267"/>
      <c r="AZ10" s="268"/>
      <c r="BA10" s="264"/>
      <c r="BB10" s="296" t="s">
        <v>357</v>
      </c>
      <c r="BC10" s="306" t="s">
        <v>323</v>
      </c>
      <c r="BD10" s="306" t="s">
        <v>323</v>
      </c>
      <c r="BE10" s="299"/>
      <c r="BF10" s="264"/>
      <c r="BG10" s="264"/>
      <c r="BH10" s="264"/>
      <c r="BI10" s="264"/>
      <c r="BL10" s="6"/>
      <c r="BM10" s="311">
        <v>43900.0</v>
      </c>
      <c r="BN10" s="267"/>
      <c r="BO10" s="267"/>
      <c r="BP10" s="268"/>
      <c r="BQ10" s="264"/>
      <c r="BR10" s="296" t="s">
        <v>357</v>
      </c>
      <c r="BS10" s="306" t="s">
        <v>323</v>
      </c>
      <c r="BT10" s="306" t="s">
        <v>323</v>
      </c>
      <c r="BU10" s="299"/>
      <c r="BV10" s="264"/>
      <c r="BW10" s="264"/>
      <c r="BX10" s="264"/>
      <c r="BY10" s="264"/>
      <c r="CB10" s="6"/>
      <c r="CC10" s="313">
        <v>43900.0</v>
      </c>
      <c r="CD10" s="272"/>
      <c r="CE10" s="272"/>
      <c r="CF10" s="268"/>
      <c r="CG10" s="264"/>
      <c r="CH10" s="308" t="s">
        <v>357</v>
      </c>
      <c r="CI10" s="309">
        <v>0.4737</v>
      </c>
      <c r="CJ10" s="298">
        <v>1.0</v>
      </c>
      <c r="CK10" s="299"/>
      <c r="CL10" s="264"/>
      <c r="CM10" s="264"/>
      <c r="CN10" s="264"/>
      <c r="CO10" s="264"/>
      <c r="CR10" s="6"/>
      <c r="CS10" s="313">
        <v>43900.0</v>
      </c>
      <c r="CT10" s="272"/>
      <c r="CU10" s="272"/>
      <c r="CV10" s="268"/>
      <c r="CW10" s="264"/>
      <c r="CX10" s="308" t="s">
        <v>357</v>
      </c>
      <c r="CY10" s="309">
        <v>0.8452</v>
      </c>
      <c r="CZ10" s="303" t="s">
        <v>374</v>
      </c>
      <c r="DA10" s="299"/>
      <c r="DB10" s="264"/>
      <c r="DC10" s="264"/>
      <c r="DD10" s="264"/>
      <c r="DE10" s="264"/>
      <c r="DK10" s="6"/>
      <c r="DL10" s="311">
        <v>43900.0</v>
      </c>
      <c r="DM10" s="267"/>
      <c r="DN10" s="267"/>
      <c r="DO10" s="268"/>
      <c r="DP10" s="264"/>
      <c r="DQ10" s="308" t="s">
        <v>357</v>
      </c>
      <c r="DR10" s="309">
        <v>1.0</v>
      </c>
      <c r="DS10" s="303" t="s">
        <v>375</v>
      </c>
      <c r="DT10" s="299"/>
      <c r="DU10" s="264"/>
      <c r="DV10" s="264"/>
      <c r="DW10" s="264"/>
      <c r="DX10" s="264"/>
    </row>
    <row r="11" ht="15.75" customHeight="1">
      <c r="A11" s="311">
        <v>43901.0</v>
      </c>
      <c r="B11" s="315">
        <f>'Звонок для выявление ЛПР'!BC31</f>
        <v>0.9955357143</v>
      </c>
      <c r="C11" s="267">
        <f>'Звонок для выявление ЛПР'!BC32</f>
        <v>7</v>
      </c>
      <c r="D11" s="268"/>
      <c r="E11" s="264"/>
      <c r="F11" s="281" t="s">
        <v>303</v>
      </c>
      <c r="G11" s="284">
        <v>0.9548115079365079</v>
      </c>
      <c r="H11" s="285">
        <v>32.0</v>
      </c>
      <c r="I11" s="263"/>
      <c r="J11" s="264"/>
      <c r="K11" s="264"/>
      <c r="L11" s="264"/>
      <c r="M11" s="264"/>
      <c r="P11" s="6"/>
      <c r="Q11" s="311">
        <v>43901.0</v>
      </c>
      <c r="R11" s="315">
        <f>'Звонок ЛПР'!S37</f>
        <v>0.9479166667</v>
      </c>
      <c r="S11" s="267">
        <f>'Звонок ЛПР'!S38</f>
        <v>2</v>
      </c>
      <c r="T11" s="268"/>
      <c r="U11" s="264"/>
      <c r="V11" s="281" t="s">
        <v>303</v>
      </c>
      <c r="W11" s="284">
        <v>0.953125</v>
      </c>
      <c r="X11" s="285">
        <v>6.0</v>
      </c>
      <c r="Y11" s="263"/>
      <c r="Z11" s="264"/>
      <c r="AA11" s="264"/>
      <c r="AB11" s="264"/>
      <c r="AC11" s="264"/>
      <c r="AF11" s="6"/>
      <c r="AG11" s="311">
        <v>43901.0</v>
      </c>
      <c r="AH11" s="272"/>
      <c r="AI11" s="272"/>
      <c r="AJ11" s="268"/>
      <c r="AK11" s="264"/>
      <c r="AL11" s="281" t="s">
        <v>303</v>
      </c>
      <c r="AM11" s="284"/>
      <c r="AN11" s="285"/>
      <c r="AO11" s="263"/>
      <c r="AP11" s="264"/>
      <c r="AQ11" s="264"/>
      <c r="AR11" s="264"/>
      <c r="AS11" s="264"/>
      <c r="AV11" s="6"/>
      <c r="AW11" s="311">
        <v>43901.0</v>
      </c>
      <c r="AX11" s="315"/>
      <c r="AY11" s="267"/>
      <c r="AZ11" s="268"/>
      <c r="BA11" s="264"/>
      <c r="BB11" s="281" t="s">
        <v>303</v>
      </c>
      <c r="BC11" s="285"/>
      <c r="BD11" s="285"/>
      <c r="BE11" s="263"/>
      <c r="BF11" s="264"/>
      <c r="BG11" s="264"/>
      <c r="BH11" s="264"/>
      <c r="BI11" s="264"/>
      <c r="BL11" s="6"/>
      <c r="BM11" s="311">
        <v>43901.0</v>
      </c>
      <c r="BN11" s="315"/>
      <c r="BO11" s="267"/>
      <c r="BP11" s="268"/>
      <c r="BQ11" s="264"/>
      <c r="BR11" s="281" t="s">
        <v>303</v>
      </c>
      <c r="BS11" s="285"/>
      <c r="BT11" s="285"/>
      <c r="BU11" s="263"/>
      <c r="BV11" s="264"/>
      <c r="BW11" s="264"/>
      <c r="BX11" s="264"/>
      <c r="BY11" s="264"/>
      <c r="CB11" s="6"/>
      <c r="CC11" s="313">
        <v>43901.0</v>
      </c>
      <c r="CD11" s="272"/>
      <c r="CE11" s="272"/>
      <c r="CF11" s="268"/>
      <c r="CG11" s="264"/>
      <c r="CH11" s="281" t="s">
        <v>303</v>
      </c>
      <c r="CI11" s="284">
        <v>0.47368421052631576</v>
      </c>
      <c r="CJ11" s="285">
        <v>1.0</v>
      </c>
      <c r="CK11" s="263"/>
      <c r="CL11" s="264"/>
      <c r="CM11" s="264"/>
      <c r="CN11" s="264"/>
      <c r="CO11" s="264"/>
      <c r="CR11" s="6"/>
      <c r="CS11" s="313">
        <v>43901.0</v>
      </c>
      <c r="CT11" s="272"/>
      <c r="CU11" s="272"/>
      <c r="CV11" s="268"/>
      <c r="CW11" s="264"/>
      <c r="CX11" s="281" t="s">
        <v>303</v>
      </c>
      <c r="CY11" s="284">
        <v>0.9404761904761905</v>
      </c>
      <c r="CZ11" s="285">
        <v>2.0</v>
      </c>
      <c r="DA11" s="263"/>
      <c r="DB11" s="264"/>
      <c r="DC11" s="264"/>
      <c r="DD11" s="264"/>
      <c r="DE11" s="264"/>
      <c r="DK11" s="6"/>
      <c r="DL11" s="311">
        <v>43901.0</v>
      </c>
      <c r="DM11" s="315">
        <f>'Было не удобно говорить, недозв'!AC19</f>
        <v>1</v>
      </c>
      <c r="DN11" s="267">
        <f>'Было не удобно говорить, недозв'!AC20</f>
        <v>8</v>
      </c>
      <c r="DO11" s="268"/>
      <c r="DP11" s="264"/>
      <c r="DQ11" s="281" t="s">
        <v>303</v>
      </c>
      <c r="DR11" s="284">
        <v>0.9743589743589745</v>
      </c>
      <c r="DS11" s="285">
        <v>15.0</v>
      </c>
      <c r="DT11" s="263"/>
      <c r="DU11" s="264"/>
      <c r="DV11" s="264"/>
      <c r="DW11" s="264"/>
      <c r="DX11" s="264"/>
    </row>
    <row r="12" ht="15.75" customHeight="1">
      <c r="A12" s="311">
        <v>43902.0</v>
      </c>
      <c r="B12" s="267"/>
      <c r="C12" s="267"/>
      <c r="D12" s="268"/>
      <c r="E12" s="264"/>
      <c r="F12" s="316" t="s">
        <v>306</v>
      </c>
      <c r="G12" s="262">
        <v>0.9958147321428572</v>
      </c>
      <c r="H12" s="274">
        <v>15.0</v>
      </c>
      <c r="I12" s="263"/>
      <c r="J12" s="264"/>
      <c r="K12" s="264"/>
      <c r="L12" s="264"/>
      <c r="M12" s="264"/>
      <c r="P12" s="6"/>
      <c r="Q12" s="311">
        <v>43902.0</v>
      </c>
      <c r="R12" s="290">
        <f>'Звонок ЛПР'!W37</f>
        <v>0.921875</v>
      </c>
      <c r="S12" s="267">
        <f>'Звонок ЛПР'!W38</f>
        <v>4</v>
      </c>
      <c r="T12" s="268">
        <f>'Звонок ЛПР'!W39</f>
        <v>0.00369212963</v>
      </c>
      <c r="U12" s="264"/>
      <c r="V12" s="316" t="s">
        <v>306</v>
      </c>
      <c r="W12" s="262">
        <v>0.9674479166666667</v>
      </c>
      <c r="X12" s="274">
        <v>10.0</v>
      </c>
      <c r="Y12" s="263">
        <v>0.007673611111111111</v>
      </c>
      <c r="Z12" s="264"/>
      <c r="AA12" s="264"/>
      <c r="AB12" s="264"/>
      <c r="AC12" s="264"/>
      <c r="AF12" s="6"/>
      <c r="AG12" s="311">
        <v>43902.0</v>
      </c>
      <c r="AH12" s="272"/>
      <c r="AI12" s="272"/>
      <c r="AJ12" s="268"/>
      <c r="AK12" s="264"/>
      <c r="AL12" s="316" t="s">
        <v>306</v>
      </c>
      <c r="AM12" s="274"/>
      <c r="AN12" s="274"/>
      <c r="AO12" s="263"/>
      <c r="AP12" s="264"/>
      <c r="AQ12" s="264"/>
      <c r="AR12" s="264"/>
      <c r="AS12" s="264"/>
      <c r="AV12" s="6"/>
      <c r="AW12" s="311">
        <v>43902.0</v>
      </c>
      <c r="AX12" s="267"/>
      <c r="AY12" s="267"/>
      <c r="AZ12" s="268"/>
      <c r="BA12" s="264"/>
      <c r="BB12" s="316" t="s">
        <v>306</v>
      </c>
      <c r="BC12" s="274"/>
      <c r="BD12" s="274"/>
      <c r="BE12" s="263"/>
      <c r="BF12" s="264"/>
      <c r="BG12" s="264"/>
      <c r="BH12" s="264"/>
      <c r="BI12" s="264"/>
      <c r="BL12" s="6"/>
      <c r="BM12" s="311">
        <v>43902.0</v>
      </c>
      <c r="BN12" s="267"/>
      <c r="BO12" s="267"/>
      <c r="BP12" s="268"/>
      <c r="BQ12" s="264"/>
      <c r="BR12" s="316" t="s">
        <v>306</v>
      </c>
      <c r="BS12" s="274"/>
      <c r="BT12" s="274"/>
      <c r="BU12" s="263"/>
      <c r="BV12" s="264"/>
      <c r="BW12" s="264"/>
      <c r="BX12" s="264"/>
      <c r="BY12" s="264"/>
      <c r="CB12" s="6"/>
      <c r="CC12" s="313">
        <v>43902.0</v>
      </c>
      <c r="CD12" s="272"/>
      <c r="CE12" s="272"/>
      <c r="CF12" s="268"/>
      <c r="CG12" s="264"/>
      <c r="CH12" s="316" t="s">
        <v>306</v>
      </c>
      <c r="CI12" s="274"/>
      <c r="CJ12" s="274"/>
      <c r="CK12" s="263"/>
      <c r="CL12" s="264"/>
      <c r="CM12" s="264"/>
      <c r="CN12" s="264"/>
      <c r="CO12" s="264"/>
      <c r="CR12" s="6"/>
      <c r="CS12" s="313">
        <v>43902.0</v>
      </c>
      <c r="CT12" s="272"/>
      <c r="CU12" s="272"/>
      <c r="CV12" s="268"/>
      <c r="CW12" s="264"/>
      <c r="CX12" s="318" t="s">
        <v>306</v>
      </c>
      <c r="CY12" s="274"/>
      <c r="CZ12" s="274"/>
      <c r="DA12" s="263"/>
      <c r="DB12" s="264"/>
      <c r="DC12" s="264"/>
      <c r="DD12" s="264"/>
      <c r="DE12" s="264"/>
      <c r="DK12" s="6"/>
      <c r="DL12" s="311">
        <v>43902.0</v>
      </c>
      <c r="DM12" s="290">
        <f>'Было не удобно говорить, недозв'!AK19</f>
        <v>1</v>
      </c>
      <c r="DN12" s="267">
        <f>'Было не удобно говорить, недозв'!AK20</f>
        <v>4</v>
      </c>
      <c r="DO12" s="268">
        <f>'Было не удобно говорить, недозв'!AK21</f>
        <v>0.002175925926</v>
      </c>
      <c r="DP12" s="264"/>
      <c r="DQ12" s="316" t="s">
        <v>306</v>
      </c>
      <c r="DR12" s="262">
        <v>0.9038461538461539</v>
      </c>
      <c r="DS12" s="274">
        <v>16.0</v>
      </c>
      <c r="DT12" s="263">
        <v>0.0034606481481481485</v>
      </c>
      <c r="DU12" s="264"/>
      <c r="DV12" s="264"/>
      <c r="DW12" s="264"/>
      <c r="DX12" s="264"/>
    </row>
    <row r="13" ht="15.75" customHeight="1">
      <c r="A13" s="311">
        <v>43903.0</v>
      </c>
      <c r="B13" s="267"/>
      <c r="C13" s="267"/>
      <c r="D13" s="268"/>
      <c r="E13" s="264"/>
      <c r="F13" s="316" t="s">
        <v>308</v>
      </c>
      <c r="G13" s="262">
        <v>0.9965277777777778</v>
      </c>
      <c r="H13" s="274">
        <v>9.0</v>
      </c>
      <c r="I13" s="263">
        <v>0.0159375</v>
      </c>
      <c r="J13" s="264"/>
      <c r="K13" s="264"/>
      <c r="L13" s="264"/>
      <c r="M13" s="264"/>
      <c r="P13" s="6"/>
      <c r="Q13" s="311">
        <v>43903.0</v>
      </c>
      <c r="R13" s="290">
        <f>'Звонок ЛПР'!AA37</f>
        <v>1</v>
      </c>
      <c r="S13" s="267">
        <f>'Звонок ЛПР'!AA38</f>
        <v>2</v>
      </c>
      <c r="T13" s="268">
        <f>'Звонок ЛПР'!AA39</f>
        <v>0.003981481481</v>
      </c>
      <c r="U13" s="264"/>
      <c r="V13" s="316" t="s">
        <v>308</v>
      </c>
      <c r="W13" s="262">
        <v>0.9600694444444444</v>
      </c>
      <c r="X13" s="274">
        <v>8.0</v>
      </c>
      <c r="Y13" s="263">
        <v>0.013391203703703704</v>
      </c>
      <c r="Z13" s="264"/>
      <c r="AA13" s="264"/>
      <c r="AB13" s="264"/>
      <c r="AC13" s="264"/>
      <c r="AF13" s="6"/>
      <c r="AG13" s="311">
        <v>43903.0</v>
      </c>
      <c r="AH13" s="272"/>
      <c r="AI13" s="272"/>
      <c r="AJ13" s="268"/>
      <c r="AK13" s="264"/>
      <c r="AL13" s="316" t="s">
        <v>308</v>
      </c>
      <c r="AM13" s="274"/>
      <c r="AN13" s="274"/>
      <c r="AO13" s="263"/>
      <c r="AP13" s="264"/>
      <c r="AQ13" s="264"/>
      <c r="AR13" s="264"/>
      <c r="AS13" s="264"/>
      <c r="AV13" s="6"/>
      <c r="AW13" s="311">
        <v>43903.0</v>
      </c>
      <c r="AX13" s="267"/>
      <c r="AY13" s="267"/>
      <c r="AZ13" s="268"/>
      <c r="BA13" s="264"/>
      <c r="BB13" s="316" t="s">
        <v>308</v>
      </c>
      <c r="BC13" s="274"/>
      <c r="BD13" s="274"/>
      <c r="BE13" s="263"/>
      <c r="BF13" s="264"/>
      <c r="BG13" s="264"/>
      <c r="BH13" s="264"/>
      <c r="BI13" s="264"/>
      <c r="BL13" s="6"/>
      <c r="BM13" s="311">
        <v>43903.0</v>
      </c>
      <c r="BN13" s="267"/>
      <c r="BO13" s="267"/>
      <c r="BP13" s="268"/>
      <c r="BQ13" s="264"/>
      <c r="BR13" s="316" t="s">
        <v>308</v>
      </c>
      <c r="BS13" s="274"/>
      <c r="BT13" s="274"/>
      <c r="BU13" s="263"/>
      <c r="BV13" s="264"/>
      <c r="BW13" s="264"/>
      <c r="BX13" s="264"/>
      <c r="BY13" s="264"/>
      <c r="CB13" s="6"/>
      <c r="CC13" s="313">
        <v>43903.0</v>
      </c>
      <c r="CD13" s="272"/>
      <c r="CE13" s="272"/>
      <c r="CF13" s="268"/>
      <c r="CG13" s="264"/>
      <c r="CH13" s="316" t="s">
        <v>308</v>
      </c>
      <c r="CI13" s="262">
        <v>1.0</v>
      </c>
      <c r="CJ13" s="274">
        <v>1.0</v>
      </c>
      <c r="CK13" s="263">
        <v>0.0010185185185185184</v>
      </c>
      <c r="CL13" s="264"/>
      <c r="CM13" s="264"/>
      <c r="CN13" s="264"/>
      <c r="CO13" s="264"/>
      <c r="CR13" s="6"/>
      <c r="CS13" s="313">
        <v>43903.0</v>
      </c>
      <c r="CT13" s="272"/>
      <c r="CU13" s="272"/>
      <c r="CV13" s="268"/>
      <c r="CW13" s="264"/>
      <c r="CX13" s="318" t="s">
        <v>308</v>
      </c>
      <c r="CY13" s="262">
        <v>1.0</v>
      </c>
      <c r="CZ13" s="274">
        <v>1.0</v>
      </c>
      <c r="DA13" s="263">
        <v>5.902777777777778E-4</v>
      </c>
      <c r="DB13" s="264"/>
      <c r="DC13" s="264"/>
      <c r="DD13" s="264"/>
      <c r="DE13" s="264"/>
      <c r="DK13" s="6"/>
      <c r="DL13" s="311">
        <v>43903.0</v>
      </c>
      <c r="DM13" s="290">
        <f>'Было не удобно говорить, недозв'!AP19</f>
        <v>0.7115384615</v>
      </c>
      <c r="DN13" s="267">
        <f>'Было не удобно говорить, недозв'!AP20</f>
        <v>4</v>
      </c>
      <c r="DO13" s="268">
        <f>'Было не удобно говорить, недозв'!AP21</f>
        <v>0.001284722222</v>
      </c>
      <c r="DP13" s="264"/>
      <c r="DQ13" s="316" t="s">
        <v>308</v>
      </c>
      <c r="DR13" s="262">
        <v>0.8076923076923077</v>
      </c>
      <c r="DS13" s="274">
        <v>4.0</v>
      </c>
      <c r="DT13" s="263">
        <v>0.0021759259259259258</v>
      </c>
      <c r="DU13" s="264"/>
      <c r="DV13" s="264"/>
      <c r="DW13" s="264"/>
      <c r="DX13" s="264"/>
    </row>
    <row r="14" ht="15.75" customHeight="1">
      <c r="A14" s="321">
        <v>43906.0</v>
      </c>
      <c r="B14" s="274"/>
      <c r="C14" s="274"/>
      <c r="D14" s="263"/>
      <c r="E14" s="264"/>
      <c r="F14" s="316" t="s">
        <v>310</v>
      </c>
      <c r="G14" s="262">
        <v>0.9947916666666667</v>
      </c>
      <c r="H14" s="274">
        <v>16.0</v>
      </c>
      <c r="I14" s="263">
        <v>0.016793981481481483</v>
      </c>
      <c r="J14" s="264"/>
      <c r="K14" s="264"/>
      <c r="L14" s="264"/>
      <c r="M14" s="264"/>
      <c r="P14" s="6"/>
      <c r="Q14" s="321">
        <v>43906.0</v>
      </c>
      <c r="R14" s="274"/>
      <c r="S14" s="274"/>
      <c r="T14" s="263"/>
      <c r="U14" s="264"/>
      <c r="V14" s="316" t="s">
        <v>310</v>
      </c>
      <c r="W14" s="262">
        <v>0.9895833333333333</v>
      </c>
      <c r="X14" s="274">
        <v>10.0</v>
      </c>
      <c r="Y14" s="263">
        <v>0.01204861111111111</v>
      </c>
      <c r="Z14" s="264"/>
      <c r="AA14" s="264"/>
      <c r="AB14" s="264"/>
      <c r="AC14" s="264"/>
      <c r="AF14" s="6"/>
      <c r="AG14" s="321">
        <v>43906.0</v>
      </c>
      <c r="AH14" s="281"/>
      <c r="AI14" s="281"/>
      <c r="AJ14" s="263"/>
      <c r="AK14" s="264"/>
      <c r="AL14" s="316" t="s">
        <v>310</v>
      </c>
      <c r="AM14" s="274"/>
      <c r="AN14" s="274"/>
      <c r="AO14" s="263"/>
      <c r="AP14" s="264"/>
      <c r="AQ14" s="264"/>
      <c r="AR14" s="264"/>
      <c r="AS14" s="264"/>
      <c r="AV14" s="6"/>
      <c r="AW14" s="321">
        <v>43906.0</v>
      </c>
      <c r="AX14" s="274"/>
      <c r="AY14" s="274"/>
      <c r="AZ14" s="263"/>
      <c r="BA14" s="264"/>
      <c r="BB14" s="316" t="s">
        <v>310</v>
      </c>
      <c r="BC14" s="274"/>
      <c r="BD14" s="274"/>
      <c r="BE14" s="263"/>
      <c r="BF14" s="264"/>
      <c r="BG14" s="264"/>
      <c r="BH14" s="264"/>
      <c r="BI14" s="264"/>
      <c r="BL14" s="6"/>
      <c r="BM14" s="321">
        <v>43906.0</v>
      </c>
      <c r="BN14" s="274"/>
      <c r="BO14" s="274"/>
      <c r="BP14" s="263"/>
      <c r="BQ14" s="264"/>
      <c r="BR14" s="316" t="s">
        <v>310</v>
      </c>
      <c r="BS14" s="274"/>
      <c r="BT14" s="274"/>
      <c r="BU14" s="263"/>
      <c r="BV14" s="264"/>
      <c r="BW14" s="264"/>
      <c r="BX14" s="264"/>
      <c r="BY14" s="264"/>
      <c r="CB14" s="6"/>
      <c r="CC14" s="323">
        <v>43906.0</v>
      </c>
      <c r="CD14" s="281"/>
      <c r="CE14" s="281"/>
      <c r="CF14" s="263"/>
      <c r="CG14" s="264"/>
      <c r="CH14" s="316" t="s">
        <v>310</v>
      </c>
      <c r="CI14" s="274"/>
      <c r="CJ14" s="274"/>
      <c r="CK14" s="263"/>
      <c r="CL14" s="264"/>
      <c r="CM14" s="264"/>
      <c r="CN14" s="264"/>
      <c r="CO14" s="264"/>
      <c r="CR14" s="6"/>
      <c r="CS14" s="323">
        <v>43906.0</v>
      </c>
      <c r="CT14" s="281"/>
      <c r="CU14" s="281"/>
      <c r="CV14" s="263"/>
      <c r="CW14" s="264"/>
      <c r="CX14" s="318" t="s">
        <v>310</v>
      </c>
      <c r="CY14" s="274"/>
      <c r="CZ14" s="274"/>
      <c r="DA14" s="263"/>
      <c r="DB14" s="264"/>
      <c r="DC14" s="264"/>
      <c r="DD14" s="264"/>
      <c r="DE14" s="264"/>
      <c r="DK14" s="6"/>
      <c r="DL14" s="321">
        <v>43906.0</v>
      </c>
      <c r="DM14" s="274"/>
      <c r="DN14" s="274"/>
      <c r="DO14" s="263"/>
      <c r="DP14" s="264"/>
      <c r="DQ14" s="316" t="s">
        <v>310</v>
      </c>
      <c r="DR14" s="262">
        <v>0.923076923076923</v>
      </c>
      <c r="DS14" s="274">
        <v>8.0</v>
      </c>
      <c r="DT14" s="263">
        <v>0.005069444444444444</v>
      </c>
      <c r="DU14" s="264"/>
      <c r="DV14" s="264"/>
      <c r="DW14" s="264"/>
      <c r="DX14" s="264"/>
    </row>
    <row r="15" ht="15.75" customHeight="1">
      <c r="A15" s="321">
        <v>43907.0</v>
      </c>
      <c r="B15" s="262">
        <f>'Звонок для выявление ЛПР'!BJ31</f>
        <v>1</v>
      </c>
      <c r="C15" s="274">
        <f>'Звонок для выявление ЛПР'!BJ32</f>
        <v>4</v>
      </c>
      <c r="D15" s="263">
        <f>'Звонок для выявление ЛПР'!BJ33</f>
        <v>0.007719907407</v>
      </c>
      <c r="E15" s="264"/>
      <c r="F15" s="316" t="s">
        <v>311</v>
      </c>
      <c r="G15" s="274"/>
      <c r="H15" s="274"/>
      <c r="I15" s="263"/>
      <c r="J15" s="264"/>
      <c r="K15" s="264"/>
      <c r="L15" s="264"/>
      <c r="M15" s="264"/>
      <c r="P15" s="6"/>
      <c r="Q15" s="321">
        <v>43907.0</v>
      </c>
      <c r="R15" s="262">
        <f>'Звонок ЛПР'!AD37</f>
        <v>1</v>
      </c>
      <c r="S15" s="274">
        <f>'Звонок ЛПР'!AD38</f>
        <v>2</v>
      </c>
      <c r="T15" s="263">
        <f>'Звонок ЛПР'!AD39</f>
        <v>0.004143518519</v>
      </c>
      <c r="U15" s="264"/>
      <c r="V15" s="316" t="s">
        <v>311</v>
      </c>
      <c r="W15" s="274"/>
      <c r="X15" s="274"/>
      <c r="Y15" s="263"/>
      <c r="Z15" s="264"/>
      <c r="AA15" s="264"/>
      <c r="AB15" s="264"/>
      <c r="AC15" s="264"/>
      <c r="AF15" s="6"/>
      <c r="AG15" s="321">
        <v>43907.0</v>
      </c>
      <c r="AH15" s="281"/>
      <c r="AI15" s="281"/>
      <c r="AJ15" s="263"/>
      <c r="AK15" s="264"/>
      <c r="AL15" s="316" t="s">
        <v>311</v>
      </c>
      <c r="AM15" s="274"/>
      <c r="AN15" s="274"/>
      <c r="AO15" s="263"/>
      <c r="AP15" s="264"/>
      <c r="AQ15" s="264"/>
      <c r="AR15" s="264"/>
      <c r="AS15" s="264"/>
      <c r="AV15" s="6"/>
      <c r="AW15" s="321">
        <v>43907.0</v>
      </c>
      <c r="AX15" s="274"/>
      <c r="AY15" s="274"/>
      <c r="AZ15" s="263"/>
      <c r="BA15" s="264"/>
      <c r="BB15" s="316" t="s">
        <v>311</v>
      </c>
      <c r="BC15" s="274"/>
      <c r="BD15" s="274"/>
      <c r="BE15" s="263"/>
      <c r="BF15" s="264"/>
      <c r="BG15" s="264"/>
      <c r="BH15" s="264"/>
      <c r="BI15" s="264"/>
      <c r="BL15" s="6"/>
      <c r="BM15" s="321">
        <v>43907.0</v>
      </c>
      <c r="BN15" s="274"/>
      <c r="BO15" s="274"/>
      <c r="BP15" s="263"/>
      <c r="BQ15" s="264"/>
      <c r="BR15" s="316" t="s">
        <v>311</v>
      </c>
      <c r="BS15" s="274"/>
      <c r="BT15" s="274"/>
      <c r="BU15" s="263"/>
      <c r="BV15" s="264"/>
      <c r="BW15" s="264"/>
      <c r="BX15" s="264"/>
      <c r="BY15" s="264"/>
      <c r="CB15" s="6"/>
      <c r="CC15" s="323">
        <v>43907.0</v>
      </c>
      <c r="CD15" s="281"/>
      <c r="CE15" s="281"/>
      <c r="CF15" s="263"/>
      <c r="CG15" s="264"/>
      <c r="CH15" s="316" t="s">
        <v>311</v>
      </c>
      <c r="CI15" s="274"/>
      <c r="CJ15" s="274"/>
      <c r="CK15" s="263"/>
      <c r="CL15" s="264"/>
      <c r="CM15" s="264"/>
      <c r="CN15" s="264"/>
      <c r="CO15" s="264"/>
      <c r="CR15" s="6"/>
      <c r="CS15" s="323">
        <v>43907.0</v>
      </c>
      <c r="CT15" s="281"/>
      <c r="CU15" s="281"/>
      <c r="CV15" s="263"/>
      <c r="CW15" s="264"/>
      <c r="CX15" s="318" t="s">
        <v>311</v>
      </c>
      <c r="CY15" s="274"/>
      <c r="CZ15" s="274"/>
      <c r="DA15" s="263"/>
      <c r="DB15" s="264"/>
      <c r="DC15" s="264"/>
      <c r="DD15" s="264"/>
      <c r="DE15" s="264"/>
      <c r="DK15" s="6"/>
      <c r="DL15" s="321">
        <v>43907.0</v>
      </c>
      <c r="DM15" s="262">
        <f>'Было не удобно говорить, недозв'!AS19</f>
        <v>0.8076923077</v>
      </c>
      <c r="DN15" s="274">
        <f>'Было не удобно говорить, недозв'!AS20</f>
        <v>2</v>
      </c>
      <c r="DO15" s="263">
        <f>'Было не удобно говорить, недозв'!AS21</f>
        <v>0.0007060185185</v>
      </c>
      <c r="DP15" s="264"/>
      <c r="DQ15" s="316" t="s">
        <v>311</v>
      </c>
      <c r="DR15" s="274"/>
      <c r="DS15" s="274"/>
      <c r="DT15" s="263"/>
      <c r="DU15" s="264"/>
      <c r="DV15" s="264"/>
      <c r="DW15" s="264"/>
      <c r="DX15" s="264"/>
    </row>
    <row r="16" ht="15.75" customHeight="1">
      <c r="A16" s="321">
        <v>43908.0</v>
      </c>
      <c r="B16" s="274"/>
      <c r="C16" s="274"/>
      <c r="D16" s="263"/>
      <c r="E16" s="264"/>
      <c r="F16" s="264"/>
      <c r="G16" s="264"/>
      <c r="H16" s="264"/>
      <c r="I16" s="264"/>
      <c r="J16" s="264"/>
      <c r="K16" s="264"/>
      <c r="L16" s="264"/>
      <c r="M16" s="264"/>
      <c r="P16" s="6"/>
      <c r="Q16" s="321">
        <v>43908.0</v>
      </c>
      <c r="R16" s="274"/>
      <c r="S16" s="274"/>
      <c r="T16" s="263"/>
      <c r="U16" s="264"/>
      <c r="V16" s="264"/>
      <c r="W16" s="264"/>
      <c r="X16" s="264"/>
      <c r="Y16" s="264"/>
      <c r="Z16" s="264"/>
      <c r="AA16" s="264"/>
      <c r="AB16" s="264"/>
      <c r="AC16" s="264"/>
      <c r="AF16" s="6"/>
      <c r="AG16" s="321">
        <v>43908.0</v>
      </c>
      <c r="AH16" s="281"/>
      <c r="AI16" s="281"/>
      <c r="AJ16" s="263"/>
      <c r="AK16" s="264"/>
      <c r="AL16" s="264"/>
      <c r="AM16" s="264"/>
      <c r="AN16" s="264"/>
      <c r="AO16" s="264"/>
      <c r="AP16" s="264"/>
      <c r="AQ16" s="264"/>
      <c r="AR16" s="264"/>
      <c r="AS16" s="264"/>
      <c r="AV16" s="6"/>
      <c r="AW16" s="321">
        <v>43908.0</v>
      </c>
      <c r="AX16" s="274"/>
      <c r="AY16" s="274"/>
      <c r="AZ16" s="263"/>
      <c r="BA16" s="264"/>
      <c r="BF16" s="264"/>
      <c r="BG16" s="264"/>
      <c r="BH16" s="264"/>
      <c r="BI16" s="264"/>
      <c r="BL16" s="6"/>
      <c r="BM16" s="321">
        <v>43908.0</v>
      </c>
      <c r="BN16" s="274"/>
      <c r="BO16" s="274"/>
      <c r="BP16" s="263"/>
      <c r="BQ16" s="264"/>
      <c r="BR16" s="264"/>
      <c r="BS16" s="264"/>
      <c r="BT16" s="264"/>
      <c r="BU16" s="264"/>
      <c r="BV16" s="264"/>
      <c r="BW16" s="264"/>
      <c r="BX16" s="264"/>
      <c r="BY16" s="264"/>
      <c r="CB16" s="6"/>
      <c r="CC16" s="323">
        <v>43908.0</v>
      </c>
      <c r="CD16" s="280">
        <f>'ВХОДЯЩИЙ ЗВОНОК'!H20</f>
        <v>1</v>
      </c>
      <c r="CE16" s="281">
        <f>'ВХОДЯЩИЙ ЗВОНОК'!H21</f>
        <v>1</v>
      </c>
      <c r="CF16" s="263">
        <f>'ВХОДЯЩИЙ ЗВОНОК'!H22</f>
        <v>0.001018518519</v>
      </c>
      <c r="CG16" s="264"/>
      <c r="CH16" s="264"/>
      <c r="CI16" s="264"/>
      <c r="CJ16" s="264"/>
      <c r="CK16" s="264"/>
      <c r="CL16" s="264"/>
      <c r="CM16" s="264"/>
      <c r="CN16" s="264"/>
      <c r="CO16" s="264"/>
      <c r="CR16" s="6"/>
      <c r="CS16" s="323">
        <v>43908.0</v>
      </c>
      <c r="CT16" s="281"/>
      <c r="CU16" s="281"/>
      <c r="CV16" s="263"/>
      <c r="CW16" s="264"/>
      <c r="CX16" s="264"/>
      <c r="CY16" s="264"/>
      <c r="CZ16" s="264"/>
      <c r="DA16" s="264"/>
      <c r="DB16" s="264"/>
      <c r="DC16" s="264"/>
      <c r="DD16" s="264"/>
      <c r="DE16" s="264"/>
      <c r="DK16" s="6"/>
      <c r="DL16" s="321">
        <v>43908.0</v>
      </c>
      <c r="DM16" s="274"/>
      <c r="DN16" s="274"/>
      <c r="DO16" s="263"/>
      <c r="DP16" s="264"/>
      <c r="DQ16" s="264"/>
      <c r="DR16" s="264"/>
      <c r="DS16" s="264"/>
      <c r="DT16" s="264"/>
      <c r="DU16" s="264"/>
      <c r="DV16" s="264"/>
      <c r="DW16" s="264"/>
      <c r="DX16" s="264"/>
    </row>
    <row r="17" ht="15.75" customHeight="1">
      <c r="A17" s="321">
        <v>43909.0</v>
      </c>
      <c r="B17" s="262">
        <f>'Звонок для выявление ЛПР'!BN31</f>
        <v>0.9895833333</v>
      </c>
      <c r="C17" s="274">
        <f>'Звонок для выявление ЛПР'!BN32</f>
        <v>3</v>
      </c>
      <c r="D17" s="263">
        <f>'Звонок для выявление ЛПР'!BN33</f>
        <v>0.0046875</v>
      </c>
      <c r="E17" s="264"/>
      <c r="F17" s="264"/>
      <c r="G17" s="264"/>
      <c r="H17" s="264"/>
      <c r="I17" s="264"/>
      <c r="J17" s="264"/>
      <c r="K17" s="264"/>
      <c r="L17" s="264"/>
      <c r="M17" s="264"/>
      <c r="P17" s="6"/>
      <c r="Q17" s="321">
        <v>43909.0</v>
      </c>
      <c r="R17" s="262">
        <f>'Звонок ЛПР'!AJ37</f>
        <v>0.9201388889</v>
      </c>
      <c r="S17" s="274">
        <f>'Звонок ЛПР'!AJ38</f>
        <v>6</v>
      </c>
      <c r="T17" s="263">
        <f>'Звонок ЛПР'!AJ39</f>
        <v>0.009247685185</v>
      </c>
      <c r="U17" s="264"/>
      <c r="V17" s="264"/>
      <c r="W17" s="264"/>
      <c r="X17" s="264"/>
      <c r="Y17" s="264"/>
      <c r="Z17" s="264"/>
      <c r="AA17" s="264"/>
      <c r="AB17" s="264"/>
      <c r="AC17" s="264"/>
      <c r="AF17" s="6"/>
      <c r="AG17" s="321">
        <v>43909.0</v>
      </c>
      <c r="AH17" s="281"/>
      <c r="AI17" s="281"/>
      <c r="AJ17" s="263"/>
      <c r="AK17" s="264"/>
      <c r="AL17" s="264"/>
      <c r="AM17" s="264"/>
      <c r="AN17" s="264"/>
      <c r="AO17" s="264"/>
      <c r="AP17" s="264"/>
      <c r="AQ17" s="264"/>
      <c r="AR17" s="264"/>
      <c r="AS17" s="264"/>
      <c r="AV17" s="6"/>
      <c r="AW17" s="321">
        <v>43909.0</v>
      </c>
      <c r="AX17" s="274"/>
      <c r="AY17" s="274"/>
      <c r="AZ17" s="263"/>
      <c r="BA17" s="264"/>
      <c r="BB17" s="264"/>
      <c r="BC17" s="264"/>
      <c r="BD17" s="264"/>
      <c r="BE17" s="264"/>
      <c r="BF17" s="264"/>
      <c r="BG17" s="264"/>
      <c r="BH17" s="264"/>
      <c r="BI17" s="264"/>
      <c r="BL17" s="6"/>
      <c r="BM17" s="321">
        <v>43909.0</v>
      </c>
      <c r="BN17" s="274"/>
      <c r="BO17" s="274"/>
      <c r="BP17" s="263"/>
      <c r="BQ17" s="264"/>
      <c r="BR17" s="264"/>
      <c r="BS17" s="264"/>
      <c r="BT17" s="264"/>
      <c r="BU17" s="264"/>
      <c r="BV17" s="264"/>
      <c r="BW17" s="264"/>
      <c r="BX17" s="264"/>
      <c r="BY17" s="264"/>
      <c r="CB17" s="6"/>
      <c r="CC17" s="323">
        <v>43909.0</v>
      </c>
      <c r="CD17" s="281"/>
      <c r="CE17" s="281"/>
      <c r="CF17" s="263"/>
      <c r="CG17" s="264"/>
      <c r="CH17" s="264"/>
      <c r="CI17" s="264"/>
      <c r="CJ17" s="264"/>
      <c r="CK17" s="264"/>
      <c r="CL17" s="264"/>
      <c r="CM17" s="264"/>
      <c r="CN17" s="264"/>
      <c r="CO17" s="264"/>
      <c r="CR17" s="6"/>
      <c r="CS17" s="323">
        <v>43909.0</v>
      </c>
      <c r="CT17" s="281"/>
      <c r="CU17" s="281"/>
      <c r="CV17" s="263"/>
      <c r="CW17" s="264"/>
      <c r="CX17" s="264"/>
      <c r="CY17" s="264"/>
      <c r="CZ17" s="264"/>
      <c r="DA17" s="264"/>
      <c r="DB17" s="264"/>
      <c r="DC17" s="264"/>
      <c r="DD17" s="264"/>
      <c r="DE17" s="264"/>
      <c r="DK17" s="6"/>
      <c r="DL17" s="321">
        <v>43909.0</v>
      </c>
      <c r="DM17" s="262">
        <f>'Было не удобно говорить, недозв'!AV19</f>
        <v>0.8076923077</v>
      </c>
      <c r="DN17" s="274">
        <f>'Было не удобно говорить, недозв'!AV20</f>
        <v>2</v>
      </c>
      <c r="DO17" s="263">
        <f>'Было не удобно говорить, недозв'!AV21</f>
        <v>0.001469907407</v>
      </c>
      <c r="DP17" s="264"/>
      <c r="DQ17" s="264"/>
      <c r="DR17" s="264"/>
      <c r="DS17" s="264"/>
      <c r="DT17" s="264"/>
      <c r="DU17" s="264"/>
      <c r="DV17" s="264"/>
      <c r="DW17" s="264"/>
      <c r="DX17" s="264"/>
    </row>
    <row r="18" ht="15.75" customHeight="1">
      <c r="A18" s="321">
        <v>43910.0</v>
      </c>
      <c r="B18" s="262">
        <f>'Звонок для выявление ЛПР'!BR31</f>
        <v>1</v>
      </c>
      <c r="C18" s="274">
        <f>'Звонок для выявление ЛПР'!BR32</f>
        <v>2</v>
      </c>
      <c r="D18" s="263">
        <f>'Звонок для выявление ЛПР'!BR33</f>
        <v>0.003530092593</v>
      </c>
      <c r="E18" s="264"/>
      <c r="F18" s="264"/>
      <c r="G18" s="264"/>
      <c r="H18" s="264"/>
      <c r="I18" s="264"/>
      <c r="J18" s="264"/>
      <c r="K18" s="264"/>
      <c r="L18" s="264"/>
      <c r="M18" s="264"/>
      <c r="P18" s="6"/>
      <c r="Q18" s="321">
        <v>43910.0</v>
      </c>
      <c r="R18" s="274"/>
      <c r="S18" s="274"/>
      <c r="T18" s="263"/>
      <c r="U18" s="264"/>
      <c r="V18" s="264"/>
      <c r="W18" s="264"/>
      <c r="X18" s="264"/>
      <c r="Y18" s="264"/>
      <c r="Z18" s="264"/>
      <c r="AA18" s="264"/>
      <c r="AB18" s="264"/>
      <c r="AC18" s="264"/>
      <c r="AF18" s="6"/>
      <c r="AG18" s="321">
        <v>43910.0</v>
      </c>
      <c r="AH18" s="281"/>
      <c r="AI18" s="281"/>
      <c r="AJ18" s="263"/>
      <c r="AK18" s="264"/>
      <c r="AL18" s="264"/>
      <c r="AM18" s="264"/>
      <c r="AN18" s="264"/>
      <c r="AO18" s="264"/>
      <c r="AP18" s="264"/>
      <c r="AQ18" s="264"/>
      <c r="AR18" s="264"/>
      <c r="AS18" s="264"/>
      <c r="AV18" s="6"/>
      <c r="AW18" s="321">
        <v>43910.0</v>
      </c>
      <c r="AX18" s="274"/>
      <c r="AY18" s="274"/>
      <c r="AZ18" s="263"/>
      <c r="BA18" s="264"/>
      <c r="BB18" s="264"/>
      <c r="BC18" s="264"/>
      <c r="BD18" s="264"/>
      <c r="BE18" s="264"/>
      <c r="BF18" s="264"/>
      <c r="BG18" s="264"/>
      <c r="BH18" s="264"/>
      <c r="BI18" s="264"/>
      <c r="BL18" s="6"/>
      <c r="BM18" s="321">
        <v>43910.0</v>
      </c>
      <c r="BN18" s="274"/>
      <c r="BO18" s="274"/>
      <c r="BP18" s="263"/>
      <c r="BQ18" s="264"/>
      <c r="BR18" s="264"/>
      <c r="BS18" s="264"/>
      <c r="BT18" s="264"/>
      <c r="BU18" s="264"/>
      <c r="BV18" s="264"/>
      <c r="BW18" s="264"/>
      <c r="BX18" s="264"/>
      <c r="BY18" s="264"/>
      <c r="CB18" s="6"/>
      <c r="CC18" s="323">
        <v>43910.0</v>
      </c>
      <c r="CD18" s="281"/>
      <c r="CE18" s="281"/>
      <c r="CF18" s="263"/>
      <c r="CG18" s="264"/>
      <c r="CH18" s="264"/>
      <c r="CI18" s="264"/>
      <c r="CJ18" s="264"/>
      <c r="CK18" s="264"/>
      <c r="CL18" s="264"/>
      <c r="CM18" s="264"/>
      <c r="CN18" s="264"/>
      <c r="CO18" s="264"/>
      <c r="CR18" s="6"/>
      <c r="CS18" s="323">
        <v>43910.0</v>
      </c>
      <c r="CT18" s="280">
        <f>'Уточняющее касание '!J34</f>
        <v>1</v>
      </c>
      <c r="CU18" s="281">
        <f>'Уточняющее касание '!J35</f>
        <v>1</v>
      </c>
      <c r="CV18" s="263">
        <f>'Уточняющее касание '!J36</f>
        <v>0.0005902777778</v>
      </c>
      <c r="CW18" s="264"/>
      <c r="CX18" s="264"/>
      <c r="CY18" s="264"/>
      <c r="CZ18" s="264"/>
      <c r="DA18" s="264"/>
      <c r="DB18" s="264"/>
      <c r="DC18" s="264"/>
      <c r="DD18" s="264"/>
      <c r="DE18" s="264"/>
      <c r="DK18" s="6"/>
      <c r="DL18" s="321">
        <v>43910.0</v>
      </c>
      <c r="DM18" s="274"/>
      <c r="DN18" s="274"/>
      <c r="DO18" s="263"/>
      <c r="DP18" s="264"/>
      <c r="DQ18" s="264"/>
      <c r="DR18" s="264"/>
      <c r="DS18" s="264"/>
      <c r="DT18" s="264"/>
      <c r="DU18" s="264"/>
      <c r="DV18" s="264"/>
      <c r="DW18" s="264"/>
      <c r="DX18" s="264"/>
    </row>
    <row r="19" ht="15.75" customHeight="1">
      <c r="A19" s="324">
        <v>43913.0</v>
      </c>
      <c r="B19" s="290">
        <f>'Звонок для выявление ЛПР'!BV31</f>
        <v>0.9739583333</v>
      </c>
      <c r="C19" s="267">
        <f>'Звонок для выявление ЛПР'!BV32</f>
        <v>6</v>
      </c>
      <c r="D19" s="268">
        <f>'Звонок для выявление ЛПР'!BV33</f>
        <v>0.005243055556</v>
      </c>
      <c r="E19" s="264"/>
      <c r="F19" s="264"/>
      <c r="G19" s="264"/>
      <c r="H19" s="264"/>
      <c r="I19" s="264"/>
      <c r="J19" s="264"/>
      <c r="K19" s="264"/>
      <c r="L19" s="264"/>
      <c r="M19" s="264"/>
      <c r="P19" s="6"/>
      <c r="Q19" s="324">
        <v>43913.0</v>
      </c>
      <c r="R19" s="290">
        <f>'Звонок ЛПР'!AO37</f>
        <v>0.9479166667</v>
      </c>
      <c r="S19" s="267">
        <f>'Звонок ЛПР'!AO38</f>
        <v>4</v>
      </c>
      <c r="T19" s="268">
        <f>'Звонок ЛПР'!AO39</f>
        <v>0.0046875</v>
      </c>
      <c r="U19" s="264"/>
      <c r="V19" s="264"/>
      <c r="W19" s="264"/>
      <c r="X19" s="264"/>
      <c r="Y19" s="264"/>
      <c r="Z19" s="264"/>
      <c r="AA19" s="264"/>
      <c r="AB19" s="264"/>
      <c r="AC19" s="264"/>
      <c r="AF19" s="6"/>
      <c r="AG19" s="324">
        <v>43913.0</v>
      </c>
      <c r="AH19" s="272"/>
      <c r="AI19" s="272"/>
      <c r="AJ19" s="268"/>
      <c r="AK19" s="264"/>
      <c r="AL19" s="264"/>
      <c r="AM19" s="264"/>
      <c r="AN19" s="264"/>
      <c r="AO19" s="264"/>
      <c r="AP19" s="264"/>
      <c r="AQ19" s="264"/>
      <c r="AR19" s="264"/>
      <c r="AS19" s="264"/>
      <c r="AV19" s="6"/>
      <c r="AW19" s="324">
        <v>43913.0</v>
      </c>
      <c r="AX19" s="267"/>
      <c r="AY19" s="267"/>
      <c r="AZ19" s="268"/>
      <c r="BA19" s="264"/>
      <c r="BB19" s="264"/>
      <c r="BC19" s="264"/>
      <c r="BD19" s="264"/>
      <c r="BE19" s="264"/>
      <c r="BF19" s="264"/>
      <c r="BG19" s="264"/>
      <c r="BH19" s="264"/>
      <c r="BI19" s="264"/>
      <c r="BL19" s="6"/>
      <c r="BM19" s="324">
        <v>43913.0</v>
      </c>
      <c r="BN19" s="267"/>
      <c r="BO19" s="267"/>
      <c r="BP19" s="268"/>
      <c r="BQ19" s="264"/>
      <c r="BR19" s="264"/>
      <c r="BS19" s="264"/>
      <c r="BT19" s="264"/>
      <c r="BU19" s="264"/>
      <c r="BV19" s="264"/>
      <c r="BW19" s="264"/>
      <c r="BX19" s="264"/>
      <c r="BY19" s="264"/>
      <c r="CB19" s="6"/>
      <c r="CC19" s="325">
        <v>43913.0</v>
      </c>
      <c r="CD19" s="272"/>
      <c r="CE19" s="272"/>
      <c r="CF19" s="268"/>
      <c r="CG19" s="264"/>
      <c r="CH19" s="264"/>
      <c r="CI19" s="264"/>
      <c r="CJ19" s="264"/>
      <c r="CK19" s="264"/>
      <c r="CL19" s="264"/>
      <c r="CM19" s="264"/>
      <c r="CN19" s="264"/>
      <c r="CO19" s="264"/>
      <c r="CR19" s="6"/>
      <c r="CS19" s="325">
        <v>43913.0</v>
      </c>
      <c r="CT19" s="272"/>
      <c r="CU19" s="272"/>
      <c r="CV19" s="268"/>
      <c r="CW19" s="264"/>
      <c r="CX19" s="264"/>
      <c r="CY19" s="264"/>
      <c r="CZ19" s="264"/>
      <c r="DA19" s="264"/>
      <c r="DB19" s="264"/>
      <c r="DC19" s="264"/>
      <c r="DD19" s="264"/>
      <c r="DE19" s="264"/>
      <c r="DK19" s="6"/>
      <c r="DL19" s="324">
        <v>43913.0</v>
      </c>
      <c r="DM19" s="290">
        <f>'Было не удобно говорить, недозв'!AY19</f>
        <v>1</v>
      </c>
      <c r="DN19" s="267">
        <f>'Было не удобно говорить, недозв'!AY20</f>
        <v>3</v>
      </c>
      <c r="DO19" s="268">
        <f>'Было не удобно говорить, недозв'!AY21</f>
        <v>0.001747685185</v>
      </c>
      <c r="DP19" s="264"/>
      <c r="DQ19" s="264"/>
      <c r="DR19" s="264"/>
      <c r="DS19" s="264"/>
      <c r="DT19" s="264"/>
      <c r="DU19" s="264"/>
      <c r="DV19" s="264"/>
      <c r="DW19" s="264"/>
      <c r="DX19" s="264"/>
    </row>
    <row r="20" ht="15.75" customHeight="1">
      <c r="A20" s="324">
        <v>43914.0</v>
      </c>
      <c r="B20" s="290">
        <f>'Звонок для выявление ЛПР'!CB31</f>
        <v>1</v>
      </c>
      <c r="C20" s="267">
        <f>'Звонок для выявление ЛПР'!CB32</f>
        <v>3</v>
      </c>
      <c r="D20" s="268">
        <f>'Звонок для выявление ЛПР'!CB33</f>
        <v>0.002071759259</v>
      </c>
      <c r="E20" s="264"/>
      <c r="F20" s="264"/>
      <c r="G20" s="264"/>
      <c r="H20" s="264"/>
      <c r="I20" s="264"/>
      <c r="J20" s="264"/>
      <c r="K20" s="264"/>
      <c r="L20" s="264"/>
      <c r="M20" s="264"/>
      <c r="P20" s="6"/>
      <c r="Q20" s="324">
        <v>43914.0</v>
      </c>
      <c r="R20" s="290">
        <f>'Звонок ЛПР'!AS37</f>
        <v>1</v>
      </c>
      <c r="S20" s="267">
        <f>'Звонок ЛПР'!AS38</f>
        <v>1</v>
      </c>
      <c r="T20" s="268">
        <f>'Звонок ЛПР'!AS39</f>
        <v>0.001967592593</v>
      </c>
      <c r="U20" s="264"/>
      <c r="V20" s="264"/>
      <c r="W20" s="264"/>
      <c r="X20" s="264"/>
      <c r="Y20" s="264"/>
      <c r="Z20" s="264"/>
      <c r="AA20" s="264"/>
      <c r="AB20" s="264"/>
      <c r="AC20" s="264"/>
      <c r="AF20" s="6"/>
      <c r="AG20" s="324">
        <v>43914.0</v>
      </c>
      <c r="AH20" s="48"/>
      <c r="AI20" s="272"/>
      <c r="AJ20" s="268"/>
      <c r="AK20" s="264"/>
      <c r="AL20" s="264"/>
      <c r="AM20" s="264"/>
      <c r="AN20" s="264"/>
      <c r="AO20" s="264"/>
      <c r="AP20" s="264"/>
      <c r="AQ20" s="264"/>
      <c r="AR20" s="264"/>
      <c r="AS20" s="264"/>
      <c r="AV20" s="6"/>
      <c r="AW20" s="324">
        <v>43914.0</v>
      </c>
      <c r="AX20" s="267"/>
      <c r="AY20" s="267"/>
      <c r="AZ20" s="268"/>
      <c r="BA20" s="264"/>
      <c r="BB20" s="264"/>
      <c r="BC20" s="264"/>
      <c r="BD20" s="264"/>
      <c r="BE20" s="264"/>
      <c r="BF20" s="264"/>
      <c r="BG20" s="264"/>
      <c r="BH20" s="264"/>
      <c r="BI20" s="264"/>
      <c r="BL20" s="6"/>
      <c r="BM20" s="324">
        <v>43914.0</v>
      </c>
      <c r="BN20" s="267"/>
      <c r="BO20" s="267"/>
      <c r="BP20" s="268"/>
      <c r="BQ20" s="264"/>
      <c r="BR20" s="264"/>
      <c r="BS20" s="264"/>
      <c r="BT20" s="264"/>
      <c r="BU20" s="264"/>
      <c r="BV20" s="264"/>
      <c r="BW20" s="264"/>
      <c r="BX20" s="264"/>
      <c r="BY20" s="264"/>
      <c r="CB20" s="6"/>
      <c r="CC20" s="325">
        <v>43914.0</v>
      </c>
      <c r="CD20" s="48"/>
      <c r="CE20" s="272"/>
      <c r="CF20" s="268"/>
      <c r="CG20" s="264"/>
      <c r="CH20" s="264"/>
      <c r="CI20" s="264"/>
      <c r="CJ20" s="264"/>
      <c r="CK20" s="264"/>
      <c r="CL20" s="264"/>
      <c r="CM20" s="264"/>
      <c r="CN20" s="264"/>
      <c r="CO20" s="264"/>
      <c r="CR20" s="6"/>
      <c r="CS20" s="325">
        <v>43914.0</v>
      </c>
      <c r="CT20" s="48"/>
      <c r="CU20" s="272"/>
      <c r="CV20" s="268"/>
      <c r="CW20" s="264"/>
      <c r="CX20" s="264"/>
      <c r="CY20" s="264"/>
      <c r="CZ20" s="264"/>
      <c r="DA20" s="264"/>
      <c r="DB20" s="264"/>
      <c r="DC20" s="264"/>
      <c r="DD20" s="264"/>
      <c r="DE20" s="264"/>
      <c r="DK20" s="6"/>
      <c r="DL20" s="324">
        <v>43914.0</v>
      </c>
      <c r="DM20" s="290">
        <f>'Было не удобно говорить, недозв'!BC19</f>
        <v>0.6153846154</v>
      </c>
      <c r="DN20" s="267">
        <f>'Было не удобно говорить, недозв'!BC20</f>
        <v>1</v>
      </c>
      <c r="DO20" s="268">
        <f>'Было не удобно говорить, недозв'!BC21</f>
        <v>0.001712962963</v>
      </c>
      <c r="DP20" s="264"/>
      <c r="DQ20" s="264"/>
      <c r="DR20" s="264"/>
      <c r="DS20" s="264"/>
      <c r="DT20" s="264"/>
      <c r="DU20" s="264"/>
      <c r="DV20" s="264"/>
      <c r="DW20" s="264"/>
      <c r="DX20" s="264"/>
    </row>
    <row r="21" ht="15.75" customHeight="1">
      <c r="A21" s="324">
        <v>43915.0</v>
      </c>
      <c r="B21" s="290">
        <f>'Звонок для выявление ЛПР'!CE31</f>
        <v>1</v>
      </c>
      <c r="C21" s="267">
        <f>'Звонок для выявление ЛПР'!CE32</f>
        <v>2</v>
      </c>
      <c r="D21" s="268">
        <f>'Звонок для выявление ЛПР'!CE33</f>
        <v>0.005474537037</v>
      </c>
      <c r="E21" s="264"/>
      <c r="F21" s="264"/>
      <c r="G21" s="264"/>
      <c r="H21" s="264"/>
      <c r="I21" s="264"/>
      <c r="J21" s="264"/>
      <c r="K21" s="264"/>
      <c r="L21" s="264"/>
      <c r="M21" s="264"/>
      <c r="P21" s="6"/>
      <c r="Q21" s="324">
        <v>43915.0</v>
      </c>
      <c r="R21" s="290">
        <f>'Звонок ЛПР'!AU37</f>
        <v>1</v>
      </c>
      <c r="S21" s="267">
        <f>'Звонок ЛПР'!AU38</f>
        <v>2</v>
      </c>
      <c r="T21" s="268">
        <f>'Звонок ЛПР'!AU39</f>
        <v>0.001319444444</v>
      </c>
      <c r="U21" s="264"/>
      <c r="V21" s="264"/>
      <c r="W21" s="264"/>
      <c r="X21" s="264"/>
      <c r="Y21" s="264"/>
      <c r="Z21" s="264"/>
      <c r="AA21" s="264"/>
      <c r="AB21" s="264"/>
      <c r="AC21" s="264"/>
      <c r="AF21" s="6"/>
      <c r="AG21" s="324">
        <v>43915.0</v>
      </c>
      <c r="AH21" s="272"/>
      <c r="AI21" s="272"/>
      <c r="AJ21" s="268"/>
      <c r="AK21" s="264"/>
      <c r="AL21" s="264"/>
      <c r="AM21" s="264"/>
      <c r="AN21" s="264"/>
      <c r="AO21" s="264"/>
      <c r="AP21" s="264"/>
      <c r="AQ21" s="264"/>
      <c r="AR21" s="264"/>
      <c r="AS21" s="264"/>
      <c r="AV21" s="6"/>
      <c r="AW21" s="324">
        <v>43915.0</v>
      </c>
      <c r="AX21" s="267"/>
      <c r="AY21" s="267"/>
      <c r="AZ21" s="268"/>
      <c r="BA21" s="264"/>
      <c r="BB21" s="264"/>
      <c r="BC21" s="264"/>
      <c r="BD21" s="264"/>
      <c r="BE21" s="264"/>
      <c r="BF21" s="264"/>
      <c r="BG21" s="264"/>
      <c r="BH21" s="264"/>
      <c r="BI21" s="264"/>
      <c r="BL21" s="6"/>
      <c r="BM21" s="324">
        <v>43915.0</v>
      </c>
      <c r="BN21" s="267"/>
      <c r="BO21" s="267"/>
      <c r="BP21" s="268"/>
      <c r="BQ21" s="264"/>
      <c r="BR21" s="264"/>
      <c r="BS21" s="264"/>
      <c r="BT21" s="264"/>
      <c r="BU21" s="264"/>
      <c r="BV21" s="264"/>
      <c r="BW21" s="264"/>
      <c r="BX21" s="264"/>
      <c r="BY21" s="264"/>
      <c r="CB21" s="6"/>
      <c r="CC21" s="325">
        <v>43915.0</v>
      </c>
      <c r="CD21" s="272"/>
      <c r="CE21" s="272"/>
      <c r="CF21" s="268"/>
      <c r="CG21" s="264"/>
      <c r="CH21" s="264"/>
      <c r="CI21" s="264"/>
      <c r="CJ21" s="264"/>
      <c r="CK21" s="264"/>
      <c r="CL21" s="264"/>
      <c r="CM21" s="264"/>
      <c r="CN21" s="264"/>
      <c r="CO21" s="264"/>
      <c r="CR21" s="6"/>
      <c r="CS21" s="325">
        <v>43915.0</v>
      </c>
      <c r="CT21" s="272"/>
      <c r="CU21" s="272"/>
      <c r="CV21" s="268"/>
      <c r="CW21" s="264"/>
      <c r="CX21" s="264"/>
      <c r="CY21" s="264"/>
      <c r="CZ21" s="264"/>
      <c r="DA21" s="264"/>
      <c r="DB21" s="264"/>
      <c r="DC21" s="264"/>
      <c r="DD21" s="264"/>
      <c r="DE21" s="264"/>
      <c r="DK21" s="6"/>
      <c r="DL21" s="324">
        <v>43915.0</v>
      </c>
      <c r="DM21" s="290">
        <f>'Было не удобно говорить, недозв'!BE19</f>
        <v>1</v>
      </c>
      <c r="DN21" s="267">
        <f>'Было не удобно говорить, недозв'!BE20</f>
        <v>1</v>
      </c>
      <c r="DO21" s="268">
        <f>'Было не удобно говорить, недозв'!BE21</f>
        <v>0.0002199074074</v>
      </c>
      <c r="DP21" s="264"/>
      <c r="DQ21" s="264"/>
      <c r="DR21" s="264"/>
      <c r="DS21" s="264"/>
      <c r="DT21" s="264"/>
      <c r="DU21" s="264"/>
      <c r="DV21" s="264"/>
      <c r="DW21" s="264"/>
      <c r="DX21" s="264"/>
    </row>
    <row r="22" ht="15.75" customHeight="1">
      <c r="A22" s="324">
        <v>43916.0</v>
      </c>
      <c r="B22" s="290">
        <f>'Звонок для выявление ЛПР'!CH31</f>
        <v>1</v>
      </c>
      <c r="C22" s="267">
        <f>'Звонок для выявление ЛПР'!CH32</f>
        <v>2</v>
      </c>
      <c r="D22" s="268">
        <f>'Звонок для выявление ЛПР'!CH33</f>
        <v>0.002326388889</v>
      </c>
      <c r="E22" s="264"/>
      <c r="F22" s="264"/>
      <c r="G22" s="264"/>
      <c r="H22" s="264"/>
      <c r="I22" s="264"/>
      <c r="J22" s="264"/>
      <c r="K22" s="264"/>
      <c r="L22" s="264"/>
      <c r="M22" s="264"/>
      <c r="P22" s="6"/>
      <c r="Q22" s="324">
        <v>43916.0</v>
      </c>
      <c r="R22" s="290">
        <f>'Звонок ЛПР'!AX37</f>
        <v>1</v>
      </c>
      <c r="S22" s="267">
        <f>'Звонок ЛПР'!AX38</f>
        <v>1</v>
      </c>
      <c r="T22" s="268">
        <f>'Звонок ЛПР'!AX39</f>
        <v>0.001041666667</v>
      </c>
      <c r="U22" s="264"/>
      <c r="V22" s="264"/>
      <c r="W22" s="264"/>
      <c r="X22" s="264"/>
      <c r="Y22" s="264"/>
      <c r="Z22" s="264"/>
      <c r="AA22" s="264"/>
      <c r="AB22" s="264"/>
      <c r="AC22" s="264"/>
      <c r="AF22" s="6"/>
      <c r="AG22" s="324">
        <v>43916.0</v>
      </c>
      <c r="AH22" s="272"/>
      <c r="AI22" s="272"/>
      <c r="AJ22" s="268"/>
      <c r="AK22" s="264"/>
      <c r="AL22" s="264"/>
      <c r="AM22" s="264"/>
      <c r="AN22" s="264"/>
      <c r="AO22" s="264"/>
      <c r="AP22" s="264"/>
      <c r="AQ22" s="264"/>
      <c r="AR22" s="264"/>
      <c r="AS22" s="264"/>
      <c r="AV22" s="6"/>
      <c r="AW22" s="324">
        <v>43916.0</v>
      </c>
      <c r="AX22" s="290"/>
      <c r="AY22" s="267"/>
      <c r="AZ22" s="268"/>
      <c r="BA22" s="264"/>
      <c r="BB22" s="264"/>
      <c r="BC22" s="264"/>
      <c r="BD22" s="264"/>
      <c r="BE22" s="264"/>
      <c r="BF22" s="264"/>
      <c r="BG22" s="264"/>
      <c r="BH22" s="264"/>
      <c r="BI22" s="264"/>
      <c r="BL22" s="6"/>
      <c r="BM22" s="324">
        <v>43916.0</v>
      </c>
      <c r="BN22" s="290"/>
      <c r="BO22" s="267"/>
      <c r="BP22" s="268"/>
      <c r="BQ22" s="264"/>
      <c r="BR22" s="264"/>
      <c r="BS22" s="264"/>
      <c r="BT22" s="264"/>
      <c r="BU22" s="264"/>
      <c r="BV22" s="264"/>
      <c r="BW22" s="264"/>
      <c r="BX22" s="264"/>
      <c r="BY22" s="264"/>
      <c r="CB22" s="6"/>
      <c r="CC22" s="325">
        <v>43916.0</v>
      </c>
      <c r="CD22" s="272"/>
      <c r="CE22" s="272"/>
      <c r="CF22" s="268"/>
      <c r="CG22" s="264"/>
      <c r="CH22" s="264"/>
      <c r="CI22" s="264"/>
      <c r="CJ22" s="264"/>
      <c r="CK22" s="264"/>
      <c r="CL22" s="264"/>
      <c r="CM22" s="264"/>
      <c r="CN22" s="264"/>
      <c r="CO22" s="264"/>
      <c r="CR22" s="6"/>
      <c r="CS22" s="325">
        <v>43916.0</v>
      </c>
      <c r="CT22" s="272"/>
      <c r="CU22" s="272"/>
      <c r="CV22" s="268"/>
      <c r="CW22" s="264"/>
      <c r="CX22" s="264"/>
      <c r="CY22" s="264"/>
      <c r="CZ22" s="264"/>
      <c r="DA22" s="264"/>
      <c r="DB22" s="264"/>
      <c r="DC22" s="264"/>
      <c r="DD22" s="264"/>
      <c r="DE22" s="264"/>
      <c r="DK22" s="6"/>
      <c r="DL22" s="324">
        <v>43916.0</v>
      </c>
      <c r="DM22" s="290">
        <f>'Было не удобно говорить, недозв'!BG19</f>
        <v>1</v>
      </c>
      <c r="DN22" s="267">
        <f>'Было не удобно говорить, недозв'!BG20</f>
        <v>2</v>
      </c>
      <c r="DO22" s="268">
        <f>'Было не удобно говорить, недозв'!BG21</f>
        <v>0.001180555556</v>
      </c>
      <c r="DP22" s="264"/>
      <c r="DQ22" s="264"/>
      <c r="DR22" s="264"/>
      <c r="DS22" s="264"/>
      <c r="DT22" s="264"/>
      <c r="DU22" s="264"/>
      <c r="DV22" s="264"/>
      <c r="DW22" s="264"/>
      <c r="DX22" s="264"/>
    </row>
    <row r="23" ht="15.75" customHeight="1">
      <c r="A23" s="324">
        <v>43917.0</v>
      </c>
      <c r="B23" s="290">
        <f>'Звонок для выявление ЛПР'!CL31</f>
        <v>1</v>
      </c>
      <c r="C23" s="267">
        <f>'Звонок для выявление ЛПР'!CL32</f>
        <v>3</v>
      </c>
      <c r="D23" s="268">
        <f>'Звонок для выявление ЛПР'!CL33</f>
        <v>0.001678240741</v>
      </c>
      <c r="E23" s="264"/>
      <c r="F23" s="264"/>
      <c r="G23" s="264"/>
      <c r="H23" s="264"/>
      <c r="I23" s="264"/>
      <c r="J23" s="264"/>
      <c r="K23" s="264"/>
      <c r="L23" s="264"/>
      <c r="M23" s="264"/>
      <c r="P23" s="6"/>
      <c r="Q23" s="324">
        <v>43917.0</v>
      </c>
      <c r="R23" s="290">
        <f>'Звонок ЛПР'!AZ37</f>
        <v>1</v>
      </c>
      <c r="S23" s="267">
        <f>'Звонок ЛПР'!AZ38</f>
        <v>2</v>
      </c>
      <c r="T23" s="268">
        <f>'Звонок ЛПР'!AZ39</f>
        <v>0.003032407407</v>
      </c>
      <c r="U23" s="264"/>
      <c r="V23" s="264"/>
      <c r="W23" s="264"/>
      <c r="X23" s="264"/>
      <c r="Y23" s="264"/>
      <c r="Z23" s="264"/>
      <c r="AA23" s="264"/>
      <c r="AB23" s="264"/>
      <c r="AC23" s="264"/>
      <c r="AF23" s="6"/>
      <c r="AG23" s="324">
        <v>43917.0</v>
      </c>
      <c r="AH23" s="272"/>
      <c r="AI23" s="272"/>
      <c r="AJ23" s="268"/>
      <c r="AK23" s="264"/>
      <c r="AL23" s="264"/>
      <c r="AM23" s="264"/>
      <c r="AN23" s="264"/>
      <c r="AO23" s="264"/>
      <c r="AP23" s="264"/>
      <c r="AQ23" s="264"/>
      <c r="AR23" s="264"/>
      <c r="AS23" s="264"/>
      <c r="AV23" s="6"/>
      <c r="AW23" s="324">
        <v>43917.0</v>
      </c>
      <c r="AX23" s="267"/>
      <c r="AY23" s="267"/>
      <c r="AZ23" s="268"/>
      <c r="BA23" s="264"/>
      <c r="BB23" s="264"/>
      <c r="BC23" s="264"/>
      <c r="BD23" s="264"/>
      <c r="BE23" s="264"/>
      <c r="BF23" s="264"/>
      <c r="BG23" s="264"/>
      <c r="BH23" s="264"/>
      <c r="BI23" s="264"/>
      <c r="BL23" s="6"/>
      <c r="BM23" s="324">
        <v>43917.0</v>
      </c>
      <c r="BN23" s="267"/>
      <c r="BO23" s="267"/>
      <c r="BP23" s="268"/>
      <c r="BQ23" s="264"/>
      <c r="BR23" s="264"/>
      <c r="BS23" s="264"/>
      <c r="BT23" s="264"/>
      <c r="BU23" s="264"/>
      <c r="BV23" s="264"/>
      <c r="BW23" s="264"/>
      <c r="BX23" s="264"/>
      <c r="BY23" s="264"/>
      <c r="CB23" s="6"/>
      <c r="CC23" s="325">
        <v>43917.0</v>
      </c>
      <c r="CD23" s="272"/>
      <c r="CE23" s="272"/>
      <c r="CF23" s="268"/>
      <c r="CG23" s="264"/>
      <c r="CH23" s="264"/>
      <c r="CI23" s="264"/>
      <c r="CJ23" s="264"/>
      <c r="CK23" s="264"/>
      <c r="CL23" s="264"/>
      <c r="CM23" s="264"/>
      <c r="CN23" s="264"/>
      <c r="CO23" s="264"/>
      <c r="CR23" s="6"/>
      <c r="CS23" s="325">
        <v>43917.0</v>
      </c>
      <c r="CT23" s="272"/>
      <c r="CU23" s="272"/>
      <c r="CV23" s="268"/>
      <c r="CW23" s="264"/>
      <c r="CX23" s="264"/>
      <c r="CY23" s="264"/>
      <c r="CZ23" s="264"/>
      <c r="DA23" s="264"/>
      <c r="DB23" s="264"/>
      <c r="DC23" s="264"/>
      <c r="DD23" s="264"/>
      <c r="DE23" s="264"/>
      <c r="DK23" s="6"/>
      <c r="DL23" s="324">
        <v>43917.0</v>
      </c>
      <c r="DM23" s="290">
        <f>'Было не удобно говорить, недозв'!BJ19</f>
        <v>1</v>
      </c>
      <c r="DN23" s="267">
        <f>'Было не удобно говорить, недозв'!BJ20</f>
        <v>1</v>
      </c>
      <c r="DO23" s="268">
        <f>'Было не удобно говорить, недозв'!BJ21</f>
        <v>0.0002083333333</v>
      </c>
      <c r="DP23" s="264"/>
      <c r="DQ23" s="264"/>
      <c r="DR23" s="264"/>
      <c r="DS23" s="264"/>
      <c r="DT23" s="264"/>
      <c r="DU23" s="264"/>
      <c r="DV23" s="264"/>
      <c r="DW23" s="264"/>
      <c r="DX23" s="264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</sheetData>
  <mergeCells count="16">
    <mergeCell ref="Q1:AC1"/>
    <mergeCell ref="AG1:AU1"/>
    <mergeCell ref="AW1:BK1"/>
    <mergeCell ref="BM1:CA1"/>
    <mergeCell ref="CC1:CQ1"/>
    <mergeCell ref="CS1:DJ1"/>
    <mergeCell ref="DL1:DX1"/>
    <mergeCell ref="CS2:CV2"/>
    <mergeCell ref="DL2:DO2"/>
    <mergeCell ref="A1:M1"/>
    <mergeCell ref="A2:D2"/>
    <mergeCell ref="Q2:T2"/>
    <mergeCell ref="AG2:AJ2"/>
    <mergeCell ref="AW2:AZ2"/>
    <mergeCell ref="BM2:BP2"/>
    <mergeCell ref="CC2:CF2"/>
  </mergeCells>
  <printOptions/>
  <pageMargins bottom="0.75" footer="0.0" header="0.0" left="0.7" right="0.7" top="0.75"/>
  <pageSetup orientation="landscape"/>
  <drawing r:id="rId1"/>
</worksheet>
</file>