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<sst xmlns="http://schemas.openxmlformats.org/spreadsheetml/2006/main" count="810" uniqueCount="238">
  <si>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</si>
  <si>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</si>
  <si>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</si>
  <si>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</si>
  <si>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Владислав Яковенко</t>
  </si>
  <si>
    <t>Дата</t>
  </si>
  <si>
    <t xml:space="preserve">Параметр оценки </t>
  </si>
  <si>
    <t>Максимов Леонид Иванович</t>
  </si>
  <si>
    <t>ООО " АйсОйл" +2</t>
  </si>
  <si>
    <t>ООО Инжиниринг пром системс</t>
  </si>
  <si>
    <t>Киреев Александр Михайлович</t>
  </si>
  <si>
    <t>АО ГМС-Нефтемаш</t>
  </si>
  <si>
    <t>ООО НЕФТИКА-ОЙЛ</t>
  </si>
  <si>
    <t>ООО "НЕФТЕПРОДАКТС"</t>
  </si>
  <si>
    <t>АО НВФ ГРИФОН</t>
  </si>
  <si>
    <t>Юрчук Юрий Григорьевич</t>
  </si>
  <si>
    <t>Владимир Егорович</t>
  </si>
  <si>
    <t xml:space="preserve">Продолжительность звонка		</t>
  </si>
  <si>
    <t>Круглов Владимир Борисович</t>
  </si>
  <si>
    <t>Баширов Равиль Габдрахманович</t>
  </si>
  <si>
    <t>ООО "ЛУКОЙЛ-РЕЗЕРВНЕФТЕПРОДУКТ"</t>
  </si>
  <si>
    <t>ООО "СТ-21"</t>
  </si>
  <si>
    <t>Актив ООО</t>
  </si>
  <si>
    <t>Поприветствовал (сказал «добрый день»)</t>
  </si>
  <si>
    <t>Крашенниникова Александра Максимовна</t>
  </si>
  <si>
    <t xml:space="preserve">Уточнили как обращаться к клиенту либо/обратились по имени к клиенту </t>
  </si>
  <si>
    <t>Александр</t>
  </si>
  <si>
    <t xml:space="preserve">Представился сам </t>
  </si>
  <si>
    <t>Название сделки</t>
  </si>
  <si>
    <t>Осипенко Юрий Владимирович</t>
  </si>
  <si>
    <t>Представил компанию</t>
  </si>
  <si>
    <t>Фаломеев Алексей Николаевич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</si>
  <si>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</si>
  <si>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</si>
  <si>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</si>
  <si>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</si>
  <si>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>Заинтересованность</t>
  </si>
  <si>
    <t>Уточнить потребность в продукции</t>
  </si>
  <si>
    <t>Обратился по имени к клиенту</t>
  </si>
  <si>
    <t xml:space="preserve">Взял почту фио и телефон заинтересованного сотрудника </t>
  </si>
  <si>
    <t>Выслал каталог/презентацию</t>
  </si>
  <si>
    <t>Назначил дату следующего контакта</t>
  </si>
  <si>
    <t>Попрощался</t>
  </si>
  <si>
    <t>Вел беседу в заинтересованности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</si>
  <si>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</si>
  <si>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</si>
  <si>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</si>
  <si>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</si>
  <si>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</si>
  <si>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</si>
  <si>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</si>
  <si>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Уточнить дошло ли ТКПили удалось ли обсудить его с начальством </t>
  </si>
  <si>
    <t>Итого</t>
  </si>
  <si>
    <t xml:space="preserve">Назначить дату следующего звонка , дабы обсудить ТКП </t>
  </si>
  <si>
    <t xml:space="preserve">Всего (по тем этапам, которые затронули </t>
  </si>
  <si>
    <t>%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</si>
  <si>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</si>
  <si>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Кол-во некорректных баллов</t>
  </si>
  <si>
    <t>Распределяем по воронкам</t>
  </si>
  <si>
    <t xml:space="preserve">Коррекции </t>
  </si>
  <si>
    <t>Не целевой клиент - оборудование не интересует!</t>
  </si>
  <si>
    <t>Заполнено ФИО</t>
  </si>
  <si>
    <t xml:space="preserve">Продолжение разговора. Секретарь не соединила с ответственным человеком, а сказала направить презентацию и ему передадут. Мокрецова отправила презентацию и опросный лист, стоит на ней задача следующего контакта. Корректный диалог. </t>
  </si>
  <si>
    <t xml:space="preserve">Заполнен Телефон </t>
  </si>
  <si>
    <t xml:space="preserve">Средний по всем звонкам </t>
  </si>
  <si>
    <t xml:space="preserve">Заполнена Почта </t>
  </si>
  <si>
    <t xml:space="preserve">Заполнена Должность </t>
  </si>
  <si>
    <t xml:space="preserve">Уточнил получилось ли изучить презентацию/каталог или уточнил есть ли продвижения по потребности </t>
  </si>
  <si>
    <t xml:space="preserve">Количество звонков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</si>
  <si>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</si>
  <si>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Факт выявления конкретной  потребности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</si>
  <si>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</si>
  <si>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Продолжительность звонков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</si>
  <si>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</si>
  <si>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</si>
  <si>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</si>
  <si>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</si>
  <si>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</si>
  <si>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</si>
  <si>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ТКП на рассмотрении. Корректный разговор. </t>
  </si>
  <si>
    <t>Корректный диалог, все грамотно и четко сказано насчёт ТКП.</t>
  </si>
  <si>
    <t xml:space="preserve">ТКП пока на рассмотрении. </t>
  </si>
  <si>
    <t xml:space="preserve">ТКП на рассмотрении у руководства. Корректный диалог. </t>
  </si>
  <si>
    <t xml:space="preserve">В настоящее время проектируют ж\д путь , технологию приостановили . Заказчик просит связаться после майских праздников. Корректный диалог. </t>
  </si>
  <si>
    <t xml:space="preserve">Результатов по ТКП нет - созвон через неделю. Корректный диалог. 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</si>
  <si>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</si>
  <si>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</si>
  <si>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</si>
  <si>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</si>
  <si>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</si>
  <si>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</si>
  <si>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Договор подписан</t>
  </si>
  <si>
    <t>Выставлен источник сделки, который соответствует действительности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</si>
  <si>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</si>
  <si>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</si>
  <si>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</si>
  <si>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>Оборудование отгружено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</si>
  <si>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</si>
  <si>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</si>
  <si>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</si>
  <si>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</si>
  <si>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</si>
  <si>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</si>
  <si>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</si>
  <si>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</si>
  <si>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</si>
  <si>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Отправили предложение.</t>
  </si>
  <si>
    <t>Выявлена потребность на 3 комплекта. Необходимо подготовить ТКП</t>
  </si>
  <si>
    <t>Планируют покупку морского терминала в Феодосии. О нас знают, презентация.</t>
  </si>
  <si>
    <t>В настоящий момент идет согласование по техническим службам - готовиться документация на закупочную процедуру</t>
  </si>
  <si>
    <t>Корректный диалог. В настоящее время потребности нет.</t>
  </si>
  <si>
    <t xml:space="preserve">Не смотря на то что пока не актуально, отправил каталог и опросный лист. Корректный диалог. </t>
  </si>
  <si>
    <t xml:space="preserve">Направят заявку по з\ч. </t>
  </si>
  <si>
    <t>Вопрос решился только по присадкам, остальное позже.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</si>
  <si>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</si>
  <si>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Пока на рассмотрении, завтра дадут ответ, есть потребность в расширении. Корректный диалог. </t>
  </si>
  <si>
    <t xml:space="preserve">В настоящее время потребности нет. Корректный разговор. Клиент четко сказал что в этом году ничего не планируется. </t>
  </si>
  <si>
    <t xml:space="preserve">Клиент сказал что ждут от нас ТКП, разговарил с Романом, это что касаемо систем вернего налива. По старому ТКП работа идёт, нужно актуализировать, когда человек ответств. из отпуска выйдет.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</si>
  <si>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</si>
  <si>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</si>
  <si>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</si>
  <si>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</si>
  <si>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</si>
  <si>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market@groupame.ru</t>
  </si>
  <si>
    <t>ООО Кореновскнефтесервис</t>
  </si>
  <si>
    <t xml:space="preserve">Уточняющее касание </t>
  </si>
  <si>
    <t>Приветливость</t>
  </si>
  <si>
    <t xml:space="preserve">Представился </t>
  </si>
  <si>
    <t>Представил Компанию</t>
  </si>
  <si>
    <t>Уточнил цель звонка</t>
  </si>
  <si>
    <t xml:space="preserve">Уточнил с кем общались ранее (если не первый звонок), либо клиент сам говорит зачем звонил </t>
  </si>
  <si>
    <t>ООО "ЭНЕРГОПЛЮС БМ"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</si>
  <si>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</si>
  <si>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</si>
  <si>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</si>
  <si>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Охлопков Антон Михайлович</t>
  </si>
  <si>
    <t>ОО "АСУТП-Инжиниринг"</t>
  </si>
  <si>
    <t xml:space="preserve">Было не удобно говорить или не дозвонились до нужного человека </t>
  </si>
  <si>
    <t>Карпов Дмитрий Владимирович</t>
  </si>
  <si>
    <t>Гайдуков Олег Николаевич</t>
  </si>
  <si>
    <t>ТОО "АСУТП-Инжиниринг"</t>
  </si>
  <si>
    <t>Александр А.</t>
  </si>
  <si>
    <t>Валентина Николаева</t>
  </si>
  <si>
    <t xml:space="preserve">Клиент уточнял насчёт соглашения, договор подписан, сегодня направят скан. Менеджер отвечал на все встречные вопросы. Корректный и уверенный диалог. </t>
  </si>
  <si>
    <t>Ирина Владимировна Булуева</t>
  </si>
  <si>
    <t>АО "Транснефть-Дружба"</t>
  </si>
  <si>
    <t xml:space="preserve">Клиент уточнял насчёт сотрудничества, менеджер чётко и корректно вел диалог и в правильное русло. Предложил встретиться и пообщаться и посмотреть оборудование. </t>
  </si>
  <si>
    <t xml:space="preserve">Звонок записан у Немкова в crm. Клиент уточнял насчёт ТКП, просил сегодня отправить, сегодня и отправили ТКП. </t>
  </si>
  <si>
    <t>Роман Михайлович</t>
  </si>
  <si>
    <t>Сафронова Дарья Викторовна</t>
  </si>
  <si>
    <t>АО «Газпромнефть-Аэро»</t>
  </si>
  <si>
    <t>ПАО Газпром-Нефть</t>
  </si>
  <si>
    <t>Рыбцова Оксана Валентиновна</t>
  </si>
  <si>
    <t>Петр Георгиевич</t>
  </si>
  <si>
    <t>Рустам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</si>
  <si>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</si>
  <si>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</si>
  <si>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</si>
  <si>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</si>
  <si>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>Нужного человека на месте нет, попросили оставить для него информацию</t>
  </si>
  <si>
    <t xml:space="preserve">Попытались соединить, не взяли трубку. </t>
  </si>
  <si>
    <t xml:space="preserve">Клиент заболел, перезвонить позже. </t>
  </si>
  <si>
    <t xml:space="preserve">Данный клиент уже там не работает, но имеет отношение к нефтебазам. </t>
  </si>
  <si>
    <t xml:space="preserve">Попросили перезвонить завтра. </t>
  </si>
  <si>
    <t xml:space="preserve">Просили перезвонить снова секретарю и чтоб соединили с ответственным человеком. </t>
  </si>
  <si>
    <t xml:space="preserve">Дали контакт ответственного человека. </t>
  </si>
  <si>
    <t xml:space="preserve">Просили перезвонить на следующей неделе, в командировке.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</si>
  <si>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</si>
  <si>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Секретарь дала контакт по которому можно связаться. </t>
  </si>
  <si>
    <t xml:space="preserve">Продолжение разговора. Секретарь продиктовал тот же номер по которому и ранее менеджер звонил.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</si>
  <si>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</si>
  <si>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</si>
  <si>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</si>
  <si>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</si>
  <si>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</si>
  <si>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</si>
  <si>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</si>
  <si>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</si>
  <si>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</si>
  <si>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</si>
  <si>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02-06.03.2020</t>
  </si>
  <si>
    <t>Март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</si>
  <si>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</si>
  <si>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</si>
  <si>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09-13.03.2020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</si>
  <si>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</si>
  <si>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16-20.03.2020</t>
  </si>
  <si>
    <t>23-27.03.2020</t>
  </si>
  <si>
    <t>30-31.03.2020</t>
  </si>
  <si>
    <t>Уточнили потребность, в данный момент не актуально. Звонить ближе к осени.</t>
  </si>
  <si>
    <t>Уточнили есть ли решение по отправленной документации</t>
  </si>
  <si>
    <t>Попросил отправить реквизиты компании.</t>
  </si>
  <si>
    <t xml:space="preserve">Согласовывается конструкторская документация. </t>
  </si>
  <si>
    <t xml:space="preserve">Менеджер сказал что отправил ТКП, клиент пока не проверял почту, </t>
  </si>
  <si>
    <t xml:space="preserve">В настоящее время все ресурсы компании брошены на реализацию крупного проекта , в конце марта созвонится. И так же уточнение насчёт документации. </t>
  </si>
  <si>
    <t>Уточнил дошло ли сообщение.</t>
  </si>
  <si>
    <t>Попросил дать обратную связь после рассмотрения ТКП</t>
  </si>
  <si>
    <t>Менеджер уточнял насчёт договора, на какой адрес отправлять.</t>
  </si>
  <si>
    <t xml:space="preserve">Звонок насчёт площадки b2b. Клиент сказал направить письмо о компании, посмотрят и напрямую будут скидывать предложения. </t>
  </si>
  <si>
    <t xml:space="preserve">В настоящий момент потребности нет,  закупка размещенная 2019 году на которую подавались - перенесена 2021 год. Через сайт b2b. </t>
  </si>
  <si>
    <t xml:space="preserve">Вчера созванивались. Сейчас уточняют есть ли ответ. </t>
  </si>
  <si>
    <t xml:space="preserve">В настоящее время идет согласование процедуры закупки у Заказчика по тендеру. Планы были на апрель. Менеджер поставил задачу на созвон в апреле. Корректный диалог. </t>
  </si>
  <si>
    <t xml:space="preserve">В настоящее время на рассмотрении 2 ТКП ( Деловой Союз и Промприбор) цена у ДС на 2 млн выше цены Промприбора.
 Менеджер редложил на финальной стадии рассмотрения - дать знать для направления финальных условий. Рассмотрение в течении 2-3 недель. Корректный и уверенный диалог. </t>
  </si>
  <si>
    <t xml:space="preserve">В настоящее время закупка приостановлена - Петр Георгиевич переговорит с собствиником на предмет встречи на терретории "ДС" по результату сообщит номер сотового телефона собственика. Клиент сказал что на почту отправит  информацию, чтоб освежить информацию. </t>
  </si>
  <si>
    <t xml:space="preserve">Менеджер уточнял по модернизации стояков, пока никак, нужно чтоб устаканилось с ценами. Менеджер сказал через месяц перезвонит. Снижение балла из-за того что не проставлено в crm, не уточнил удобно разговаривать и не попрощался. </t>
  </si>
  <si>
    <t xml:space="preserve">Менеджер уточнял насчёт чертежей, клиент сказал позвонить в понедельник, так как он в отпуске, звонить на сотовый. Корректный диалог. </t>
  </si>
  <si>
    <t xml:space="preserve">Менеджер уточнял насчёт договоров, пришли сегодня, подпишут и отправят в ответ. Корректный диалог. 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</si>
  <si>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</si>
  <si>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</si>
  <si>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</si>
  <si>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</si>
  <si>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</si>
  <si>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</si>
  <si>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</si>
  <si>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</si>
  <si>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</si>
  <si>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</si>
  <si>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</si>
  <si>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</si>
  <si>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</si>
  <si>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</si>
  <si>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</si>
  <si>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</si>
  <si>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</si>
  <si>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</si>
  <si>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</si>
  <si>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</si>
  <si>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</si>
  <si>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</t>
  </si>
  <si>
    <t>3</t>
  </si>
  <si>
    <t>10-14.02.2020</t>
  </si>
  <si>
    <t>2</t>
  </si>
  <si>
    <t>17-21.02.2020</t>
  </si>
  <si>
    <t>6</t>
  </si>
  <si>
    <t>24-28.02.2020</t>
  </si>
  <si>
    <t>14</t>
  </si>
  <si>
    <t>7</t>
  </si>
  <si>
    <t>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</si>
</sst>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38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/>
    <font>
      <b/>
      <color theme="1"/>
      <name val="Arial"/>
    </font>
    <font>
      <sz val="10.0"/>
      <color rgb="FF000000"/>
      <name val="Calibri"/>
    </font>
    <font>
      <sz val="11.0"/>
      <color rgb="FF000000"/>
      <name val="Calibri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sz val="11.0"/>
      <color theme="1"/>
      <name val="Calibri"/>
    </font>
    <font>
      <u/>
      <sz val="11.0"/>
      <color rgb="FF0000FF"/>
      <name val="PT Sans"/>
    </font>
    <font>
      <color theme="1"/>
      <name val="Arial"/>
    </font>
    <font>
      <sz val="11.0"/>
      <color theme="1"/>
      <name val="Arial"/>
    </font>
    <font>
      <u/>
      <sz val="11.0"/>
      <color rgb="FF0000FF"/>
      <name val="Arial"/>
    </font>
    <font>
      <color rgb="FF000000"/>
      <name val="Arial"/>
    </font>
    <font>
      <color theme="1"/>
      <name val="Calibri"/>
    </font>
    <font>
      <sz val="8.0"/>
      <color rgb="FF000000"/>
      <name val="Arial"/>
    </font>
    <font>
      <sz val="11.0"/>
      <color rgb="FF313942"/>
      <name val="Arial"/>
    </font>
    <font>
      <sz val="11.0"/>
      <color rgb="FF000000"/>
      <name val="Roboto"/>
    </font>
    <font>
      <sz val="11.0"/>
      <color rgb="FF313942"/>
      <name val="PT Sans"/>
    </font>
    <font>
      <sz val="22.0"/>
      <color rgb="FF000000"/>
      <name val="Arial"/>
    </font>
    <font>
      <sz val="10.0"/>
      <color theme="1"/>
      <name val="Calibri"/>
    </font>
    <font>
      <u/>
      <sz val="11.0"/>
      <color rgb="FF0000FF"/>
      <name val="Arial"/>
    </font>
    <font>
      <sz val="10.0"/>
      <color rgb="FFFF0000"/>
      <name val="Calibri"/>
    </font>
    <font>
      <u/>
      <sz val="11.0"/>
      <color rgb="FF0000FF"/>
      <name val="PT Sans"/>
    </font>
    <font>
      <sz val="12.0"/>
      <color rgb="FF000000"/>
      <name val="Calibri"/>
    </font>
    <font>
      <u/>
      <sz val="11.0"/>
      <color rgb="FF0000FF"/>
      <name val="PT Sans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u/>
      <color rgb="FF0000FF"/>
      <name val="Arial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theme="7"/>
        <bgColor theme="7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</border>
    <border>
      <lef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right/>
      <top/>
      <bottom/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3" fillId="2" fontId="0" numFmtId="0" xfId="0" applyBorder="1" applyFill="1" applyFont="1"/>
    <xf borderId="3" fillId="2" fontId="2" numFmtId="0" xfId="0" applyBorder="1" applyFont="1"/>
    <xf borderId="4" fillId="0" fontId="2" numFmtId="164" xfId="0" applyAlignment="1" applyBorder="1" applyFont="1" applyNumberFormat="1">
      <alignment horizontal="center"/>
    </xf>
    <xf borderId="0" fillId="0" fontId="3" numFmtId="164" xfId="0" applyFont="1" applyNumberFormat="1"/>
    <xf borderId="4" fillId="0" fontId="4" numFmtId="0" xfId="0" applyBorder="1" applyFont="1"/>
    <xf borderId="0" fillId="0" fontId="2" numFmtId="165" xfId="0" applyAlignment="1" applyFont="1" applyNumberFormat="1">
      <alignment horizontal="center" readingOrder="0"/>
    </xf>
    <xf borderId="3" fillId="3" fontId="2" numFmtId="164" xfId="0" applyAlignment="1" applyBorder="1" applyFill="1" applyFont="1" applyNumberFormat="1">
      <alignment horizontal="center"/>
    </xf>
    <xf borderId="3" fillId="2" fontId="2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5" fillId="0" fontId="4" numFmtId="0" xfId="0" applyBorder="1" applyFont="1"/>
    <xf borderId="2" fillId="0" fontId="2" numFmtId="164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shrinkToFit="0" vertical="center" wrapText="1"/>
    </xf>
    <xf borderId="0" fillId="0" fontId="5" numFmtId="165" xfId="0" applyAlignment="1" applyFont="1" applyNumberFormat="1">
      <alignment horizontal="center" readingOrder="0"/>
    </xf>
    <xf borderId="1" fillId="0" fontId="7" numFmtId="0" xfId="0" applyAlignment="1" applyBorder="1" applyFont="1">
      <alignment horizontal="center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6" fillId="4" fontId="9" numFmtId="0" xfId="0" applyAlignment="1" applyBorder="1" applyFont="1">
      <alignment shrinkToFit="0" vertical="center" wrapText="1"/>
    </xf>
    <xf borderId="7" fillId="2" fontId="0" numFmtId="0" xfId="0" applyBorder="1" applyFont="1"/>
    <xf borderId="1" fillId="4" fontId="10" numFmtId="0" xfId="0" applyAlignment="1" applyBorder="1" applyFont="1">
      <alignment horizontal="center" readingOrder="0" shrinkToFit="0" vertical="center" wrapText="1"/>
    </xf>
    <xf borderId="8" fillId="4" fontId="11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3" fillId="3" fontId="1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/>
    </xf>
    <xf borderId="11" fillId="0" fontId="4" numFmtId="0" xfId="0" applyBorder="1" applyFont="1"/>
    <xf borderId="12" fillId="0" fontId="4" numFmtId="0" xfId="0" applyBorder="1" applyFont="1"/>
    <xf borderId="13" fillId="4" fontId="13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14" fillId="2" fontId="0" numFmtId="0" xfId="0" applyBorder="1" applyFont="1"/>
    <xf borderId="2" fillId="0" fontId="0" numFmtId="46" xfId="0" applyAlignment="1" applyBorder="1" applyFont="1" applyNumberForma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wrapText="1"/>
    </xf>
    <xf borderId="3" fillId="2" fontId="0" numFmtId="46" xfId="0" applyBorder="1" applyFont="1" applyNumberFormat="1"/>
    <xf borderId="0" fillId="0" fontId="16" numFmtId="46" xfId="0" applyFont="1" applyNumberFormat="1"/>
    <xf borderId="2" fillId="0" fontId="17" numFmtId="46" xfId="0" applyAlignment="1" applyBorder="1" applyFont="1" applyNumberFormat="1">
      <alignment horizontal="center"/>
    </xf>
    <xf borderId="2" fillId="0" fontId="0" numFmtId="0" xfId="0" applyBorder="1" applyFont="1"/>
    <xf borderId="2" fillId="0" fontId="16" numFmtId="46" xfId="0" applyAlignment="1" applyBorder="1" applyFont="1" applyNumberFormat="1">
      <alignment horizontal="center" readingOrder="0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2" fontId="0" numFmtId="46" xfId="0" applyAlignment="1" applyBorder="1" applyFont="1" applyNumberFormat="1">
      <alignment horizontal="center"/>
    </xf>
    <xf borderId="0" fillId="0" fontId="16" numFmtId="46" xfId="0" applyAlignment="1" applyFont="1" applyNumberFormat="1">
      <alignment horizont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6" fillId="4" fontId="18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20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15" fillId="0" fontId="4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14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3" fillId="3" fontId="14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horizontal="center" shrinkToFit="0" wrapText="1"/>
    </xf>
    <xf borderId="2" fillId="0" fontId="0" numFmtId="46" xfId="0" applyAlignment="1" applyBorder="1" applyFont="1" applyNumberFormat="1">
      <alignment horizontal="center"/>
    </xf>
    <xf borderId="2" fillId="0" fontId="0" numFmtId="21" xfId="0" applyAlignment="1" applyBorder="1" applyFont="1" applyNumberFormat="1">
      <alignment horizontal="center"/>
    </xf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21" numFmtId="0" xfId="0" applyAlignment="1" applyBorder="1" applyFont="1">
      <alignment horizontal="center" shrinkToFit="0" vertical="center" wrapText="1"/>
    </xf>
    <xf borderId="2" fillId="5" fontId="14" numFmtId="0" xfId="0" applyAlignment="1" applyBorder="1" applyFill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6" fontId="14" numFmtId="0" xfId="0" applyAlignment="1" applyBorder="1" applyFill="1" applyFont="1">
      <alignment horizontal="center" shrinkToFit="0" vertical="center" wrapText="1"/>
    </xf>
    <xf borderId="2" fillId="6" fontId="20" numFmtId="0" xfId="0" applyAlignment="1" applyBorder="1" applyFont="1">
      <alignment horizontal="center" readingOrder="0" shrinkToFit="0" vertical="center" wrapText="1"/>
    </xf>
    <xf borderId="2" fillId="5" fontId="20" numFmtId="0" xfId="0" applyAlignment="1" applyBorder="1" applyFont="1">
      <alignment horizontal="center" readingOrder="0" shrinkToFit="0" vertical="center" wrapText="1"/>
    </xf>
    <xf borderId="10" fillId="0" fontId="14" numFmtId="0" xfId="0" applyAlignment="1" applyBorder="1" applyFont="1">
      <alignment horizontal="center" shrinkToFit="0" vertical="center" wrapText="1"/>
    </xf>
    <xf borderId="10" fillId="7" fontId="0" numFmtId="0" xfId="0" applyAlignment="1" applyBorder="1" applyFill="1" applyFont="1">
      <alignment horizontal="center" vertical="center"/>
    </xf>
    <xf borderId="18" fillId="7" fontId="0" numFmtId="0" xfId="0" applyAlignment="1" applyBorder="1" applyFont="1">
      <alignment vertical="center"/>
    </xf>
    <xf borderId="10" fillId="0" fontId="0" numFmtId="0" xfId="0" applyAlignment="1" applyBorder="1" applyFont="1">
      <alignment horizontal="center" vertical="center"/>
    </xf>
    <xf borderId="2" fillId="0" fontId="14" numFmtId="10" xfId="0" applyAlignment="1" applyBorder="1" applyFont="1" applyNumberFormat="1">
      <alignment horizontal="center" shrinkToFit="0" vertical="center" wrapText="1"/>
    </xf>
    <xf borderId="3" fillId="2" fontId="0" numFmtId="10" xfId="0" applyBorder="1" applyFont="1" applyNumberFormat="1"/>
    <xf borderId="0" fillId="0" fontId="20" numFmtId="10" xfId="0" applyFont="1" applyNumberFormat="1"/>
    <xf borderId="2" fillId="6" fontId="22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8" fontId="7" numFmtId="0" xfId="0" applyAlignment="1" applyBorder="1" applyFill="1" applyFont="1">
      <alignment horizontal="center" readingOrder="0" shrinkToFit="0" vertical="center" wrapText="1"/>
    </xf>
    <xf borderId="0" fillId="0" fontId="0" numFmtId="0" xfId="0" applyFont="1"/>
    <xf borderId="0" fillId="0" fontId="7" numFmtId="0" xfId="0" applyAlignment="1" applyFont="1">
      <alignment shrinkToFit="0" vertical="center" wrapText="1"/>
    </xf>
    <xf borderId="2" fillId="9" fontId="0" numFmtId="0" xfId="0" applyAlignment="1" applyBorder="1" applyFill="1" applyFont="1">
      <alignment horizontal="center" shrinkToFit="0" wrapText="1"/>
    </xf>
    <xf borderId="2" fillId="9" fontId="0" numFmtId="10" xfId="0" applyAlignment="1" applyBorder="1" applyFont="1" applyNumberFormat="1">
      <alignment horizontal="center" shrinkToFit="0" wrapText="1"/>
    </xf>
    <xf borderId="10" fillId="9" fontId="0" numFmtId="0" xfId="0" applyAlignment="1" applyBorder="1" applyFont="1">
      <alignment horizontal="center" shrinkToFit="0" wrapText="1"/>
    </xf>
    <xf borderId="2" fillId="9" fontId="0" numFmtId="0" xfId="0" applyAlignment="1" applyBorder="1" applyFont="1">
      <alignment shrinkToFit="0" wrapText="1"/>
    </xf>
    <xf borderId="2" fillId="7" fontId="0" numFmtId="0" xfId="0" applyBorder="1" applyFont="1"/>
    <xf borderId="2" fillId="10" fontId="14" numFmtId="0" xfId="0" applyAlignment="1" applyBorder="1" applyFill="1" applyFont="1">
      <alignment shrinkToFit="0" wrapText="1"/>
    </xf>
    <xf borderId="19" fillId="10" fontId="17" numFmtId="46" xfId="0" applyBorder="1" applyFont="1" applyNumberFormat="1"/>
    <xf borderId="18" fillId="5" fontId="14" numFmtId="0" xfId="0" applyAlignment="1" applyBorder="1" applyFont="1">
      <alignment horizontal="center" shrinkToFit="0" vertical="center" wrapText="1"/>
    </xf>
    <xf borderId="2" fillId="5" fontId="1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19" fillId="5" fontId="14" numFmtId="0" xfId="0" applyAlignment="1" applyBorder="1" applyFont="1">
      <alignment horizontal="center" shrinkToFit="0" vertical="center" wrapText="1"/>
    </xf>
    <xf borderId="10" fillId="7" fontId="1" numFmtId="0" xfId="0" applyAlignment="1" applyBorder="1" applyFont="1">
      <alignment horizontal="center" vertical="center"/>
    </xf>
    <xf borderId="18" fillId="7" fontId="1" numFmtId="0" xfId="0" applyAlignment="1" applyBorder="1" applyFont="1">
      <alignment vertical="center"/>
    </xf>
    <xf borderId="2" fillId="0" fontId="20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vertical="center"/>
    </xf>
    <xf borderId="2" fillId="0" fontId="7" numFmtId="0" xfId="0" applyAlignment="1" applyBorder="1" applyFont="1">
      <alignment shrinkToFit="0" vertical="center" wrapText="1"/>
    </xf>
    <xf borderId="2" fillId="0" fontId="20" numFmtId="10" xfId="0" applyAlignment="1" applyBorder="1" applyFont="1" applyNumberFormat="1">
      <alignment horizontal="center" shrinkToFit="0" vertical="center" wrapText="1"/>
    </xf>
    <xf borderId="2" fillId="8" fontId="14" numFmtId="0" xfId="0" applyAlignment="1" applyBorder="1" applyFont="1">
      <alignment horizontal="center" shrinkToFit="0" vertical="center" wrapText="1"/>
    </xf>
    <xf borderId="20" fillId="5" fontId="14" numFmtId="0" xfId="0" applyAlignment="1" applyBorder="1" applyFont="1">
      <alignment horizontal="center" shrinkToFit="0" wrapText="1"/>
    </xf>
    <xf borderId="2" fillId="8" fontId="20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0" fontId="6" numFmtId="0" xfId="0" applyAlignment="1" applyFont="1">
      <alignment shrinkToFit="0" vertical="center" wrapText="1"/>
    </xf>
    <xf borderId="19" fillId="9" fontId="0" numFmtId="10" xfId="0" applyAlignment="1" applyBorder="1" applyFont="1" applyNumberFormat="1">
      <alignment horizontal="center" shrinkToFit="0" wrapText="1"/>
    </xf>
    <xf borderId="2" fillId="7" fontId="0" numFmtId="0" xfId="0" applyAlignment="1" applyBorder="1" applyFont="1">
      <alignment shrinkToFit="0" wrapText="1"/>
    </xf>
    <xf borderId="2" fillId="11" fontId="14" numFmtId="0" xfId="0" applyAlignment="1" applyBorder="1" applyFill="1" applyFont="1">
      <alignment horizontal="center" shrinkToFit="0" vertical="center" wrapText="1"/>
    </xf>
    <xf borderId="18" fillId="6" fontId="14" numFmtId="0" xfId="0" applyAlignment="1" applyBorder="1" applyFont="1">
      <alignment horizontal="center" shrinkToFit="0" vertical="center" wrapText="1"/>
    </xf>
    <xf borderId="19" fillId="6" fontId="14" numFmtId="0" xfId="0" applyAlignment="1" applyBorder="1" applyFont="1">
      <alignment horizontal="center" shrinkToFit="0" vertical="center" wrapText="1"/>
    </xf>
    <xf borderId="3" fillId="6" fontId="23" numFmtId="0" xfId="0" applyBorder="1" applyFont="1"/>
    <xf borderId="21" fillId="0" fontId="0" numFmtId="0" xfId="0" applyAlignment="1" applyBorder="1" applyFont="1">
      <alignment horizontal="center"/>
    </xf>
    <xf borderId="10" fillId="0" fontId="0" numFmtId="0" xfId="0" applyBorder="1" applyFont="1"/>
    <xf borderId="0" fillId="0" fontId="0" numFmtId="0" xfId="0" applyAlignment="1" applyFont="1">
      <alignment horizontal="center"/>
    </xf>
    <xf borderId="2" fillId="6" fontId="0" numFmtId="0" xfId="0" applyAlignment="1" applyBorder="1" applyFont="1">
      <alignment horizontal="center" vertical="center"/>
    </xf>
    <xf borderId="2" fillId="11" fontId="0" numFmtId="0" xfId="0" applyAlignment="1" applyBorder="1" applyFont="1">
      <alignment horizontal="right" readingOrder="0" vertical="bottom"/>
    </xf>
    <xf borderId="2" fillId="11" fontId="0" numFmtId="0" xfId="0" applyAlignment="1" applyBorder="1" applyFont="1">
      <alignment shrinkToFit="0" vertical="center" wrapText="1"/>
    </xf>
    <xf borderId="2" fillId="7" fontId="0" numFmtId="0" xfId="0" applyAlignment="1" applyBorder="1" applyFont="1">
      <alignment vertical="center"/>
    </xf>
    <xf borderId="0" fillId="0" fontId="21" numFmtId="0" xfId="0" applyAlignment="1" applyFont="1">
      <alignment shrinkToFit="0" wrapText="1"/>
    </xf>
    <xf borderId="10" fillId="0" fontId="14" numFmtId="10" xfId="0" applyAlignment="1" applyBorder="1" applyFont="1" applyNumberFormat="1">
      <alignment horizontal="center" shrinkToFit="0" vertical="center" wrapText="1"/>
    </xf>
    <xf borderId="2" fillId="6" fontId="23" numFmtId="0" xfId="0" applyBorder="1" applyFont="1"/>
    <xf borderId="3" fillId="3" fontId="14" numFmtId="10" xfId="0" applyAlignment="1" applyBorder="1" applyFont="1" applyNumberFormat="1">
      <alignment horizontal="center" shrinkToFit="0" vertical="center" wrapText="1"/>
    </xf>
    <xf borderId="12" fillId="0" fontId="14" numFmtId="10" xfId="0" applyAlignment="1" applyBorder="1" applyFont="1" applyNumberFormat="1">
      <alignment horizontal="center" shrinkToFit="0" vertical="center" wrapText="1"/>
    </xf>
    <xf borderId="2" fillId="7" fontId="1" numFmtId="0" xfId="0" applyAlignment="1" applyBorder="1" applyFont="1">
      <alignment vertical="center"/>
    </xf>
    <xf borderId="9" fillId="0" fontId="14" numFmtId="10" xfId="0" applyAlignment="1" applyBorder="1" applyFont="1" applyNumberFormat="1">
      <alignment horizontal="center" shrinkToFit="0" wrapText="1"/>
    </xf>
    <xf borderId="18" fillId="8" fontId="14" numFmtId="0" xfId="0" applyAlignment="1" applyBorder="1" applyFont="1">
      <alignment horizontal="center" shrinkToFit="0" vertical="center" wrapText="1"/>
    </xf>
    <xf borderId="20" fillId="6" fontId="24" numFmtId="0" xfId="0" applyAlignment="1" applyBorder="1" applyFont="1">
      <alignment horizontal="center" shrinkToFit="0" wrapText="1"/>
    </xf>
    <xf borderId="3" fillId="6" fontId="0" numFmtId="0" xfId="0" applyAlignment="1" applyBorder="1" applyFont="1">
      <alignment horizontal="center" shrinkToFit="0" wrapText="1"/>
    </xf>
    <xf borderId="19" fillId="9" fontId="0" numFmtId="0" xfId="0" applyAlignment="1" applyBorder="1" applyFont="1">
      <alignment horizontal="center" shrinkToFit="0" wrapText="1"/>
    </xf>
    <xf borderId="3" fillId="3" fontId="0" numFmtId="0" xfId="0" applyAlignment="1" applyBorder="1" applyFont="1">
      <alignment horizontal="center" shrinkToFit="0" wrapText="1"/>
    </xf>
    <xf borderId="3" fillId="6" fontId="0" numFmtId="0" xfId="0" applyAlignment="1" applyBorder="1" applyFont="1">
      <alignment shrinkToFit="0" wrapText="1"/>
    </xf>
    <xf borderId="19" fillId="7" fontId="0" numFmtId="0" xfId="0" applyAlignment="1" applyBorder="1" applyFont="1">
      <alignment shrinkToFit="0" wrapText="1"/>
    </xf>
    <xf borderId="3" fillId="3" fontId="0" numFmtId="0" xfId="0" applyAlignment="1" applyBorder="1" applyFont="1">
      <alignment shrinkToFit="0" wrapText="1"/>
    </xf>
    <xf borderId="3" fillId="6" fontId="14" numFmtId="0" xfId="0" applyBorder="1" applyFont="1"/>
    <xf borderId="1" fillId="0" fontId="25" numFmtId="0" xfId="0" applyAlignment="1" applyBorder="1" applyFont="1">
      <alignment horizontal="center" shrinkToFit="0" vertical="center" wrapText="1"/>
    </xf>
    <xf borderId="7" fillId="6" fontId="23" numFmtId="0" xfId="0" applyBorder="1" applyFont="1"/>
    <xf borderId="21" fillId="0" fontId="2" numFmtId="165" xfId="0" applyAlignment="1" applyBorder="1" applyFont="1" applyNumberFormat="1">
      <alignment horizontal="center" readingOrder="0"/>
    </xf>
    <xf borderId="1" fillId="0" fontId="20" numFmtId="0" xfId="0" applyBorder="1" applyFont="1"/>
    <xf borderId="7" fillId="2" fontId="0" numFmtId="46" xfId="0" applyBorder="1" applyFont="1" applyNumberFormat="1"/>
    <xf borderId="2" fillId="0" fontId="0" numFmtId="0" xfId="0" applyAlignment="1" applyBorder="1" applyFont="1">
      <alignment horizontal="center" readingOrder="0" shrinkToFit="0" vertical="center" wrapText="1"/>
    </xf>
    <xf borderId="21" fillId="0" fontId="2" numFmtId="164" xfId="0" applyAlignment="1" applyBorder="1" applyFont="1" applyNumberFormat="1">
      <alignment horizontal="center"/>
    </xf>
    <xf borderId="17" fillId="0" fontId="4" numFmtId="0" xfId="0" applyBorder="1" applyFont="1"/>
    <xf borderId="7" fillId="2" fontId="2" numFmtId="0" xfId="0" applyAlignment="1" applyBorder="1" applyFont="1">
      <alignment horizontal="center"/>
    </xf>
    <xf borderId="2" fillId="0" fontId="5" numFmtId="165" xfId="0" applyAlignment="1" applyBorder="1" applyFont="1" applyNumberFormat="1">
      <alignment horizontal="center" readingOrder="0"/>
    </xf>
    <xf borderId="2" fillId="0" fontId="26" numFmtId="0" xfId="0" applyAlignment="1" applyBorder="1" applyFont="1">
      <alignment horizontal="center" shrinkToFit="0" vertical="center" wrapText="1"/>
    </xf>
    <xf borderId="2" fillId="4" fontId="27" numFmtId="0" xfId="0" applyAlignment="1" applyBorder="1" applyFont="1">
      <alignment shrinkToFit="0" vertical="center" wrapText="1"/>
    </xf>
    <xf borderId="2" fillId="0" fontId="28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11" fillId="0" fontId="0" numFmtId="0" xfId="0" applyAlignment="1" applyBorder="1" applyFont="1">
      <alignment vertical="center"/>
    </xf>
    <xf borderId="3" fillId="3" fontId="29" numFmtId="0" xfId="0" applyAlignment="1" applyBorder="1" applyFont="1">
      <alignment horizontal="center" shrinkToFit="0" wrapText="1"/>
    </xf>
    <xf borderId="1" fillId="0" fontId="3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vertical="center"/>
    </xf>
    <xf borderId="2" fillId="0" fontId="16" numFmtId="0" xfId="0" applyAlignment="1" applyBorder="1" applyFont="1">
      <alignment horizontal="center" shrinkToFit="0" vertical="center" wrapText="1"/>
    </xf>
    <xf borderId="19" fillId="4" fontId="31" numFmtId="0" xfId="0" applyAlignment="1" applyBorder="1" applyFont="1">
      <alignment horizontal="center" shrinkToFit="0" wrapText="1"/>
    </xf>
    <xf borderId="1" fillId="4" fontId="32" numFmtId="0" xfId="0" applyAlignment="1" applyBorder="1" applyFont="1">
      <alignment shrinkToFit="0" vertical="center" wrapText="1"/>
    </xf>
    <xf borderId="2" fillId="0" fontId="0" numFmtId="10" xfId="0" applyAlignment="1" applyBorder="1" applyFont="1" applyNumberFormat="1">
      <alignment horizontal="center" shrinkToFit="0" vertical="center" wrapText="1"/>
    </xf>
    <xf borderId="2" fillId="4" fontId="33" numFmtId="0" xfId="0" applyAlignment="1" applyBorder="1" applyFont="1">
      <alignment horizontal="center" shrinkToFit="0" vertical="center" wrapText="1"/>
    </xf>
    <xf borderId="7" fillId="2" fontId="0" numFmtId="10" xfId="0" applyBorder="1" applyFont="1" applyNumberFormat="1"/>
    <xf borderId="3" fillId="4" fontId="34" numFmtId="0" xfId="0" applyAlignment="1" applyBorder="1" applyFont="1">
      <alignment shrinkToFit="0" vertical="center" wrapText="1"/>
    </xf>
    <xf borderId="2" fillId="8" fontId="0" numFmtId="0" xfId="0" applyAlignment="1" applyBorder="1" applyFont="1">
      <alignment horizontal="center" readingOrder="0" shrinkToFit="0" vertical="center" wrapText="1"/>
    </xf>
    <xf borderId="2" fillId="4" fontId="35" numFmtId="0" xfId="0" applyAlignment="1" applyBorder="1" applyFont="1">
      <alignment horizontal="center" readingOrder="0" shrinkToFit="0" vertical="center" wrapText="1"/>
    </xf>
    <xf borderId="3" fillId="6" fontId="0" numFmtId="0" xfId="0" applyBorder="1" applyFont="1"/>
    <xf borderId="22" fillId="2" fontId="0" numFmtId="0" xfId="0" applyBorder="1" applyFont="1"/>
    <xf borderId="0" fillId="4" fontId="36" numFmtId="0" xfId="0" applyAlignment="1" applyFont="1">
      <alignment horizontal="center" readingOrder="0" shrinkToFit="0" vertical="center" wrapText="1"/>
    </xf>
    <xf borderId="2" fillId="0" fontId="17" numFmtId="46" xfId="0" applyAlignment="1" applyBorder="1" applyFont="1" applyNumberFormat="1">
      <alignment horizontal="center" shrinkToFit="0" vertical="center" wrapText="1"/>
    </xf>
    <xf borderId="2" fillId="0" fontId="30" numFmtId="0" xfId="0" applyAlignment="1" applyBorder="1" applyFont="1">
      <alignment horizontal="center" shrinkToFit="0" vertical="center" wrapText="1"/>
    </xf>
    <xf borderId="9" fillId="0" fontId="14" numFmtId="0" xfId="0" applyBorder="1" applyFont="1"/>
    <xf borderId="23" fillId="0" fontId="14" numFmtId="0" xfId="0" applyBorder="1" applyFont="1"/>
    <xf borderId="3" fillId="3" fontId="14" numFmtId="0" xfId="0" applyBorder="1" applyFont="1"/>
    <xf borderId="17" fillId="0" fontId="14" numFmtId="0" xfId="0" applyBorder="1" applyFont="1"/>
    <xf borderId="9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shrinkToFit="0" vertical="center" wrapText="1"/>
    </xf>
    <xf borderId="3" fillId="3" fontId="0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shrinkToFit="0" vertical="center" wrapText="1"/>
    </xf>
    <xf borderId="9" fillId="0" fontId="17" numFmtId="46" xfId="0" applyAlignment="1" applyBorder="1" applyFont="1" applyNumberFormat="1">
      <alignment horizontal="center" shrinkToFit="0" wrapText="1"/>
    </xf>
    <xf borderId="23" fillId="0" fontId="17" numFmtId="46" xfId="0" applyAlignment="1" applyBorder="1" applyFont="1" applyNumberFormat="1">
      <alignment horizontal="center" shrinkToFit="0" wrapText="1"/>
    </xf>
    <xf borderId="3" fillId="3" fontId="17" numFmtId="46" xfId="0" applyAlignment="1" applyBorder="1" applyFont="1" applyNumberFormat="1">
      <alignment horizontal="center" shrinkToFit="0" wrapText="1"/>
    </xf>
    <xf borderId="17" fillId="0" fontId="17" numFmtId="46" xfId="0" applyAlignment="1" applyBorder="1" applyFont="1" applyNumberFormat="1">
      <alignment horizontal="center" shrinkToFit="0" wrapText="1"/>
    </xf>
    <xf borderId="0" fillId="0" fontId="0" numFmtId="46" xfId="0" applyAlignment="1" applyFont="1" applyNumberFormat="1">
      <alignment horizontal="center"/>
    </xf>
    <xf borderId="22" fillId="2" fontId="0" numFmtId="46" xfId="0" applyBorder="1" applyFont="1" applyNumberFormat="1"/>
    <xf borderId="23" fillId="0" fontId="14" numFmtId="0" xfId="0" applyAlignment="1" applyBorder="1" applyFont="1">
      <alignment horizontal="center" shrinkToFit="0" wrapText="1"/>
    </xf>
    <xf borderId="3" fillId="3" fontId="14" numFmtId="0" xfId="0" applyAlignment="1" applyBorder="1" applyFont="1">
      <alignment horizontal="center" shrinkToFit="0" wrapText="1"/>
    </xf>
    <xf borderId="17" fillId="0" fontId="14" numFmtId="0" xfId="0" applyAlignment="1" applyBorder="1" applyFont="1">
      <alignment horizontal="center" shrinkToFit="0" wrapText="1"/>
    </xf>
    <xf borderId="2" fillId="0" fontId="14" numFmtId="0" xfId="0" applyBorder="1" applyFont="1"/>
    <xf borderId="2" fillId="9" fontId="0" numFmtId="10" xfId="0" applyAlignment="1" applyBorder="1" applyFont="1" applyNumberFormat="1">
      <alignment shrinkToFit="0" wrapText="1"/>
    </xf>
    <xf borderId="24" fillId="5" fontId="14" numFmtId="0" xfId="0" applyAlignment="1" applyBorder="1" applyFont="1">
      <alignment horizontal="center" shrinkToFit="0" wrapText="1"/>
    </xf>
    <xf borderId="2" fillId="5" fontId="14" numFmtId="0" xfId="0" applyBorder="1" applyFont="1"/>
    <xf borderId="20" fillId="6" fontId="14" numFmtId="0" xfId="0" applyAlignment="1" applyBorder="1" applyFont="1">
      <alignment horizontal="center" shrinkToFit="0" wrapText="1"/>
    </xf>
    <xf borderId="24" fillId="6" fontId="14" numFmtId="0" xfId="0" applyAlignment="1" applyBorder="1" applyFont="1">
      <alignment horizontal="center" shrinkToFit="0" wrapText="1"/>
    </xf>
    <xf borderId="25" fillId="6" fontId="14" numFmtId="0" xfId="0" applyAlignment="1" applyBorder="1" applyFont="1">
      <alignment horizontal="center" shrinkToFit="0" wrapText="1"/>
    </xf>
    <xf borderId="2" fillId="0" fontId="17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2" fillId="9" fontId="0" numFmtId="165" xfId="0" applyAlignment="1" applyBorder="1" applyFont="1" applyNumberFormat="1">
      <alignment horizontal="right" readingOrder="0" vertical="bottom"/>
    </xf>
    <xf borderId="2" fillId="9" fontId="17" numFmtId="10" xfId="0" applyAlignment="1" applyBorder="1" applyFont="1" applyNumberFormat="1">
      <alignment vertical="bottom"/>
    </xf>
    <xf borderId="2" fillId="9" fontId="17" numFmtId="0" xfId="0" applyAlignment="1" applyBorder="1" applyFont="1">
      <alignment vertical="bottom"/>
    </xf>
    <xf borderId="2" fillId="9" fontId="17" numFmtId="46" xfId="0" applyAlignment="1" applyBorder="1" applyFont="1" applyNumberFormat="1">
      <alignment vertical="bottom"/>
    </xf>
    <xf borderId="0" fillId="0" fontId="17" numFmtId="0" xfId="0" applyAlignment="1" applyFont="1">
      <alignment vertical="bottom"/>
    </xf>
    <xf borderId="2" fillId="6" fontId="17" numFmtId="0" xfId="0" applyAlignment="1" applyBorder="1" applyFont="1">
      <alignment readingOrder="0" vertical="bottom"/>
    </xf>
    <xf borderId="2" fillId="6" fontId="17" numFmtId="10" xfId="0" applyAlignment="1" applyBorder="1" applyFont="1" applyNumberFormat="1">
      <alignment vertical="bottom"/>
    </xf>
    <xf borderId="2" fillId="6" fontId="17" numFmtId="0" xfId="0" applyAlignment="1" applyBorder="1" applyFont="1">
      <alignment vertical="bottom"/>
    </xf>
    <xf borderId="2" fillId="6" fontId="17" numFmtId="46" xfId="0" applyAlignment="1" applyBorder="1" applyFont="1" applyNumberFormat="1">
      <alignment vertical="bottom"/>
    </xf>
    <xf borderId="0" fillId="0" fontId="17" numFmtId="0" xfId="0" applyAlignment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10" xfId="0" applyAlignment="1" applyBorder="1" applyFont="1" applyNumberFormat="1">
      <alignment vertical="bottom"/>
    </xf>
    <xf borderId="2" fillId="0" fontId="17" numFmtId="0" xfId="0" applyAlignment="1" applyBorder="1" applyFont="1">
      <alignment vertical="bottom"/>
    </xf>
    <xf borderId="2" fillId="0" fontId="17" numFmtId="46" xfId="0" applyAlignment="1" applyBorder="1" applyFont="1" applyNumberFormat="1">
      <alignment vertical="bottom"/>
    </xf>
    <xf borderId="2" fillId="6" fontId="17" numFmtId="0" xfId="0" applyAlignment="1" applyBorder="1" applyFon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9" fontId="17" numFmtId="165" xfId="0" applyAlignment="1" applyBorder="1" applyFont="1" applyNumberFormat="1">
      <alignment horizontal="right" readingOrder="0" vertical="bottom"/>
    </xf>
    <xf borderId="23" fillId="0" fontId="14" numFmtId="10" xfId="0" applyAlignment="1" applyBorder="1" applyFont="1" applyNumberFormat="1">
      <alignment horizontal="center" shrinkToFit="0" wrapText="1"/>
    </xf>
    <xf borderId="3" fillId="3" fontId="14" numFmtId="10" xfId="0" applyAlignment="1" applyBorder="1" applyFont="1" applyNumberFormat="1">
      <alignment horizontal="center" shrinkToFit="0" wrapText="1"/>
    </xf>
    <xf borderId="17" fillId="0" fontId="14" numFmtId="10" xfId="0" applyAlignment="1" applyBorder="1" applyFont="1" applyNumberFormat="1">
      <alignment horizontal="center" shrinkToFit="0" wrapText="1"/>
    </xf>
    <xf borderId="2" fillId="0" fontId="14" numFmtId="10" xfId="0" applyBorder="1" applyFont="1" applyNumberFormat="1"/>
    <xf borderId="22" fillId="2" fontId="0" numFmtId="10" xfId="0" applyBorder="1" applyFont="1" applyNumberFormat="1"/>
    <xf borderId="2" fillId="0" fontId="17" numFmtId="165" xfId="0" applyAlignment="1" applyBorder="1" applyFont="1" applyNumberFormat="1">
      <alignment horizontal="right" readingOrder="0" vertical="bottom"/>
    </xf>
    <xf borderId="0" fillId="0" fontId="14" numFmtId="0" xfId="0" applyAlignment="1" applyFont="1">
      <alignment vertical="bottom"/>
    </xf>
    <xf borderId="20" fillId="6" fontId="22" numFmtId="0" xfId="0" applyAlignment="1" applyBorder="1" applyFont="1">
      <alignment horizontal="center" shrinkToFit="0" wrapText="1"/>
    </xf>
    <xf borderId="24" fillId="6" fontId="22" numFmtId="0" xfId="0" applyAlignment="1" applyBorder="1" applyFont="1">
      <alignment horizontal="center" shrinkToFit="0" wrapText="1"/>
    </xf>
    <xf borderId="3" fillId="3" fontId="22" numFmtId="0" xfId="0" applyAlignment="1" applyBorder="1" applyFont="1">
      <alignment horizontal="center" shrinkToFit="0" wrapText="1"/>
    </xf>
    <xf borderId="25" fillId="6" fontId="22" numFmtId="0" xfId="0" applyAlignment="1" applyBorder="1" applyFont="1">
      <alignment horizontal="center" shrinkToFit="0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shrinkToFit="0" wrapText="1"/>
    </xf>
    <xf borderId="26" fillId="2" fontId="0" numFmtId="0" xfId="0" applyBorder="1" applyFont="1"/>
    <xf borderId="0" fillId="6" fontId="0" numFmtId="0" xfId="0" applyAlignment="1" applyFont="1">
      <alignment horizontal="center" shrinkToFit="0" wrapText="1"/>
    </xf>
    <xf borderId="0" fillId="6" fontId="0" numFmtId="0" xfId="0" applyAlignment="1" applyFont="1">
      <alignment shrinkToFit="0" wrapText="1"/>
    </xf>
    <xf borderId="0" fillId="6" fontId="0" numFmtId="0" xfId="0" applyFont="1"/>
    <xf borderId="2" fillId="10" fontId="17" numFmtId="46" xfId="0" applyBorder="1" applyFont="1" applyNumberFormat="1"/>
    <xf borderId="27" fillId="0" fontId="37" numFmtId="0" xfId="0" applyAlignment="1" applyBorder="1" applyFont="1">
      <alignment horizontal="center" vertical="center"/>
    </xf>
    <xf borderId="28" fillId="0" fontId="4" numFmtId="0" xfId="0" applyBorder="1" applyFont="1"/>
    <xf borderId="29" fillId="0" fontId="4" numFmtId="0" xfId="0" applyBorder="1" applyFont="1"/>
    <xf borderId="0" fillId="0" fontId="37" numFmtId="0" xfId="0" applyAlignment="1" applyFont="1">
      <alignment horizontal="center" vertical="center"/>
    </xf>
    <xf borderId="10" fillId="12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2" fillId="0" fontId="0" numFmtId="0" xfId="0" applyBorder="1" applyFont="1"/>
    <xf borderId="2" fillId="0" fontId="17" numFmtId="0" xfId="0" applyAlignment="1" applyBorder="1" applyFont="1">
      <alignment horizontal="right" shrinkToFit="0" wrapText="1"/>
    </xf>
    <xf borderId="2" fillId="0" fontId="0" numFmtId="0" xfId="0" applyAlignment="1" applyBorder="1" applyFont="1">
      <alignment shrinkToFit="0" wrapText="1"/>
    </xf>
    <xf borderId="9" fillId="0" fontId="17" numFmtId="164" xfId="0" applyAlignment="1" applyBorder="1" applyFont="1" applyNumberFormat="1">
      <alignment horizontal="center"/>
    </xf>
    <xf borderId="17" fillId="0" fontId="17" numFmtId="10" xfId="0" applyAlignment="1" applyBorder="1" applyFont="1" applyNumberFormat="1">
      <alignment horizontal="center"/>
    </xf>
    <xf borderId="17" fillId="0" fontId="0" numFmtId="0" xfId="0" applyAlignment="1" applyBorder="1" applyFont="1">
      <alignment horizontal="center"/>
    </xf>
    <xf borderId="2" fillId="0" fontId="17" numFmtId="10" xfId="0" applyAlignment="1" applyBorder="1" applyFont="1" applyNumberFormat="1">
      <alignment horizontal="right" shrinkToFit="0" wrapText="1"/>
    </xf>
    <xf borderId="0" fillId="0" fontId="0" numFmtId="10" xfId="0" applyFont="1" applyNumberFormat="1"/>
    <xf borderId="20" fillId="8" fontId="17" numFmtId="0" xfId="0" applyAlignment="1" applyBorder="1" applyFont="1">
      <alignment shrinkToFit="0" wrapText="1"/>
    </xf>
    <xf borderId="25" fillId="8" fontId="17" numFmtId="9" xfId="0" applyAlignment="1" applyBorder="1" applyFont="1" applyNumberFormat="1">
      <alignment horizontal="right" shrinkToFit="0" wrapText="1"/>
    </xf>
    <xf borderId="25" fillId="8" fontId="17" numFmtId="10" xfId="0" applyBorder="1" applyFont="1" applyNumberFormat="1"/>
    <xf borderId="20" fillId="8" fontId="17" numFmtId="46" xfId="0" applyBorder="1" applyFont="1" applyNumberFormat="1"/>
    <xf borderId="0" fillId="0" fontId="17" numFmtId="0" xfId="0" applyFont="1"/>
    <xf borderId="9" fillId="0" fontId="17" numFmtId="0" xfId="0" applyAlignment="1" applyBorder="1" applyFont="1">
      <alignment shrinkToFit="0" wrapText="1"/>
    </xf>
    <xf borderId="17" fillId="0" fontId="17" numFmtId="9" xfId="0" applyAlignment="1" applyBorder="1" applyFont="1" applyNumberFormat="1">
      <alignment horizontal="right" shrinkToFit="0" wrapText="1"/>
    </xf>
    <xf borderId="17" fillId="0" fontId="17" numFmtId="0" xfId="0" applyBorder="1" applyFont="1"/>
    <xf borderId="9" fillId="0" fontId="17" numFmtId="46" xfId="0" applyBorder="1" applyFont="1" applyNumberFormat="1"/>
    <xf borderId="25" fillId="6" fontId="17" numFmtId="0" xfId="0" applyBorder="1" applyFont="1"/>
    <xf borderId="20" fillId="9" fontId="0" numFmtId="164" xfId="0" applyAlignment="1" applyBorder="1" applyFont="1" applyNumberFormat="1">
      <alignment horizontal="right"/>
    </xf>
    <xf borderId="25" fillId="9" fontId="17" numFmtId="10" xfId="0" applyBorder="1" applyFont="1" applyNumberFormat="1"/>
    <xf borderId="25" fillId="9" fontId="17" numFmtId="0" xfId="0" applyBorder="1" applyFont="1"/>
    <xf borderId="20" fillId="9" fontId="17" numFmtId="46" xfId="0" applyBorder="1" applyFont="1" applyNumberFormat="1"/>
    <xf borderId="20" fillId="8" fontId="0" numFmtId="0" xfId="0" applyAlignment="1" applyBorder="1" applyFont="1">
      <alignment shrinkToFit="0" wrapText="1"/>
    </xf>
    <xf borderId="9" fillId="0" fontId="17" numFmtId="0" xfId="0" applyBorder="1" applyFont="1"/>
    <xf borderId="17" fillId="0" fontId="17" numFmtId="9" xfId="0" applyAlignment="1" applyBorder="1" applyFont="1" applyNumberFormat="1">
      <alignment horizontal="right"/>
    </xf>
    <xf borderId="17" fillId="0" fontId="17" numFmtId="10" xfId="0" applyAlignment="1" applyBorder="1" applyFont="1" applyNumberFormat="1">
      <alignment horizontal="right"/>
    </xf>
    <xf borderId="17" fillId="0" fontId="17" numFmtId="0" xfId="0" applyAlignment="1" applyBorder="1" applyFont="1">
      <alignment horizontal="right"/>
    </xf>
    <xf borderId="17" fillId="0" fontId="17" numFmtId="0" xfId="0" applyAlignment="1" applyBorder="1" applyFont="1">
      <alignment horizontal="center"/>
    </xf>
    <xf borderId="2" fillId="0" fontId="17" numFmtId="0" xfId="0" applyBorder="1" applyFont="1"/>
    <xf borderId="12" fillId="0" fontId="17" numFmtId="10" xfId="0" applyBorder="1" applyFont="1" applyNumberFormat="1"/>
    <xf borderId="12" fillId="0" fontId="17" numFmtId="0" xfId="0" applyBorder="1" applyFont="1"/>
    <xf borderId="20" fillId="9" fontId="17" numFmtId="0" xfId="0" applyBorder="1" applyFont="1"/>
    <xf borderId="25" fillId="9" fontId="17" numFmtId="9" xfId="0" applyAlignment="1" applyBorder="1" applyFont="1" applyNumberFormat="1">
      <alignment horizontal="right"/>
    </xf>
    <xf borderId="25" fillId="9" fontId="17" numFmtId="10" xfId="0" applyAlignment="1" applyBorder="1" applyFont="1" applyNumberFormat="1">
      <alignment horizontal="right"/>
    </xf>
    <xf borderId="9" fillId="0" fontId="0" numFmtId="164" xfId="0" applyAlignment="1" applyBorder="1" applyFont="1" applyNumberFormat="1">
      <alignment horizontal="right"/>
    </xf>
    <xf borderId="17" fillId="0" fontId="17" numFmtId="10" xfId="0" applyBorder="1" applyFont="1" applyNumberFormat="1"/>
    <xf borderId="25" fillId="6" fontId="17" numFmtId="10" xfId="0" applyBorder="1" applyFont="1" applyNumberFormat="1"/>
    <xf borderId="20" fillId="8" fontId="17" numFmtId="0" xfId="0" applyBorder="1" applyFont="1"/>
    <xf borderId="25" fillId="8" fontId="17" numFmtId="0" xfId="0" applyAlignment="1" applyBorder="1" applyFont="1">
      <alignment horizontal="center"/>
    </xf>
    <xf borderId="25" fillId="8" fontId="17" numFmtId="10" xfId="0" applyAlignment="1" applyBorder="1" applyFont="1" applyNumberFormat="1">
      <alignment horizontal="right"/>
    </xf>
    <xf borderId="25" fillId="8" fontId="17" numFmtId="49" xfId="0" applyAlignment="1" applyBorder="1" applyFont="1" applyNumberFormat="1">
      <alignment horizontal="right"/>
    </xf>
    <xf borderId="25" fillId="8" fontId="17" numFmtId="49" xfId="0" applyAlignment="1" applyBorder="1" applyFont="1" applyNumberFormat="1">
      <alignment horizontal="center"/>
    </xf>
    <xf borderId="20" fillId="9" fontId="17" numFmtId="164" xfId="0" applyAlignment="1" applyBorder="1" applyFont="1" applyNumberFormat="1">
      <alignment horizontal="right"/>
    </xf>
    <xf borderId="2" fillId="9" fontId="17" numFmtId="0" xfId="0" applyBorder="1" applyFont="1"/>
    <xf borderId="19" fillId="9" fontId="17" numFmtId="10" xfId="0" applyBorder="1" applyFont="1" applyNumberFormat="1"/>
    <xf borderId="19" fillId="9" fontId="17" numFmtId="0" xfId="0" applyBorder="1" applyFont="1"/>
    <xf borderId="9" fillId="0" fontId="17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892884665"/>
        <c:axId val="453354578"/>
      </c:lineChart>
      <c:catAx>
        <c:axId val="892884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3354578"/>
      </c:catAx>
      <c:valAx>
        <c:axId val="4533545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28846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'Статистика'!$BX$2</c:f>
            </c:strRef>
          </c:tx>
          <c:marker>
            <c:symbol val="none"/>
          </c:marker>
          <c:cat>
            <c:strRef>
              <c:f>'Статистика'!$BW$3:$BW$6</c:f>
            </c:strRef>
          </c:cat>
          <c:val>
            <c:numRef>
              <c:f>'Статистика'!$BX$3:$BX$6</c:f>
            </c:numRef>
          </c:val>
          <c:smooth val="0"/>
        </c:ser>
        <c:axId val="162497544"/>
        <c:axId val="1256773967"/>
      </c:lineChart>
      <c:catAx>
        <c:axId val="16249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6773967"/>
      </c:catAx>
      <c:valAx>
        <c:axId val="12567739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4975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'Статистика'!$CI$2</c:f>
            </c:strRef>
          </c:tx>
          <c:marker>
            <c:symbol val="none"/>
          </c:marker>
          <c:cat>
            <c:strRef>
              <c:f>'Статистика'!$CH$3:$CH$19</c:f>
            </c:strRef>
          </c:cat>
          <c:val>
            <c:numRef>
              <c:f>'Статистика'!$CI$3:$CI$19</c:f>
            </c:numRef>
          </c:val>
          <c:smooth val="0"/>
        </c:ser>
        <c:axId val="807876246"/>
        <c:axId val="622113647"/>
      </c:lineChart>
      <c:catAx>
        <c:axId val="807876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2113647"/>
      </c:catAx>
      <c:valAx>
        <c:axId val="6221136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78762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1076085755"/>
        <c:axId val="173951874"/>
      </c:lineChart>
      <c:catAx>
        <c:axId val="1076085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951874"/>
      </c:catAx>
      <c:valAx>
        <c:axId val="1739518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60857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'Статистика'!$CY$2</c:f>
            </c:strRef>
          </c:tx>
          <c:marker>
            <c:symbol val="none"/>
          </c:marker>
          <c:cat>
            <c:strRef>
              <c:f>'Статистика'!$CX$3:$CX$19</c:f>
            </c:strRef>
          </c:cat>
          <c:val>
            <c:numRef>
              <c:f>'Статистика'!$CY$3:$CY$19</c:f>
            </c:numRef>
          </c:val>
          <c:smooth val="0"/>
        </c:ser>
        <c:axId val="2095172682"/>
        <c:axId val="674202620"/>
      </c:lineChart>
      <c:catAx>
        <c:axId val="2095172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4202620"/>
      </c:catAx>
      <c:valAx>
        <c:axId val="6742026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51726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'Статистика'!$DC$3:$DC$6</c:f>
            </c:strRef>
          </c:cat>
          <c:val>
            <c:numRef>
              <c:f>'Статистика'!$DD$3:$DD$6</c:f>
            </c:numRef>
          </c:val>
          <c:smooth val="0"/>
        </c:ser>
        <c:axId val="1955211868"/>
        <c:axId val="180163737"/>
      </c:lineChart>
      <c:catAx>
        <c:axId val="195521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163737"/>
      </c:catAx>
      <c:valAx>
        <c:axId val="1801637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52118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'Статистика'!$DO$2</c:f>
            </c:strRef>
          </c:tx>
          <c:marker>
            <c:symbol val="none"/>
          </c:marker>
          <c:cat>
            <c:strRef>
              <c:f>'Статистика'!$DN$3:$DN$19</c:f>
            </c:strRef>
          </c:cat>
          <c:val>
            <c:numRef>
              <c:f>'Статистика'!$DO$3:$DO$19</c:f>
            </c:numRef>
          </c:val>
          <c:smooth val="0"/>
        </c:ser>
        <c:axId val="1761568457"/>
        <c:axId val="1064840052"/>
      </c:lineChart>
      <c:catAx>
        <c:axId val="1761568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4840052"/>
      </c:catAx>
      <c:valAx>
        <c:axId val="10648400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15684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'Статистика'!$DT$2</c:f>
            </c:strRef>
          </c:tx>
          <c:marker>
            <c:symbol val="none"/>
          </c:marker>
          <c:cat>
            <c:strRef>
              <c:f>'Статистика'!$DS$3:$DS$6</c:f>
            </c:strRef>
          </c:cat>
          <c:val>
            <c:numRef>
              <c:f>'Статистика'!$DT$3:$DT$6</c:f>
            </c:numRef>
          </c:val>
          <c:smooth val="0"/>
        </c:ser>
        <c:axId val="432231423"/>
        <c:axId val="1268654210"/>
      </c:lineChart>
      <c:catAx>
        <c:axId val="43223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8654210"/>
      </c:catAx>
      <c:valAx>
        <c:axId val="12686542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22314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1083633373"/>
        <c:axId val="1493854742"/>
      </c:lineChart>
      <c:catAx>
        <c:axId val="108363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3854742"/>
      </c:catAx>
      <c:valAx>
        <c:axId val="14938547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36333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'Статистика'!$W$2</c:f>
            </c:strRef>
          </c:tx>
          <c:marker>
            <c:symbol val="none"/>
          </c:marker>
          <c:cat>
            <c:strRef>
              <c:f>'Статистика'!$V$3:$V$19</c:f>
            </c:strRef>
          </c:cat>
          <c:val>
            <c:numRef>
              <c:f>'Статистика'!$W$3:$W$19</c:f>
            </c:numRef>
          </c:val>
          <c:smooth val="0"/>
        </c:ser>
        <c:axId val="1198502569"/>
        <c:axId val="1457683656"/>
      </c:lineChart>
      <c:catAx>
        <c:axId val="1198502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7683656"/>
      </c:catAx>
      <c:valAx>
        <c:axId val="14576836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85025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'Статистика'!$AB$2</c:f>
            </c:strRef>
          </c:tx>
          <c:marker>
            <c:symbol val="none"/>
          </c:marker>
          <c:cat>
            <c:strRef>
              <c:f>'Статистика'!$AA$3:$AA$6</c:f>
            </c:strRef>
          </c:cat>
          <c:val>
            <c:numRef>
              <c:f>'Статистика'!$AB$3:$AB$6</c:f>
            </c:numRef>
          </c:val>
          <c:smooth val="0"/>
        </c:ser>
        <c:axId val="379828700"/>
        <c:axId val="2034554132"/>
      </c:lineChart>
      <c:catAx>
        <c:axId val="379828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4554132"/>
      </c:catAx>
      <c:valAx>
        <c:axId val="20345541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98287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'Статистика'!$AM$2</c:f>
            </c:strRef>
          </c:tx>
          <c:marker>
            <c:symbol val="none"/>
          </c:marker>
          <c:cat>
            <c:strRef>
              <c:f>'Статистика'!$AL$3:$AL$19</c:f>
            </c:strRef>
          </c:cat>
          <c:val>
            <c:numRef>
              <c:f>'Статистика'!$AM$3:$AM$19</c:f>
            </c:numRef>
          </c:val>
          <c:smooth val="0"/>
        </c:ser>
        <c:axId val="658766659"/>
        <c:axId val="1730485266"/>
      </c:lineChart>
      <c:catAx>
        <c:axId val="658766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0485266"/>
      </c:catAx>
      <c:valAx>
        <c:axId val="17304852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87666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'Статистика'!$AR$2</c:f>
            </c:strRef>
          </c:tx>
          <c:marker>
            <c:symbol val="none"/>
          </c:marker>
          <c:cat>
            <c:strRef>
              <c:f>'Статистика'!$AQ$3:$AQ$6</c:f>
            </c:strRef>
          </c:cat>
          <c:val>
            <c:numRef>
              <c:f>'Статистика'!$AR$3:$AR$6</c:f>
            </c:numRef>
          </c:val>
          <c:smooth val="0"/>
        </c:ser>
        <c:axId val="1973945055"/>
        <c:axId val="2076058496"/>
      </c:lineChart>
      <c:catAx>
        <c:axId val="197394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6058496"/>
      </c:catAx>
      <c:valAx>
        <c:axId val="20760584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39450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'Статистика'!$BC$2</c:f>
            </c:strRef>
          </c:tx>
          <c:marker>
            <c:symbol val="none"/>
          </c:marker>
          <c:cat>
            <c:strRef>
              <c:f>'Статистика'!$BB$3:$BB$19</c:f>
            </c:strRef>
          </c:cat>
          <c:val>
            <c:numRef>
              <c:f>'Статистика'!$BC$3:$BC$19</c:f>
            </c:numRef>
          </c:val>
          <c:smooth val="0"/>
        </c:ser>
        <c:axId val="1238559537"/>
        <c:axId val="1904669922"/>
      </c:lineChart>
      <c:catAx>
        <c:axId val="123855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4669922"/>
      </c:catAx>
      <c:valAx>
        <c:axId val="19046699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85595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'Статистика'!$BH$2</c:f>
            </c:strRef>
          </c:tx>
          <c:marker>
            <c:symbol val="none"/>
          </c:marker>
          <c:cat>
            <c:strRef>
              <c:f>'Статистика'!$BG$3:$BG$6</c:f>
            </c:strRef>
          </c:cat>
          <c:val>
            <c:numRef>
              <c:f>'Статистика'!$BH$3:$BH$6</c:f>
            </c:numRef>
          </c:val>
          <c:smooth val="0"/>
        </c:ser>
        <c:axId val="1394536124"/>
        <c:axId val="931157587"/>
      </c:lineChart>
      <c:catAx>
        <c:axId val="139453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1157587"/>
      </c:catAx>
      <c:valAx>
        <c:axId val="9311575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45361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'Статистика'!$BS$2</c:f>
            </c:strRef>
          </c:tx>
          <c:marker>
            <c:symbol val="none"/>
          </c:marker>
          <c:cat>
            <c:strRef>
              <c:f>'Статистика'!$BR$3:$BR$19</c:f>
            </c:strRef>
          </c:cat>
          <c:val>
            <c:numRef>
              <c:f>'Статистика'!$BS$3:$BS$19</c:f>
            </c:numRef>
          </c:val>
          <c:smooth val="0"/>
        </c:ser>
        <c:axId val="361451001"/>
        <c:axId val="315120827"/>
      </c:lineChart>
      <c:catAx>
        <c:axId val="36145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5120827"/>
      </c:catAx>
      <c:valAx>
        <c:axId val="3151208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14510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23</xdr:row>
      <xdr:rowOff>57150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20</xdr:row>
      <xdr:rowOff>66675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</xdr:colOff>
      <xdr:row>8</xdr:row>
      <xdr:rowOff>180975</xdr:rowOff>
    </xdr:from>
    <xdr:ext cx="3095625" cy="18288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257175</xdr:colOff>
      <xdr:row>20</xdr:row>
      <xdr:rowOff>123825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114300</xdr:colOff>
      <xdr:row>8</xdr:row>
      <xdr:rowOff>85725</xdr:rowOff>
    </xdr:from>
    <xdr:ext cx="2905125" cy="18288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590550</xdr:colOff>
      <xdr:row>20</xdr:row>
      <xdr:rowOff>57150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485775</xdr:colOff>
      <xdr:row>8</xdr:row>
      <xdr:rowOff>66675</xdr:rowOff>
    </xdr:from>
    <xdr:ext cx="3267075" cy="20478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52</xdr:col>
      <xdr:colOff>647700</xdr:colOff>
      <xdr:row>20</xdr:row>
      <xdr:rowOff>161925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57</xdr:col>
      <xdr:colOff>466725</xdr:colOff>
      <xdr:row>8</xdr:row>
      <xdr:rowOff>104775</xdr:rowOff>
    </xdr:from>
    <xdr:ext cx="3267075" cy="17811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68</xdr:col>
      <xdr:colOff>695325</xdr:colOff>
      <xdr:row>20</xdr:row>
      <xdr:rowOff>57150</xdr:rowOff>
    </xdr:from>
    <xdr:ext cx="615315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73</xdr:col>
      <xdr:colOff>485775</xdr:colOff>
      <xdr:row>8</xdr:row>
      <xdr:rowOff>114300</xdr:rowOff>
    </xdr:from>
    <xdr:ext cx="3190875" cy="19526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84</xdr:col>
      <xdr:colOff>676275</xdr:colOff>
      <xdr:row>20</xdr:row>
      <xdr:rowOff>114300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89</xdr:col>
      <xdr:colOff>438150</xdr:colOff>
      <xdr:row>8</xdr:row>
      <xdr:rowOff>133350</xdr:rowOff>
    </xdr:from>
    <xdr:ext cx="3190875" cy="19050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100</xdr:col>
      <xdr:colOff>695325</xdr:colOff>
      <xdr:row>20</xdr:row>
      <xdr:rowOff>104775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105</xdr:col>
      <xdr:colOff>304800</xdr:colOff>
      <xdr:row>8</xdr:row>
      <xdr:rowOff>28575</xdr:rowOff>
    </xdr:from>
    <xdr:ext cx="3267075" cy="21336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116</xdr:col>
      <xdr:colOff>552450</xdr:colOff>
      <xdr:row>20</xdr:row>
      <xdr:rowOff>114300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122</xdr:col>
      <xdr:colOff>95250</xdr:colOff>
      <xdr:row>8</xdr:row>
      <xdr:rowOff>66675</xdr:rowOff>
    </xdr:from>
    <xdr:ext cx="3486150" cy="20478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5842365" TargetMode="External"/><Relationship Id="rId2" Type="http://schemas.openxmlformats.org/officeDocument/2006/relationships/hyperlink" Target="https://tzk100.amocrm.ru/companies/detail/28033515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26635433" TargetMode="External"/><Relationship Id="rId10" Type="http://schemas.openxmlformats.org/officeDocument/2006/relationships/hyperlink" Target="https://tzk100.amocrm.ru/contacts/detail/44317117" TargetMode="External"/><Relationship Id="rId13" Type="http://schemas.openxmlformats.org/officeDocument/2006/relationships/hyperlink" Target="https://tzk100.amocrm.ru/contacts/detail/43874969" TargetMode="External"/><Relationship Id="rId12" Type="http://schemas.openxmlformats.org/officeDocument/2006/relationships/hyperlink" Target="https://tzk100.amocrm.ru/contacts/detail/31554903" TargetMode="External"/><Relationship Id="rId1" Type="http://schemas.openxmlformats.org/officeDocument/2006/relationships/hyperlink" Target="https://tzk100.amocrm.ru/companies/detail/45298979" TargetMode="External"/><Relationship Id="rId2" Type="http://schemas.openxmlformats.org/officeDocument/2006/relationships/hyperlink" Target="https://tzk100.amocrm.ru/companies/detail/32207417" TargetMode="External"/><Relationship Id="rId3" Type="http://schemas.openxmlformats.org/officeDocument/2006/relationships/hyperlink" Target="https://tzk100.amocrm.ru/companies/detail/34845211" TargetMode="External"/><Relationship Id="rId4" Type="http://schemas.openxmlformats.org/officeDocument/2006/relationships/hyperlink" Target="https://tzk100.amocrm.ru/companies/detail/32142465" TargetMode="External"/><Relationship Id="rId9" Type="http://schemas.openxmlformats.org/officeDocument/2006/relationships/hyperlink" Target="https://tzk100.amocrm.ru/contacts/detail/44372339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tzk100.amocrm.ru/contacts/detail/29498057" TargetMode="External"/><Relationship Id="rId6" Type="http://schemas.openxmlformats.org/officeDocument/2006/relationships/hyperlink" Target="https://tzk100.amocrm.ru/companies/detail/40354625" TargetMode="External"/><Relationship Id="rId7" Type="http://schemas.openxmlformats.org/officeDocument/2006/relationships/hyperlink" Target="https://tzk100.amocrm.ru/companies/detail/26396313" TargetMode="External"/><Relationship Id="rId8" Type="http://schemas.openxmlformats.org/officeDocument/2006/relationships/hyperlink" Target="https://tzk100.amocrm.ru/companies/detail/2809788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038379" TargetMode="External"/><Relationship Id="rId2" Type="http://schemas.openxmlformats.org/officeDocument/2006/relationships/hyperlink" Target="https://tzk100.amocrm.ru/contacts/detail/46195551" TargetMode="External"/><Relationship Id="rId3" Type="http://schemas.openxmlformats.org/officeDocument/2006/relationships/hyperlink" Target="https://tzk100.amocrm.ru/contacts/detail/46038379" TargetMode="External"/><Relationship Id="rId4" Type="http://schemas.openxmlformats.org/officeDocument/2006/relationships/hyperlink" Target="https://tzk100.amocrm.ru/contacts/detail/35067635" TargetMode="External"/><Relationship Id="rId5" Type="http://schemas.openxmlformats.org/officeDocument/2006/relationships/hyperlink" Target="https://tzk100.amocrm.ru/contacts/detail/35990603" TargetMode="External"/><Relationship Id="rId6" Type="http://schemas.openxmlformats.org/officeDocument/2006/relationships/hyperlink" Target="https://tzk100.amocrm.ru/contacts/detail/44317117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2207417" TargetMode="External"/><Relationship Id="rId2" Type="http://schemas.openxmlformats.org/officeDocument/2006/relationships/hyperlink" Target="https://tzk100.amocrm.ru/contacts/detail/46426327" TargetMode="External"/><Relationship Id="rId3" Type="http://schemas.openxmlformats.org/officeDocument/2006/relationships/hyperlink" Target="https://tzk100.amocrm.ru/companies/detail/40632357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45395965" TargetMode="External"/><Relationship Id="rId10" Type="http://schemas.openxmlformats.org/officeDocument/2006/relationships/hyperlink" Target="https://tzk100.amocrm.ru/contacts/detail/44704345" TargetMode="External"/><Relationship Id="rId13" Type="http://schemas.openxmlformats.org/officeDocument/2006/relationships/hyperlink" Target="https://tzk100.amocrm.ru/companies/detail/40354625" TargetMode="External"/><Relationship Id="rId12" Type="http://schemas.openxmlformats.org/officeDocument/2006/relationships/hyperlink" Target="https://tzk100.amocrm.ru/contacts/detail/26635433" TargetMode="External"/><Relationship Id="rId1" Type="http://schemas.openxmlformats.org/officeDocument/2006/relationships/hyperlink" Target="https://tzk100.amocrm.ru/companies/detail/27779751" TargetMode="External"/><Relationship Id="rId2" Type="http://schemas.openxmlformats.org/officeDocument/2006/relationships/hyperlink" Target="https://tzk100.amocrm.ru/contacts/detail/34783515" TargetMode="External"/><Relationship Id="rId3" Type="http://schemas.openxmlformats.org/officeDocument/2006/relationships/hyperlink" Target="https://tzk100.amocrm.ru/companies/detail/45711569" TargetMode="External"/><Relationship Id="rId4" Type="http://schemas.openxmlformats.org/officeDocument/2006/relationships/hyperlink" Target="https://tzk100.amocrm.ru/contacts/detail/45792003" TargetMode="External"/><Relationship Id="rId9" Type="http://schemas.openxmlformats.org/officeDocument/2006/relationships/hyperlink" Target="https://tzk100.amocrm.ru/contacts/detail/45233441" TargetMode="External"/><Relationship Id="rId15" Type="http://schemas.openxmlformats.org/officeDocument/2006/relationships/hyperlink" Target="https://tzk100.amocrm.ru/contacts/detail/44720353" TargetMode="External"/><Relationship Id="rId14" Type="http://schemas.openxmlformats.org/officeDocument/2006/relationships/hyperlink" Target="https://tzk100.amocrm.ru/contacts/detail/46195551" TargetMode="External"/><Relationship Id="rId17" Type="http://schemas.openxmlformats.org/officeDocument/2006/relationships/hyperlink" Target="https://tzk100.amocrm.ru/contacts/detail/40225759" TargetMode="External"/><Relationship Id="rId16" Type="http://schemas.openxmlformats.org/officeDocument/2006/relationships/hyperlink" Target="https://tzk100.amocrm.ru/contacts/detail/45684941" TargetMode="External"/><Relationship Id="rId5" Type="http://schemas.openxmlformats.org/officeDocument/2006/relationships/hyperlink" Target="https://tzk100.amocrm.ru/contacts/detail/26635433" TargetMode="External"/><Relationship Id="rId19" Type="http://schemas.openxmlformats.org/officeDocument/2006/relationships/drawing" Target="../drawings/drawing7.xml"/><Relationship Id="rId6" Type="http://schemas.openxmlformats.org/officeDocument/2006/relationships/hyperlink" Target="https://tzk100.amocrm.ru/companies/detail/45711569" TargetMode="External"/><Relationship Id="rId18" Type="http://schemas.openxmlformats.org/officeDocument/2006/relationships/hyperlink" Target="https://tzk100.amocrm.ru/contacts/detail/45233441" TargetMode="External"/><Relationship Id="rId7" Type="http://schemas.openxmlformats.org/officeDocument/2006/relationships/hyperlink" Target="https://tzk100.amocrm.ru/contacts/detail/46228919" TargetMode="External"/><Relationship Id="rId8" Type="http://schemas.openxmlformats.org/officeDocument/2006/relationships/hyperlink" Target="https://tzk100.amocrm.ru/contacts/detail/35990603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33341965" TargetMode="External"/><Relationship Id="rId10" Type="http://schemas.openxmlformats.org/officeDocument/2006/relationships/hyperlink" Target="https://tzk100.amocrm.ru/contacts/detail/37372049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tzk100.amocrm.ru/companies/detail/43104933" TargetMode="External"/><Relationship Id="rId1" Type="http://schemas.openxmlformats.org/officeDocument/2006/relationships/hyperlink" Target="https://tzk100.amocrm.ru/companies/detail/32142465" TargetMode="External"/><Relationship Id="rId2" Type="http://schemas.openxmlformats.org/officeDocument/2006/relationships/hyperlink" Target="https://tzk100.amocrm.ru/contacts/detail/33524957" TargetMode="External"/><Relationship Id="rId3" Type="http://schemas.openxmlformats.org/officeDocument/2006/relationships/hyperlink" Target="https://tzk100.amocrm.ru/contacts/detail/33524957" TargetMode="External"/><Relationship Id="rId4" Type="http://schemas.openxmlformats.org/officeDocument/2006/relationships/hyperlink" Target="https://tzk100.amocrm.ru/contacts/detail/35067635" TargetMode="External"/><Relationship Id="rId9" Type="http://schemas.openxmlformats.org/officeDocument/2006/relationships/hyperlink" Target="https://tzk100.amocrm.ru/companies/detail/21154947" TargetMode="External"/><Relationship Id="rId5" Type="http://schemas.openxmlformats.org/officeDocument/2006/relationships/hyperlink" Target="https://tzk100.amocrm.ru/contacts/detail/40225759" TargetMode="External"/><Relationship Id="rId6" Type="http://schemas.openxmlformats.org/officeDocument/2006/relationships/hyperlink" Target="https://tzk100.amocrm.ru/companies/detail/32142465" TargetMode="External"/><Relationship Id="rId7" Type="http://schemas.openxmlformats.org/officeDocument/2006/relationships/hyperlink" Target="https://tzk100.amocrm.ru/contacts/detail/31554903" TargetMode="External"/><Relationship Id="rId8" Type="http://schemas.openxmlformats.org/officeDocument/2006/relationships/hyperlink" Target="https://tzk100.amocrm.ru/companies/detail/28033515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3.25"/>
    <col customWidth="1" min="6" max="6" width="8.38"/>
    <col customWidth="1" min="7" max="7" width="10.5"/>
    <col customWidth="1" min="8" max="16" width="8.38"/>
    <col customWidth="1" min="17" max="26" width="11.0"/>
  </cols>
  <sheetData>
    <row r="1" ht="15.0" customHeight="1">
      <c r="A1" s="1"/>
      <c r="B1" s="4" t="s">
        <v>2</v>
      </c>
      <c r="C1" s="4" t="s">
        <v>3</v>
      </c>
      <c r="D1" s="6" t="s">
        <v>4</v>
      </c>
      <c r="E1" s="7">
        <v>43894.0</v>
      </c>
      <c r="F1" s="8"/>
      <c r="G1" s="13">
        <v>43909.0</v>
      </c>
      <c r="H1" s="15"/>
      <c r="I1" s="17"/>
      <c r="J1" s="17"/>
      <c r="K1" s="15"/>
      <c r="L1" s="17" t="s">
        <v>5</v>
      </c>
      <c r="P1" s="15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0" customHeight="1">
      <c r="A2" s="18"/>
      <c r="B2" s="18"/>
      <c r="C2" s="18"/>
      <c r="D2" s="22" t="s">
        <v>6</v>
      </c>
      <c r="E2" s="23" t="s">
        <v>8</v>
      </c>
      <c r="F2" s="25"/>
      <c r="G2" s="26" t="s">
        <v>12</v>
      </c>
      <c r="H2" s="8"/>
      <c r="I2" s="4"/>
      <c r="J2" s="4"/>
      <c r="K2" s="8"/>
      <c r="L2" s="4"/>
      <c r="M2" s="4"/>
      <c r="N2" s="4"/>
      <c r="O2" s="4"/>
      <c r="P2" s="8"/>
    </row>
    <row r="3" ht="33.0" customHeight="1">
      <c r="A3" s="18"/>
      <c r="B3" s="28"/>
      <c r="C3" s="28"/>
      <c r="D3" s="28"/>
      <c r="E3" s="28"/>
      <c r="F3" s="25"/>
      <c r="G3" s="28"/>
      <c r="H3" s="8"/>
      <c r="I3" s="28"/>
      <c r="J3" s="28"/>
      <c r="K3" s="8"/>
      <c r="L3" s="28"/>
      <c r="M3" s="28"/>
      <c r="N3" s="28"/>
      <c r="O3" s="28"/>
      <c r="P3" s="8"/>
    </row>
    <row r="4" ht="15.0" customHeight="1">
      <c r="A4" s="18"/>
      <c r="B4" s="30" t="s">
        <v>17</v>
      </c>
      <c r="C4" s="31"/>
      <c r="D4" s="32"/>
      <c r="E4" s="34"/>
      <c r="F4" s="25"/>
      <c r="G4" s="36">
        <v>0.0010069444444444444</v>
      </c>
      <c r="H4" s="38"/>
      <c r="I4" s="39"/>
      <c r="J4" s="39"/>
      <c r="K4" s="38"/>
      <c r="L4" s="39"/>
      <c r="M4" s="39"/>
      <c r="N4" s="39"/>
      <c r="O4" s="39"/>
      <c r="P4" s="38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0" customHeight="1">
      <c r="A5" s="18"/>
      <c r="B5" s="41">
        <v>1.0</v>
      </c>
      <c r="C5" s="41">
        <v>1.0</v>
      </c>
      <c r="D5" s="43" t="s">
        <v>23</v>
      </c>
      <c r="E5" s="34">
        <v>1.0</v>
      </c>
      <c r="F5" s="25"/>
      <c r="G5" s="46">
        <v>1.0</v>
      </c>
      <c r="H5" s="8"/>
      <c r="K5" s="8"/>
      <c r="P5" s="8"/>
    </row>
    <row r="6" ht="28.5" customHeight="1">
      <c r="A6" s="18"/>
      <c r="B6" s="41">
        <v>1.0</v>
      </c>
      <c r="C6" s="41">
        <v>2.0</v>
      </c>
      <c r="D6" s="43" t="s">
        <v>25</v>
      </c>
      <c r="E6" s="34">
        <v>1.0</v>
      </c>
      <c r="F6" s="25"/>
      <c r="G6" s="46">
        <v>1.0</v>
      </c>
      <c r="H6" s="8"/>
      <c r="K6" s="8"/>
      <c r="P6" s="8"/>
    </row>
    <row r="7" ht="15.0" customHeight="1">
      <c r="A7" s="18"/>
      <c r="B7" s="41">
        <v>1.0</v>
      </c>
      <c r="C7" s="41">
        <v>3.0</v>
      </c>
      <c r="D7" s="43" t="s">
        <v>27</v>
      </c>
      <c r="E7" s="34">
        <v>1.0</v>
      </c>
      <c r="F7" s="25"/>
      <c r="G7" s="46">
        <v>1.0</v>
      </c>
      <c r="H7" s="8"/>
      <c r="K7" s="8"/>
      <c r="P7" s="8"/>
    </row>
    <row r="8" ht="15.0" customHeight="1">
      <c r="A8" s="18"/>
      <c r="B8" s="41">
        <v>1.0</v>
      </c>
      <c r="C8" s="41">
        <v>4.0</v>
      </c>
      <c r="D8" s="43" t="s">
        <v>30</v>
      </c>
      <c r="E8" s="34">
        <v>1.0</v>
      </c>
      <c r="F8" s="25"/>
      <c r="G8" s="46">
        <v>1.0</v>
      </c>
      <c r="H8" s="8"/>
      <c r="K8" s="8"/>
      <c r="P8" s="8"/>
    </row>
    <row r="9" ht="13.5" customHeight="1">
      <c r="A9" s="18"/>
      <c r="B9" s="41">
        <v>1.0</v>
      </c>
      <c r="C9" s="41">
        <v>5.0</v>
      </c>
      <c r="D9" s="43" t="s">
        <v>32</v>
      </c>
      <c r="E9" s="34">
        <v>1.0</v>
      </c>
      <c r="F9" s="25"/>
      <c r="G9" s="46">
        <v>1.0</v>
      </c>
      <c r="H9" s="8"/>
      <c r="K9" s="8"/>
      <c r="P9" s="8"/>
    </row>
    <row r="10" ht="19.5" customHeight="1">
      <c r="A10" s="18"/>
      <c r="B10" s="41">
        <v>1.0</v>
      </c>
      <c r="C10" s="41">
        <v>6.0</v>
      </c>
      <c r="D10" s="43" t="s">
        <v>33</v>
      </c>
      <c r="E10" s="43">
        <v>1.0</v>
      </c>
      <c r="F10" s="25"/>
      <c r="G10" s="46">
        <v>1.0</v>
      </c>
      <c r="H10" s="8"/>
      <c r="K10" s="8"/>
      <c r="P10" s="8"/>
    </row>
    <row r="11" ht="20.25" customHeight="1">
      <c r="A11" s="18"/>
      <c r="B11" s="41">
        <v>1.0</v>
      </c>
      <c r="C11" s="41">
        <v>7.0</v>
      </c>
      <c r="D11" s="43" t="s">
        <v>34</v>
      </c>
      <c r="E11" s="43">
        <v>1.0</v>
      </c>
      <c r="F11" s="25"/>
      <c r="G11" s="46">
        <v>1.0</v>
      </c>
      <c r="H11" s="8"/>
      <c r="K11" s="8"/>
      <c r="P11" s="8"/>
    </row>
    <row r="12" ht="15.0" customHeight="1">
      <c r="A12" s="18"/>
      <c r="B12" s="41">
        <v>1.0</v>
      </c>
      <c r="C12" s="41">
        <v>8.0</v>
      </c>
      <c r="D12" s="43" t="s">
        <v>35</v>
      </c>
      <c r="E12" s="34">
        <v>1.0</v>
      </c>
      <c r="F12" s="25"/>
      <c r="G12" s="46">
        <v>1.0</v>
      </c>
      <c r="H12" s="8"/>
      <c r="K12" s="8"/>
      <c r="P12" s="8"/>
    </row>
    <row r="13" ht="19.5" customHeight="1">
      <c r="A13" s="18"/>
      <c r="B13" s="41">
        <v>1.0</v>
      </c>
      <c r="C13" s="41">
        <v>9.0</v>
      </c>
      <c r="D13" s="43" t="s">
        <v>37</v>
      </c>
      <c r="E13" s="34">
        <v>1.0</v>
      </c>
      <c r="F13" s="25"/>
      <c r="G13" s="46">
        <v>1.0</v>
      </c>
      <c r="H13" s="8"/>
      <c r="K13" s="8"/>
      <c r="P13" s="8"/>
    </row>
    <row r="14" ht="34.5" customHeight="1">
      <c r="A14" s="18"/>
      <c r="B14" s="41">
        <v>1.0</v>
      </c>
      <c r="C14" s="41">
        <v>10.0</v>
      </c>
      <c r="D14" s="43" t="s">
        <v>39</v>
      </c>
      <c r="E14" s="34">
        <v>1.0</v>
      </c>
      <c r="F14" s="25"/>
      <c r="G14" s="46">
        <v>1.0</v>
      </c>
      <c r="H14" s="8"/>
      <c r="K14" s="8"/>
      <c r="P14" s="8"/>
    </row>
    <row r="15" ht="19.5" customHeight="1">
      <c r="A15" s="18"/>
      <c r="B15" s="41">
        <v>1.0</v>
      </c>
      <c r="C15" s="41">
        <v>11.0</v>
      </c>
      <c r="D15" s="43" t="s">
        <v>40</v>
      </c>
      <c r="E15" s="34">
        <v>1.0</v>
      </c>
      <c r="F15" s="25"/>
      <c r="G15" s="46">
        <v>1.0</v>
      </c>
      <c r="H15" s="8"/>
      <c r="K15" s="8"/>
      <c r="P15" s="8"/>
    </row>
    <row r="16" ht="22.5" customHeight="1">
      <c r="A16" s="18"/>
      <c r="B16" s="41">
        <v>1.0</v>
      </c>
      <c r="C16" s="41">
        <v>12.0</v>
      </c>
      <c r="D16" s="43" t="s">
        <v>41</v>
      </c>
      <c r="E16" s="6">
        <v>1.0</v>
      </c>
      <c r="F16" s="25"/>
      <c r="G16" s="46">
        <v>1.0</v>
      </c>
      <c r="H16" s="8"/>
      <c r="K16" s="8"/>
      <c r="P16" s="8"/>
    </row>
    <row r="17" ht="15.0" customHeight="1">
      <c r="A17" s="18"/>
      <c r="B17" s="41">
        <v>1.0</v>
      </c>
      <c r="C17" s="41">
        <v>13.0</v>
      </c>
      <c r="D17" s="43" t="s">
        <v>42</v>
      </c>
      <c r="E17" s="34">
        <v>1.0</v>
      </c>
      <c r="F17" s="25"/>
      <c r="G17" s="46">
        <v>1.0</v>
      </c>
      <c r="H17" s="8"/>
      <c r="K17" s="8"/>
      <c r="P17" s="8"/>
    </row>
    <row r="18" ht="15.0" customHeight="1">
      <c r="A18" s="18"/>
      <c r="B18" s="41">
        <v>1.0</v>
      </c>
      <c r="C18" s="41">
        <v>14.0</v>
      </c>
      <c r="D18" s="43" t="s">
        <v>43</v>
      </c>
      <c r="E18" s="34">
        <v>1.0</v>
      </c>
      <c r="F18" s="25"/>
      <c r="G18" s="46">
        <v>1.0</v>
      </c>
      <c r="H18" s="8"/>
      <c r="K18" s="8"/>
      <c r="P18" s="8"/>
    </row>
    <row r="19" ht="21.0" customHeight="1">
      <c r="A19" s="18"/>
      <c r="B19" s="41">
        <v>1.0</v>
      </c>
      <c r="C19" s="41">
        <v>15.0</v>
      </c>
      <c r="D19" s="43" t="s">
        <v>44</v>
      </c>
      <c r="E19" s="34">
        <v>1.0</v>
      </c>
      <c r="F19" s="25"/>
      <c r="G19" s="46">
        <v>1.0</v>
      </c>
      <c r="H19" s="8"/>
      <c r="K19" s="8"/>
      <c r="P19" s="8"/>
    </row>
    <row r="20" ht="19.5" customHeight="1">
      <c r="A20" s="18"/>
      <c r="B20" s="41">
        <v>1.0</v>
      </c>
      <c r="C20" s="41">
        <v>16.0</v>
      </c>
      <c r="D20" s="43" t="s">
        <v>45</v>
      </c>
      <c r="E20" s="34">
        <v>1.0</v>
      </c>
      <c r="F20" s="25"/>
      <c r="G20" s="46">
        <v>1.0</v>
      </c>
      <c r="H20" s="8"/>
      <c r="K20" s="8"/>
      <c r="P20" s="8"/>
    </row>
    <row r="21" ht="15.75" customHeight="1">
      <c r="A21" s="18"/>
      <c r="B21" s="41">
        <v>1.0</v>
      </c>
      <c r="C21" s="41">
        <v>17.0</v>
      </c>
      <c r="D21" s="43" t="s">
        <v>46</v>
      </c>
      <c r="E21" s="34">
        <v>1.0</v>
      </c>
      <c r="F21" s="25"/>
      <c r="G21" s="46">
        <v>1.0</v>
      </c>
      <c r="H21" s="8"/>
      <c r="K21" s="8"/>
      <c r="P21" s="8"/>
    </row>
    <row r="22" ht="15.75" customHeight="1">
      <c r="A22" s="18"/>
      <c r="B22" s="41">
        <v>1.0</v>
      </c>
      <c r="C22" s="41">
        <v>18.0</v>
      </c>
      <c r="D22" s="43" t="s">
        <v>47</v>
      </c>
      <c r="E22" s="34">
        <v>1.0</v>
      </c>
      <c r="F22" s="25"/>
      <c r="G22" s="46">
        <v>1.0</v>
      </c>
      <c r="H22" s="8"/>
      <c r="K22" s="8"/>
      <c r="P22" s="8"/>
    </row>
    <row r="23" ht="15.75" customHeight="1">
      <c r="A23" s="18"/>
      <c r="B23" s="41">
        <v>4.0</v>
      </c>
      <c r="C23" s="41">
        <v>19.0</v>
      </c>
      <c r="D23" s="43" t="s">
        <v>48</v>
      </c>
      <c r="E23" s="34">
        <v>4.0</v>
      </c>
      <c r="F23" s="25"/>
      <c r="G23" s="46">
        <v>4.0</v>
      </c>
      <c r="H23" s="8"/>
      <c r="K23" s="8"/>
      <c r="P23" s="8"/>
    </row>
    <row r="24" ht="15.75" customHeight="1">
      <c r="A24" s="18"/>
      <c r="B24" s="41">
        <v>5.0</v>
      </c>
      <c r="C24" s="41">
        <v>20.0</v>
      </c>
      <c r="D24" s="43" t="s">
        <v>49</v>
      </c>
      <c r="E24" s="34">
        <v>5.0</v>
      </c>
      <c r="F24" s="25"/>
      <c r="G24" s="46">
        <v>5.0</v>
      </c>
      <c r="H24" s="8"/>
      <c r="K24" s="8"/>
      <c r="P24" s="8"/>
    </row>
    <row r="25" ht="17.25" customHeight="1">
      <c r="A25" s="28"/>
      <c r="B25" s="41">
        <v>5.0</v>
      </c>
      <c r="C25" s="41">
        <v>21.0</v>
      </c>
      <c r="D25" s="43" t="s">
        <v>50</v>
      </c>
      <c r="E25" s="34">
        <v>5.0</v>
      </c>
      <c r="F25" s="25"/>
      <c r="G25" s="46">
        <v>5.0</v>
      </c>
      <c r="H25" s="8"/>
      <c r="K25" s="8"/>
      <c r="P25" s="8"/>
    </row>
    <row r="26" ht="15.75" customHeight="1">
      <c r="A26" s="41"/>
      <c r="B26" s="72">
        <f>SUM(B5:B25)</f>
        <v>32</v>
      </c>
      <c r="C26" s="32"/>
      <c r="D26" s="73" t="s">
        <v>52</v>
      </c>
      <c r="E26" s="34">
        <f>SUM(E5:E25)</f>
        <v>32</v>
      </c>
      <c r="F26" s="25"/>
      <c r="G26" s="34">
        <f>SUM(G5:G25)</f>
        <v>32</v>
      </c>
      <c r="H26" s="8"/>
      <c r="K26" s="8"/>
      <c r="P26" s="8"/>
    </row>
    <row r="27" ht="15.75" customHeight="1">
      <c r="A27" s="74" t="s">
        <v>54</v>
      </c>
      <c r="B27" s="31"/>
      <c r="C27" s="31"/>
      <c r="D27" s="32"/>
      <c r="E27" s="34">
        <v>32.0</v>
      </c>
      <c r="F27" s="25"/>
      <c r="G27" s="46">
        <v>32.0</v>
      </c>
      <c r="H27" s="8"/>
      <c r="K27" s="8"/>
      <c r="P27" s="8"/>
    </row>
    <row r="28" ht="15.75" customHeight="1">
      <c r="A28" s="74" t="s">
        <v>55</v>
      </c>
      <c r="B28" s="31"/>
      <c r="C28" s="31"/>
      <c r="D28" s="32"/>
      <c r="E28" s="75">
        <f>E26/E27</f>
        <v>1</v>
      </c>
      <c r="F28" s="25"/>
      <c r="G28" s="75">
        <f>G26/G27</f>
        <v>1</v>
      </c>
      <c r="H28" s="76"/>
      <c r="I28" s="77"/>
      <c r="J28" s="77"/>
      <c r="K28" s="76"/>
      <c r="L28" s="77"/>
      <c r="M28" s="77"/>
      <c r="N28" s="77"/>
      <c r="O28" s="77"/>
      <c r="P28" s="76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5.75" customHeight="1">
      <c r="A29" s="74" t="s">
        <v>57</v>
      </c>
      <c r="B29" s="31"/>
      <c r="C29" s="31"/>
      <c r="D29" s="32"/>
      <c r="E29" s="34">
        <f>E27-E26</f>
        <v>0</v>
      </c>
      <c r="F29" s="25"/>
      <c r="G29" s="34">
        <f>G27-G26</f>
        <v>0</v>
      </c>
      <c r="H29" s="8"/>
      <c r="K29" s="8"/>
      <c r="P29" s="8"/>
    </row>
    <row r="30" ht="39.75" customHeight="1">
      <c r="A30" s="74" t="s">
        <v>59</v>
      </c>
      <c r="B30" s="31"/>
      <c r="C30" s="31"/>
      <c r="D30" s="32"/>
      <c r="E30" s="78" t="s">
        <v>60</v>
      </c>
      <c r="F30" s="25"/>
      <c r="G30" s="80" t="s">
        <v>62</v>
      </c>
      <c r="H30" s="8"/>
      <c r="K30" s="8"/>
      <c r="P30" s="8"/>
    </row>
    <row r="31" ht="27.0" customHeight="1">
      <c r="A31" s="81"/>
      <c r="B31" s="81"/>
      <c r="C31" s="81"/>
      <c r="D31" s="82"/>
      <c r="E31" s="83" t="s">
        <v>64</v>
      </c>
      <c r="F31" s="84">
        <f>AVERAGE(E28)</f>
        <v>1</v>
      </c>
      <c r="G31" s="83" t="s">
        <v>64</v>
      </c>
      <c r="H31" s="84">
        <f>AVERAGE(G28)</f>
        <v>1</v>
      </c>
      <c r="K31" s="8"/>
      <c r="M31" s="85" t="s">
        <v>64</v>
      </c>
      <c r="N31" s="32"/>
      <c r="O31" s="86"/>
      <c r="P31" s="8"/>
    </row>
    <row r="32" ht="15.75" customHeight="1">
      <c r="A32" s="81"/>
      <c r="B32" s="81"/>
      <c r="C32" s="81"/>
      <c r="D32" s="82"/>
      <c r="E32" s="87" t="s">
        <v>68</v>
      </c>
      <c r="F32" s="87">
        <f>COUNTA(E2)</f>
        <v>1</v>
      </c>
      <c r="G32" s="87" t="s">
        <v>68</v>
      </c>
      <c r="H32" s="87">
        <f>COUNTA(G2)</f>
        <v>1</v>
      </c>
      <c r="K32" s="8"/>
      <c r="M32" s="87" t="s">
        <v>68</v>
      </c>
      <c r="N32" s="87"/>
      <c r="O32" s="87"/>
      <c r="P32" s="8"/>
    </row>
    <row r="33" ht="15.75" customHeight="1">
      <c r="A33" s="81"/>
      <c r="B33" s="81"/>
      <c r="C33" s="81"/>
      <c r="D33" s="82"/>
      <c r="G33" s="88" t="s">
        <v>72</v>
      </c>
      <c r="H33" s="89">
        <f>SUM(G4)</f>
        <v>0.001006944444</v>
      </c>
      <c r="K33" s="81"/>
    </row>
    <row r="34" ht="15.75" customHeight="1">
      <c r="A34" s="81"/>
      <c r="B34" s="81"/>
      <c r="C34" s="81"/>
      <c r="D34" s="82"/>
      <c r="K34" s="81"/>
    </row>
    <row r="35" ht="15.75" customHeight="1">
      <c r="A35" s="81"/>
      <c r="B35" s="81"/>
      <c r="C35" s="81"/>
      <c r="D35" s="82"/>
      <c r="K35" s="81"/>
    </row>
    <row r="36" ht="15.75" customHeight="1">
      <c r="A36" s="81"/>
      <c r="B36" s="81"/>
      <c r="C36" s="81"/>
      <c r="D36" s="82"/>
      <c r="K36" s="81"/>
    </row>
    <row r="37" ht="15.75" customHeight="1">
      <c r="A37" s="81"/>
      <c r="B37" s="81"/>
      <c r="C37" s="81"/>
      <c r="D37" s="82"/>
      <c r="K37" s="81"/>
    </row>
    <row r="38" ht="15.75" customHeight="1">
      <c r="A38" s="81"/>
      <c r="B38" s="81"/>
      <c r="C38" s="81"/>
      <c r="D38" s="82"/>
      <c r="K38" s="81"/>
    </row>
    <row r="39" ht="15.75" customHeight="1">
      <c r="A39" s="81"/>
      <c r="B39" s="81"/>
      <c r="C39" s="81"/>
      <c r="D39" s="82"/>
      <c r="K39" s="81"/>
    </row>
    <row r="40" ht="15.75" customHeight="1">
      <c r="A40" s="81"/>
      <c r="B40" s="81"/>
      <c r="C40" s="81"/>
      <c r="D40" s="82"/>
      <c r="K40" s="81"/>
    </row>
    <row r="41" ht="15.75" customHeight="1">
      <c r="A41" s="81"/>
      <c r="B41" s="81"/>
      <c r="C41" s="81"/>
      <c r="D41" s="82"/>
      <c r="K41" s="81"/>
    </row>
    <row r="42" ht="15.75" customHeight="1">
      <c r="A42" s="81"/>
      <c r="B42" s="81"/>
      <c r="C42" s="81"/>
      <c r="D42" s="82"/>
      <c r="K42" s="81"/>
    </row>
    <row r="43" ht="15.75" customHeight="1">
      <c r="A43" s="81"/>
      <c r="B43" s="81"/>
      <c r="C43" s="81"/>
      <c r="D43" s="82"/>
      <c r="K43" s="81"/>
    </row>
    <row r="44" ht="15.75" customHeight="1">
      <c r="A44" s="81"/>
      <c r="B44" s="81"/>
      <c r="C44" s="81"/>
      <c r="D44" s="82"/>
      <c r="K44" s="81"/>
    </row>
    <row r="45" ht="15.75" customHeight="1">
      <c r="A45" s="81"/>
      <c r="B45" s="81"/>
      <c r="C45" s="81"/>
      <c r="D45" s="82"/>
      <c r="K45" s="81"/>
    </row>
    <row r="46" ht="15.75" customHeight="1">
      <c r="A46" s="81"/>
      <c r="B46" s="81"/>
      <c r="C46" s="81"/>
      <c r="D46" s="82"/>
      <c r="K46" s="81"/>
    </row>
    <row r="47" ht="15.75" customHeight="1">
      <c r="A47" s="81"/>
      <c r="B47" s="81"/>
      <c r="C47" s="81"/>
      <c r="D47" s="82"/>
      <c r="K47" s="81"/>
    </row>
    <row r="48" ht="15.75" customHeight="1">
      <c r="A48" s="81"/>
      <c r="B48" s="81"/>
      <c r="C48" s="81"/>
      <c r="D48" s="82"/>
      <c r="K48" s="81"/>
    </row>
    <row r="49" ht="15.75" customHeight="1">
      <c r="A49" s="81"/>
      <c r="B49" s="81"/>
      <c r="C49" s="81"/>
      <c r="D49" s="82"/>
      <c r="K49" s="81"/>
    </row>
    <row r="50" ht="15.75" customHeight="1">
      <c r="A50" s="81"/>
      <c r="B50" s="81"/>
      <c r="C50" s="81"/>
      <c r="D50" s="82"/>
      <c r="K50" s="81"/>
    </row>
    <row r="51" ht="15.75" customHeight="1">
      <c r="A51" s="81"/>
      <c r="B51" s="81"/>
      <c r="C51" s="81"/>
      <c r="D51" s="82"/>
      <c r="K51" s="81"/>
    </row>
    <row r="52" ht="15.75" customHeight="1">
      <c r="A52" s="81"/>
      <c r="B52" s="81"/>
      <c r="C52" s="81"/>
      <c r="D52" s="82"/>
      <c r="K52" s="81"/>
    </row>
    <row r="53" ht="15.75" customHeight="1">
      <c r="A53" s="81"/>
      <c r="B53" s="81"/>
      <c r="C53" s="81"/>
      <c r="D53" s="82"/>
      <c r="K53" s="81"/>
    </row>
    <row r="54" ht="15.75" customHeight="1">
      <c r="A54" s="81"/>
      <c r="B54" s="81"/>
      <c r="C54" s="81"/>
      <c r="D54" s="82"/>
      <c r="K54" s="81"/>
    </row>
    <row r="55" ht="15.75" customHeight="1">
      <c r="A55" s="81"/>
      <c r="B55" s="81"/>
      <c r="C55" s="81"/>
      <c r="D55" s="82"/>
      <c r="K55" s="81"/>
    </row>
    <row r="56" ht="15.75" customHeight="1">
      <c r="A56" s="81"/>
      <c r="B56" s="81"/>
      <c r="C56" s="81"/>
      <c r="D56" s="82"/>
      <c r="K56" s="81"/>
    </row>
    <row r="57" ht="15.75" customHeight="1">
      <c r="A57" s="81"/>
      <c r="B57" s="81"/>
      <c r="C57" s="81"/>
      <c r="D57" s="82"/>
      <c r="K57" s="81"/>
    </row>
    <row r="58" ht="15.75" customHeight="1">
      <c r="A58" s="81"/>
      <c r="B58" s="81"/>
      <c r="C58" s="81"/>
      <c r="D58" s="82"/>
      <c r="K58" s="81"/>
    </row>
    <row r="59" ht="15.75" customHeight="1">
      <c r="A59" s="81"/>
      <c r="B59" s="81"/>
      <c r="C59" s="81"/>
      <c r="D59" s="82"/>
      <c r="K59" s="81"/>
    </row>
    <row r="60" ht="15.75" customHeight="1">
      <c r="A60" s="81"/>
      <c r="B60" s="81"/>
      <c r="C60" s="81"/>
      <c r="D60" s="92"/>
      <c r="K60" s="81"/>
    </row>
    <row r="61" ht="15.75" customHeight="1">
      <c r="A61" s="81"/>
      <c r="B61" s="81"/>
      <c r="C61" s="81"/>
      <c r="D61" s="92"/>
      <c r="K61" s="81"/>
    </row>
    <row r="62" ht="15.75" customHeight="1">
      <c r="A62" s="81"/>
      <c r="B62" s="81"/>
      <c r="C62" s="81"/>
      <c r="D62" s="92"/>
      <c r="K62" s="81"/>
    </row>
    <row r="63" ht="15.75" customHeight="1">
      <c r="A63" s="81"/>
      <c r="B63" s="81"/>
      <c r="C63" s="81"/>
      <c r="D63" s="92"/>
      <c r="K63" s="81"/>
    </row>
    <row r="64" ht="15.75" customHeight="1">
      <c r="A64" s="81"/>
      <c r="B64" s="81"/>
      <c r="C64" s="81"/>
      <c r="D64" s="92"/>
      <c r="K64" s="81"/>
    </row>
    <row r="65" ht="15.75" customHeight="1">
      <c r="A65" s="81"/>
      <c r="B65" s="81"/>
      <c r="C65" s="81"/>
      <c r="D65" s="92"/>
      <c r="K65" s="81"/>
    </row>
    <row r="66" ht="15.75" customHeight="1">
      <c r="A66" s="81"/>
      <c r="B66" s="81"/>
      <c r="C66" s="81"/>
      <c r="D66" s="92"/>
      <c r="K66" s="81"/>
    </row>
    <row r="67" ht="15.75" customHeight="1">
      <c r="A67" s="81"/>
      <c r="B67" s="81"/>
      <c r="C67" s="81"/>
      <c r="D67" s="92"/>
      <c r="K67" s="81"/>
    </row>
    <row r="68" ht="15.75" customHeight="1">
      <c r="A68" s="81"/>
      <c r="B68" s="81"/>
      <c r="C68" s="81"/>
      <c r="D68" s="92"/>
      <c r="K68" s="81"/>
    </row>
    <row r="69" ht="15.75" customHeight="1">
      <c r="A69" s="81"/>
      <c r="B69" s="81"/>
      <c r="C69" s="81"/>
      <c r="D69" s="92"/>
      <c r="K69" s="81"/>
    </row>
    <row r="70" ht="15.75" customHeight="1">
      <c r="A70" s="81"/>
      <c r="B70" s="81"/>
      <c r="C70" s="81"/>
      <c r="D70" s="92"/>
      <c r="K70" s="81"/>
    </row>
    <row r="71" ht="15.75" customHeight="1">
      <c r="A71" s="81"/>
      <c r="B71" s="81"/>
      <c r="C71" s="81"/>
      <c r="D71" s="92"/>
      <c r="K71" s="81"/>
    </row>
    <row r="72" ht="15.75" customHeight="1">
      <c r="A72" s="81"/>
      <c r="B72" s="81"/>
      <c r="C72" s="81"/>
      <c r="D72" s="92"/>
      <c r="K72" s="81"/>
    </row>
    <row r="73" ht="15.75" customHeight="1">
      <c r="A73" s="81"/>
      <c r="B73" s="81"/>
      <c r="C73" s="81"/>
      <c r="D73" s="92"/>
      <c r="K73" s="81"/>
    </row>
    <row r="74" ht="15.75" customHeight="1">
      <c r="A74" s="81"/>
      <c r="B74" s="81"/>
      <c r="C74" s="81"/>
      <c r="D74" s="92"/>
      <c r="K74" s="81"/>
    </row>
    <row r="75" ht="15.75" customHeight="1">
      <c r="A75" s="81"/>
      <c r="B75" s="81"/>
      <c r="C75" s="81"/>
      <c r="D75" s="92"/>
      <c r="K75" s="81"/>
    </row>
    <row r="76" ht="15.75" customHeight="1">
      <c r="A76" s="81"/>
      <c r="B76" s="81"/>
      <c r="C76" s="81"/>
      <c r="D76" s="92"/>
      <c r="K76" s="81"/>
    </row>
    <row r="77" ht="15.75" customHeight="1">
      <c r="A77" s="81"/>
      <c r="B77" s="81"/>
      <c r="C77" s="81"/>
      <c r="D77" s="92"/>
      <c r="K77" s="81"/>
    </row>
    <row r="78" ht="15.75" customHeight="1">
      <c r="A78" s="81"/>
      <c r="B78" s="81"/>
      <c r="C78" s="81"/>
      <c r="D78" s="92"/>
      <c r="K78" s="81"/>
    </row>
    <row r="79" ht="15.75" customHeight="1">
      <c r="A79" s="81"/>
      <c r="B79" s="81"/>
      <c r="C79" s="81"/>
      <c r="D79" s="92"/>
      <c r="K79" s="81"/>
    </row>
    <row r="80" ht="15.75" customHeight="1">
      <c r="A80" s="81"/>
      <c r="B80" s="81"/>
      <c r="C80" s="81"/>
      <c r="D80" s="92"/>
      <c r="K80" s="81"/>
    </row>
    <row r="81" ht="15.75" customHeight="1">
      <c r="A81" s="81"/>
      <c r="B81" s="81"/>
      <c r="C81" s="81"/>
      <c r="D81" s="92"/>
      <c r="K81" s="81"/>
    </row>
    <row r="82" ht="15.75" customHeight="1">
      <c r="A82" s="81"/>
      <c r="B82" s="81"/>
      <c r="C82" s="81"/>
      <c r="D82" s="92"/>
      <c r="K82" s="81"/>
    </row>
    <row r="83" ht="15.75" customHeight="1">
      <c r="A83" s="81"/>
      <c r="B83" s="81"/>
      <c r="C83" s="81"/>
      <c r="D83" s="92"/>
      <c r="K83" s="81"/>
    </row>
    <row r="84" ht="15.75" customHeight="1">
      <c r="A84" s="81"/>
      <c r="B84" s="81"/>
      <c r="C84" s="81"/>
      <c r="D84" s="92"/>
      <c r="K84" s="81"/>
    </row>
    <row r="85" ht="15.75" customHeight="1">
      <c r="A85" s="81"/>
      <c r="B85" s="81"/>
      <c r="C85" s="81"/>
      <c r="D85" s="92"/>
      <c r="K85" s="81"/>
    </row>
    <row r="86" ht="15.75" customHeight="1">
      <c r="A86" s="81"/>
      <c r="B86" s="81"/>
      <c r="C86" s="81"/>
      <c r="D86" s="92"/>
      <c r="K86" s="81"/>
    </row>
    <row r="87" ht="15.75" customHeight="1">
      <c r="A87" s="81"/>
      <c r="B87" s="81"/>
      <c r="C87" s="81"/>
      <c r="D87" s="92"/>
      <c r="K87" s="81"/>
    </row>
    <row r="88" ht="15.75" customHeight="1">
      <c r="A88" s="81"/>
      <c r="B88" s="81"/>
      <c r="C88" s="81"/>
      <c r="D88" s="92"/>
      <c r="K88" s="81"/>
    </row>
    <row r="89" ht="15.75" customHeight="1">
      <c r="A89" s="81"/>
      <c r="B89" s="81"/>
      <c r="C89" s="81"/>
      <c r="D89" s="92"/>
      <c r="K89" s="81"/>
    </row>
    <row r="90" ht="15.75" customHeight="1">
      <c r="A90" s="81"/>
      <c r="B90" s="81"/>
      <c r="C90" s="81"/>
      <c r="D90" s="92"/>
      <c r="K90" s="81"/>
    </row>
    <row r="91" ht="15.75" customHeight="1">
      <c r="A91" s="81"/>
      <c r="B91" s="81"/>
      <c r="C91" s="81"/>
      <c r="D91" s="92"/>
      <c r="K91" s="81"/>
    </row>
    <row r="92" ht="15.75" customHeight="1">
      <c r="A92" s="81"/>
      <c r="B92" s="81"/>
      <c r="C92" s="81"/>
      <c r="D92" s="92"/>
      <c r="K92" s="81"/>
    </row>
    <row r="93" ht="15.75" customHeight="1">
      <c r="A93" s="81"/>
      <c r="B93" s="81"/>
      <c r="C93" s="81"/>
      <c r="D93" s="92"/>
      <c r="K93" s="81"/>
    </row>
    <row r="94" ht="15.75" customHeight="1">
      <c r="A94" s="81"/>
      <c r="B94" s="81"/>
      <c r="C94" s="81"/>
      <c r="D94" s="92"/>
      <c r="K94" s="81"/>
    </row>
    <row r="95" ht="15.75" customHeight="1">
      <c r="A95" s="81"/>
      <c r="B95" s="81"/>
      <c r="C95" s="81"/>
      <c r="D95" s="92"/>
      <c r="K95" s="81"/>
    </row>
    <row r="96" ht="15.75" customHeight="1">
      <c r="A96" s="81"/>
      <c r="B96" s="81"/>
      <c r="C96" s="81"/>
      <c r="D96" s="92"/>
      <c r="K96" s="81"/>
    </row>
    <row r="97" ht="15.75" customHeight="1">
      <c r="A97" s="81"/>
      <c r="B97" s="81"/>
      <c r="C97" s="81"/>
      <c r="D97" s="92"/>
      <c r="K97" s="81"/>
    </row>
    <row r="98" ht="15.75" customHeight="1">
      <c r="A98" s="81"/>
      <c r="B98" s="81"/>
      <c r="C98" s="81"/>
      <c r="D98" s="92"/>
      <c r="K98" s="81"/>
    </row>
    <row r="99" ht="15.75" customHeight="1">
      <c r="A99" s="81"/>
      <c r="B99" s="81"/>
      <c r="C99" s="81"/>
      <c r="D99" s="92"/>
      <c r="K99" s="81"/>
    </row>
    <row r="100" ht="15.75" customHeight="1">
      <c r="A100" s="81"/>
      <c r="B100" s="81"/>
      <c r="C100" s="81"/>
      <c r="D100" s="92"/>
      <c r="K100" s="81"/>
    </row>
    <row r="101" ht="15.75" customHeight="1">
      <c r="A101" s="81"/>
      <c r="B101" s="81"/>
      <c r="C101" s="81"/>
      <c r="D101" s="92"/>
      <c r="K101" s="81"/>
    </row>
    <row r="102" ht="15.75" customHeight="1">
      <c r="A102" s="81"/>
      <c r="B102" s="81"/>
      <c r="C102" s="81"/>
      <c r="D102" s="92"/>
      <c r="K102" s="81"/>
    </row>
    <row r="103" ht="15.75" customHeight="1">
      <c r="A103" s="81"/>
      <c r="B103" s="81"/>
      <c r="C103" s="81"/>
      <c r="D103" s="92"/>
      <c r="K103" s="81"/>
    </row>
    <row r="104" ht="15.75" customHeight="1">
      <c r="A104" s="81"/>
      <c r="B104" s="81"/>
      <c r="C104" s="81"/>
      <c r="D104" s="92"/>
      <c r="K104" s="81"/>
    </row>
    <row r="105" ht="15.75" customHeight="1">
      <c r="A105" s="81"/>
      <c r="B105" s="81"/>
      <c r="C105" s="81"/>
      <c r="D105" s="92"/>
      <c r="K105" s="81"/>
    </row>
    <row r="106" ht="15.75" customHeight="1">
      <c r="A106" s="81"/>
      <c r="B106" s="81"/>
      <c r="C106" s="81"/>
      <c r="D106" s="92"/>
      <c r="K106" s="81"/>
    </row>
    <row r="107" ht="15.75" customHeight="1">
      <c r="A107" s="81"/>
      <c r="B107" s="81"/>
      <c r="C107" s="81"/>
      <c r="D107" s="92"/>
      <c r="K107" s="81"/>
    </row>
    <row r="108" ht="15.75" customHeight="1">
      <c r="A108" s="81"/>
      <c r="B108" s="81"/>
      <c r="C108" s="81"/>
      <c r="D108" s="92"/>
      <c r="K108" s="81"/>
    </row>
    <row r="109" ht="15.75" customHeight="1">
      <c r="A109" s="81"/>
      <c r="B109" s="81"/>
      <c r="C109" s="81"/>
      <c r="D109" s="92"/>
      <c r="K109" s="81"/>
    </row>
    <row r="110" ht="15.75" customHeight="1">
      <c r="A110" s="81"/>
      <c r="B110" s="81"/>
      <c r="C110" s="81"/>
      <c r="D110" s="92"/>
      <c r="K110" s="81"/>
    </row>
    <row r="111" ht="15.75" customHeight="1">
      <c r="A111" s="81"/>
      <c r="B111" s="81"/>
      <c r="C111" s="81"/>
      <c r="D111" s="92"/>
      <c r="K111" s="81"/>
    </row>
    <row r="112" ht="15.75" customHeight="1">
      <c r="A112" s="81"/>
      <c r="B112" s="81"/>
      <c r="C112" s="81"/>
      <c r="D112" s="92"/>
      <c r="K112" s="81"/>
    </row>
    <row r="113" ht="15.75" customHeight="1">
      <c r="A113" s="81"/>
      <c r="B113" s="81"/>
      <c r="C113" s="81"/>
      <c r="D113" s="92"/>
      <c r="K113" s="81"/>
    </row>
    <row r="114" ht="15.75" customHeight="1">
      <c r="A114" s="81"/>
      <c r="B114" s="81"/>
      <c r="C114" s="81"/>
      <c r="D114" s="92"/>
      <c r="K114" s="81"/>
    </row>
    <row r="115" ht="15.75" customHeight="1">
      <c r="A115" s="81"/>
      <c r="B115" s="81"/>
      <c r="C115" s="81"/>
      <c r="D115" s="92"/>
      <c r="K115" s="81"/>
    </row>
    <row r="116" ht="15.75" customHeight="1">
      <c r="A116" s="81"/>
      <c r="B116" s="81"/>
      <c r="C116" s="81"/>
      <c r="D116" s="92"/>
      <c r="K116" s="81"/>
    </row>
    <row r="117" ht="15.75" customHeight="1">
      <c r="A117" s="81"/>
      <c r="B117" s="81"/>
      <c r="C117" s="81"/>
      <c r="D117" s="92"/>
      <c r="K117" s="81"/>
    </row>
    <row r="118" ht="15.75" customHeight="1">
      <c r="A118" s="81"/>
      <c r="B118" s="81"/>
      <c r="C118" s="81"/>
      <c r="D118" s="92"/>
      <c r="K118" s="81"/>
    </row>
    <row r="119" ht="15.75" customHeight="1">
      <c r="A119" s="81"/>
      <c r="B119" s="81"/>
      <c r="C119" s="81"/>
      <c r="D119" s="92"/>
      <c r="K119" s="81"/>
    </row>
    <row r="120" ht="15.75" customHeight="1">
      <c r="A120" s="81"/>
      <c r="B120" s="81"/>
      <c r="C120" s="81"/>
      <c r="D120" s="92"/>
      <c r="K120" s="81"/>
    </row>
    <row r="121" ht="15.75" customHeight="1">
      <c r="A121" s="81"/>
      <c r="B121" s="81"/>
      <c r="C121" s="81"/>
      <c r="D121" s="92"/>
      <c r="K121" s="81"/>
    </row>
    <row r="122" ht="15.75" customHeight="1">
      <c r="A122" s="81"/>
      <c r="B122" s="81"/>
      <c r="C122" s="81"/>
      <c r="D122" s="92"/>
      <c r="K122" s="81"/>
    </row>
    <row r="123" ht="15.75" customHeight="1">
      <c r="A123" s="81"/>
      <c r="B123" s="81"/>
      <c r="C123" s="81"/>
      <c r="D123" s="92"/>
      <c r="K123" s="81"/>
    </row>
    <row r="124" ht="15.75" customHeight="1">
      <c r="A124" s="81"/>
      <c r="B124" s="81"/>
      <c r="C124" s="81"/>
      <c r="D124" s="92"/>
      <c r="K124" s="81"/>
    </row>
    <row r="125" ht="15.75" customHeight="1">
      <c r="A125" s="81"/>
      <c r="B125" s="81"/>
      <c r="C125" s="81"/>
      <c r="D125" s="92"/>
      <c r="K125" s="81"/>
    </row>
    <row r="126" ht="15.75" customHeight="1">
      <c r="A126" s="81"/>
      <c r="B126" s="81"/>
      <c r="C126" s="81"/>
      <c r="D126" s="92"/>
      <c r="K126" s="81"/>
    </row>
    <row r="127" ht="15.75" customHeight="1">
      <c r="A127" s="81"/>
      <c r="B127" s="81"/>
      <c r="C127" s="81"/>
      <c r="D127" s="92"/>
      <c r="K127" s="81"/>
    </row>
    <row r="128" ht="15.75" customHeight="1">
      <c r="A128" s="81"/>
      <c r="B128" s="81"/>
      <c r="C128" s="81"/>
      <c r="D128" s="92"/>
      <c r="K128" s="81"/>
    </row>
    <row r="129" ht="15.75" customHeight="1">
      <c r="A129" s="81"/>
      <c r="B129" s="81"/>
      <c r="C129" s="81"/>
      <c r="D129" s="92"/>
      <c r="K129" s="81"/>
    </row>
    <row r="130" ht="15.75" customHeight="1">
      <c r="A130" s="81"/>
      <c r="B130" s="81"/>
      <c r="C130" s="81"/>
      <c r="D130" s="92"/>
      <c r="K130" s="81"/>
    </row>
    <row r="131" ht="15.75" customHeight="1">
      <c r="A131" s="81"/>
      <c r="B131" s="81"/>
      <c r="C131" s="81"/>
      <c r="D131" s="92"/>
      <c r="K131" s="81"/>
    </row>
    <row r="132" ht="15.75" customHeight="1">
      <c r="A132" s="81"/>
      <c r="B132" s="81"/>
      <c r="C132" s="81"/>
      <c r="D132" s="92"/>
      <c r="K132" s="81"/>
    </row>
    <row r="133" ht="15.75" customHeight="1">
      <c r="A133" s="81"/>
      <c r="B133" s="81"/>
      <c r="C133" s="81"/>
      <c r="D133" s="92"/>
      <c r="K133" s="81"/>
    </row>
    <row r="134" ht="15.75" customHeight="1">
      <c r="A134" s="81"/>
      <c r="B134" s="81"/>
      <c r="C134" s="81"/>
      <c r="D134" s="92"/>
      <c r="K134" s="81"/>
    </row>
    <row r="135" ht="15.75" customHeight="1">
      <c r="A135" s="81"/>
      <c r="B135" s="81"/>
      <c r="C135" s="81"/>
      <c r="D135" s="92"/>
      <c r="K135" s="81"/>
    </row>
    <row r="136" ht="15.75" customHeight="1">
      <c r="A136" s="81"/>
      <c r="B136" s="81"/>
      <c r="C136" s="81"/>
      <c r="D136" s="92"/>
      <c r="K136" s="81"/>
    </row>
    <row r="137" ht="15.75" customHeight="1">
      <c r="A137" s="81"/>
      <c r="B137" s="81"/>
      <c r="C137" s="81"/>
      <c r="D137" s="92"/>
      <c r="K137" s="81"/>
    </row>
    <row r="138" ht="15.75" customHeight="1">
      <c r="A138" s="81"/>
      <c r="B138" s="81"/>
      <c r="C138" s="81"/>
      <c r="D138" s="92"/>
      <c r="K138" s="81"/>
    </row>
    <row r="139" ht="15.75" customHeight="1">
      <c r="A139" s="81"/>
      <c r="B139" s="81"/>
      <c r="C139" s="81"/>
      <c r="D139" s="92"/>
      <c r="K139" s="81"/>
    </row>
    <row r="140" ht="15.75" customHeight="1">
      <c r="A140" s="81"/>
      <c r="B140" s="81"/>
      <c r="C140" s="81"/>
      <c r="D140" s="92"/>
      <c r="K140" s="81"/>
    </row>
    <row r="141" ht="15.75" customHeight="1">
      <c r="A141" s="81"/>
      <c r="B141" s="81"/>
      <c r="C141" s="81"/>
      <c r="D141" s="92"/>
      <c r="K141" s="81"/>
    </row>
    <row r="142" ht="15.75" customHeight="1">
      <c r="A142" s="81"/>
      <c r="B142" s="81"/>
      <c r="C142" s="81"/>
      <c r="D142" s="92"/>
      <c r="K142" s="81"/>
    </row>
    <row r="143" ht="15.75" customHeight="1">
      <c r="A143" s="81"/>
      <c r="B143" s="81"/>
      <c r="C143" s="81"/>
      <c r="D143" s="92"/>
      <c r="K143" s="81"/>
    </row>
    <row r="144" ht="15.75" customHeight="1">
      <c r="A144" s="81"/>
      <c r="B144" s="81"/>
      <c r="C144" s="81"/>
      <c r="D144" s="92"/>
      <c r="K144" s="81"/>
    </row>
    <row r="145" ht="15.75" customHeight="1">
      <c r="A145" s="81"/>
      <c r="B145" s="81"/>
      <c r="C145" s="81"/>
      <c r="D145" s="92"/>
      <c r="K145" s="81"/>
    </row>
    <row r="146" ht="15.75" customHeight="1">
      <c r="A146" s="81"/>
      <c r="B146" s="81"/>
      <c r="C146" s="81"/>
      <c r="D146" s="92"/>
      <c r="K146" s="81"/>
    </row>
    <row r="147" ht="15.75" customHeight="1">
      <c r="A147" s="81"/>
      <c r="B147" s="81"/>
      <c r="C147" s="81"/>
      <c r="D147" s="92"/>
      <c r="K147" s="81"/>
    </row>
    <row r="148" ht="15.75" customHeight="1">
      <c r="A148" s="81"/>
      <c r="B148" s="81"/>
      <c r="C148" s="81"/>
      <c r="D148" s="92"/>
      <c r="K148" s="81"/>
    </row>
    <row r="149" ht="15.75" customHeight="1">
      <c r="A149" s="81"/>
      <c r="B149" s="81"/>
      <c r="C149" s="81"/>
      <c r="D149" s="92"/>
      <c r="K149" s="81"/>
    </row>
    <row r="150" ht="15.75" customHeight="1">
      <c r="A150" s="81"/>
      <c r="B150" s="81"/>
      <c r="C150" s="81"/>
      <c r="D150" s="92"/>
      <c r="K150" s="81"/>
    </row>
    <row r="151" ht="15.75" customHeight="1">
      <c r="A151" s="81"/>
      <c r="B151" s="81"/>
      <c r="C151" s="81"/>
      <c r="D151" s="92"/>
      <c r="K151" s="81"/>
    </row>
    <row r="152" ht="15.75" customHeight="1">
      <c r="A152" s="81"/>
      <c r="B152" s="81"/>
      <c r="C152" s="81"/>
      <c r="D152" s="92"/>
      <c r="K152" s="81"/>
    </row>
    <row r="153" ht="15.75" customHeight="1">
      <c r="A153" s="81"/>
      <c r="B153" s="81"/>
      <c r="C153" s="81"/>
      <c r="D153" s="92"/>
      <c r="K153" s="81"/>
    </row>
    <row r="154" ht="15.75" customHeight="1">
      <c r="A154" s="81"/>
      <c r="B154" s="81"/>
      <c r="C154" s="81"/>
      <c r="D154" s="92"/>
      <c r="K154" s="81"/>
    </row>
    <row r="155" ht="15.75" customHeight="1">
      <c r="A155" s="81"/>
      <c r="B155" s="81"/>
      <c r="C155" s="81"/>
      <c r="D155" s="92"/>
      <c r="K155" s="81"/>
    </row>
    <row r="156" ht="15.75" customHeight="1">
      <c r="A156" s="81"/>
      <c r="B156" s="81"/>
      <c r="C156" s="81"/>
      <c r="D156" s="92"/>
      <c r="K156" s="81"/>
    </row>
    <row r="157" ht="15.75" customHeight="1">
      <c r="A157" s="81"/>
      <c r="B157" s="81"/>
      <c r="C157" s="81"/>
      <c r="D157" s="92"/>
      <c r="K157" s="81"/>
    </row>
    <row r="158" ht="15.75" customHeight="1">
      <c r="A158" s="81"/>
      <c r="B158" s="81"/>
      <c r="C158" s="81"/>
      <c r="D158" s="92"/>
      <c r="K158" s="81"/>
    </row>
    <row r="159" ht="15.75" customHeight="1">
      <c r="A159" s="81"/>
      <c r="B159" s="81"/>
      <c r="C159" s="81"/>
      <c r="D159" s="92"/>
      <c r="K159" s="81"/>
    </row>
    <row r="160" ht="15.75" customHeight="1">
      <c r="A160" s="81"/>
      <c r="B160" s="81"/>
      <c r="C160" s="81"/>
      <c r="D160" s="92"/>
      <c r="K160" s="81"/>
    </row>
    <row r="161" ht="15.75" customHeight="1">
      <c r="A161" s="81"/>
      <c r="B161" s="81"/>
      <c r="C161" s="81"/>
      <c r="D161" s="92"/>
      <c r="K161" s="81"/>
    </row>
    <row r="162" ht="15.75" customHeight="1">
      <c r="A162" s="81"/>
      <c r="B162" s="81"/>
      <c r="C162" s="81"/>
      <c r="D162" s="92"/>
      <c r="K162" s="81"/>
    </row>
    <row r="163" ht="15.75" customHeight="1">
      <c r="A163" s="81"/>
      <c r="B163" s="81"/>
      <c r="C163" s="81"/>
      <c r="D163" s="92"/>
      <c r="K163" s="81"/>
    </row>
    <row r="164" ht="15.75" customHeight="1">
      <c r="A164" s="81"/>
      <c r="B164" s="81"/>
      <c r="C164" s="81"/>
      <c r="D164" s="92"/>
      <c r="K164" s="81"/>
    </row>
    <row r="165" ht="15.75" customHeight="1">
      <c r="A165" s="81"/>
      <c r="B165" s="81"/>
      <c r="C165" s="81"/>
      <c r="D165" s="92"/>
      <c r="K165" s="81"/>
    </row>
    <row r="166" ht="15.75" customHeight="1">
      <c r="A166" s="81"/>
      <c r="B166" s="81"/>
      <c r="C166" s="81"/>
      <c r="D166" s="92"/>
      <c r="K166" s="81"/>
    </row>
    <row r="167" ht="15.75" customHeight="1">
      <c r="A167" s="81"/>
      <c r="B167" s="81"/>
      <c r="C167" s="81"/>
      <c r="D167" s="92"/>
      <c r="K167" s="81"/>
    </row>
    <row r="168" ht="15.75" customHeight="1">
      <c r="A168" s="81"/>
      <c r="B168" s="81"/>
      <c r="C168" s="81"/>
      <c r="D168" s="92"/>
      <c r="K168" s="81"/>
    </row>
    <row r="169" ht="15.75" customHeight="1">
      <c r="A169" s="81"/>
      <c r="B169" s="81"/>
      <c r="C169" s="81"/>
      <c r="D169" s="92"/>
      <c r="K169" s="81"/>
    </row>
    <row r="170" ht="15.75" customHeight="1">
      <c r="A170" s="81"/>
      <c r="B170" s="81"/>
      <c r="C170" s="81"/>
      <c r="D170" s="92"/>
      <c r="K170" s="81"/>
    </row>
    <row r="171" ht="15.75" customHeight="1">
      <c r="A171" s="81"/>
      <c r="B171" s="81"/>
      <c r="C171" s="81"/>
      <c r="D171" s="92"/>
      <c r="K171" s="81"/>
    </row>
    <row r="172" ht="15.75" customHeight="1">
      <c r="A172" s="81"/>
      <c r="B172" s="81"/>
      <c r="C172" s="81"/>
      <c r="D172" s="92"/>
      <c r="K172" s="81"/>
    </row>
    <row r="173" ht="15.75" customHeight="1">
      <c r="A173" s="81"/>
      <c r="B173" s="81"/>
      <c r="C173" s="81"/>
      <c r="D173" s="92"/>
      <c r="K173" s="81"/>
    </row>
    <row r="174" ht="15.75" customHeight="1">
      <c r="A174" s="81"/>
      <c r="B174" s="81"/>
      <c r="C174" s="81"/>
      <c r="D174" s="92"/>
      <c r="K174" s="81"/>
    </row>
    <row r="175" ht="15.75" customHeight="1">
      <c r="A175" s="81"/>
      <c r="B175" s="81"/>
      <c r="C175" s="81"/>
      <c r="D175" s="92"/>
      <c r="K175" s="81"/>
    </row>
    <row r="176" ht="15.75" customHeight="1">
      <c r="A176" s="81"/>
      <c r="B176" s="81"/>
      <c r="C176" s="81"/>
      <c r="D176" s="92"/>
      <c r="K176" s="81"/>
    </row>
    <row r="177" ht="15.75" customHeight="1">
      <c r="A177" s="81"/>
      <c r="B177" s="81"/>
      <c r="C177" s="81"/>
      <c r="D177" s="92"/>
      <c r="K177" s="81"/>
    </row>
    <row r="178" ht="15.75" customHeight="1">
      <c r="A178" s="81"/>
      <c r="B178" s="81"/>
      <c r="C178" s="81"/>
      <c r="D178" s="92"/>
      <c r="K178" s="81"/>
    </row>
    <row r="179" ht="15.75" customHeight="1">
      <c r="A179" s="81"/>
      <c r="B179" s="81"/>
      <c r="C179" s="81"/>
      <c r="D179" s="92"/>
      <c r="K179" s="81"/>
    </row>
    <row r="180" ht="15.75" customHeight="1">
      <c r="A180" s="81"/>
      <c r="B180" s="81"/>
      <c r="C180" s="81"/>
      <c r="D180" s="92"/>
      <c r="K180" s="81"/>
    </row>
    <row r="181" ht="15.75" customHeight="1">
      <c r="A181" s="81"/>
      <c r="B181" s="81"/>
      <c r="C181" s="81"/>
      <c r="D181" s="92"/>
      <c r="K181" s="81"/>
    </row>
    <row r="182" ht="15.75" customHeight="1">
      <c r="A182" s="81"/>
      <c r="B182" s="81"/>
      <c r="C182" s="81"/>
      <c r="D182" s="92"/>
      <c r="K182" s="81"/>
    </row>
    <row r="183" ht="15.75" customHeight="1">
      <c r="A183" s="81"/>
      <c r="B183" s="81"/>
      <c r="C183" s="81"/>
      <c r="D183" s="92"/>
      <c r="K183" s="81"/>
    </row>
    <row r="184" ht="15.75" customHeight="1">
      <c r="A184" s="81"/>
      <c r="B184" s="81"/>
      <c r="C184" s="81"/>
      <c r="D184" s="92"/>
      <c r="K184" s="81"/>
    </row>
    <row r="185" ht="15.75" customHeight="1">
      <c r="A185" s="81"/>
      <c r="B185" s="81"/>
      <c r="C185" s="81"/>
      <c r="D185" s="92"/>
      <c r="K185" s="81"/>
    </row>
    <row r="186" ht="15.75" customHeight="1">
      <c r="A186" s="81"/>
      <c r="B186" s="81"/>
      <c r="C186" s="81"/>
      <c r="D186" s="92"/>
      <c r="K186" s="81"/>
    </row>
    <row r="187" ht="15.75" customHeight="1">
      <c r="A187" s="81"/>
      <c r="B187" s="81"/>
      <c r="C187" s="81"/>
      <c r="D187" s="92"/>
      <c r="K187" s="81"/>
    </row>
    <row r="188" ht="15.75" customHeight="1">
      <c r="A188" s="81"/>
      <c r="B188" s="81"/>
      <c r="C188" s="81"/>
      <c r="D188" s="92"/>
      <c r="K188" s="81"/>
    </row>
    <row r="189" ht="15.75" customHeight="1">
      <c r="A189" s="81"/>
      <c r="B189" s="81"/>
      <c r="C189" s="81"/>
      <c r="D189" s="92"/>
      <c r="K189" s="81"/>
    </row>
    <row r="190" ht="15.75" customHeight="1">
      <c r="A190" s="81"/>
      <c r="B190" s="81"/>
      <c r="C190" s="81"/>
      <c r="D190" s="92"/>
      <c r="K190" s="81"/>
    </row>
    <row r="191" ht="15.75" customHeight="1">
      <c r="A191" s="81"/>
      <c r="B191" s="81"/>
      <c r="C191" s="81"/>
      <c r="D191" s="92"/>
      <c r="K191" s="81"/>
    </row>
    <row r="192" ht="15.75" customHeight="1">
      <c r="A192" s="81"/>
      <c r="B192" s="81"/>
      <c r="C192" s="81"/>
      <c r="D192" s="92"/>
      <c r="K192" s="81"/>
    </row>
    <row r="193" ht="15.75" customHeight="1">
      <c r="A193" s="81"/>
      <c r="B193" s="81"/>
      <c r="C193" s="81"/>
      <c r="D193" s="92"/>
      <c r="K193" s="81"/>
    </row>
    <row r="194" ht="15.75" customHeight="1">
      <c r="A194" s="81"/>
      <c r="B194" s="81"/>
      <c r="C194" s="81"/>
      <c r="D194" s="92"/>
      <c r="K194" s="81"/>
    </row>
    <row r="195" ht="15.75" customHeight="1">
      <c r="A195" s="81"/>
      <c r="B195" s="81"/>
      <c r="C195" s="81"/>
      <c r="D195" s="92"/>
      <c r="K195" s="81"/>
    </row>
    <row r="196" ht="15.75" customHeight="1">
      <c r="A196" s="81"/>
      <c r="B196" s="81"/>
      <c r="C196" s="81"/>
      <c r="D196" s="92"/>
      <c r="K196" s="81"/>
    </row>
    <row r="197" ht="15.75" customHeight="1">
      <c r="A197" s="81"/>
      <c r="B197" s="81"/>
      <c r="C197" s="81"/>
      <c r="D197" s="92"/>
      <c r="K197" s="81"/>
    </row>
    <row r="198" ht="15.75" customHeight="1">
      <c r="A198" s="81"/>
      <c r="B198" s="81"/>
      <c r="C198" s="81"/>
      <c r="D198" s="92"/>
      <c r="K198" s="81"/>
    </row>
    <row r="199" ht="15.75" customHeight="1">
      <c r="A199" s="81"/>
      <c r="B199" s="81"/>
      <c r="C199" s="81"/>
      <c r="D199" s="92"/>
      <c r="K199" s="81"/>
    </row>
    <row r="200" ht="15.75" customHeight="1">
      <c r="A200" s="81"/>
      <c r="B200" s="81"/>
      <c r="C200" s="81"/>
      <c r="D200" s="92"/>
      <c r="K200" s="81"/>
    </row>
    <row r="201" ht="15.75" customHeight="1">
      <c r="A201" s="81"/>
      <c r="B201" s="81"/>
      <c r="C201" s="81"/>
      <c r="D201" s="92"/>
      <c r="K201" s="81"/>
    </row>
    <row r="202" ht="15.75" customHeight="1">
      <c r="A202" s="81"/>
      <c r="B202" s="81"/>
      <c r="C202" s="81"/>
      <c r="D202" s="92"/>
      <c r="K202" s="81"/>
    </row>
    <row r="203" ht="15.75" customHeight="1">
      <c r="A203" s="81"/>
      <c r="B203" s="81"/>
      <c r="C203" s="81"/>
      <c r="D203" s="92"/>
      <c r="K203" s="81"/>
    </row>
    <row r="204" ht="15.75" customHeight="1">
      <c r="A204" s="81"/>
      <c r="B204" s="81"/>
      <c r="C204" s="81"/>
      <c r="D204" s="92"/>
      <c r="K204" s="81"/>
    </row>
    <row r="205" ht="15.75" customHeight="1">
      <c r="A205" s="81"/>
      <c r="B205" s="81"/>
      <c r="C205" s="81"/>
      <c r="D205" s="92"/>
      <c r="K205" s="81"/>
    </row>
    <row r="206" ht="15.75" customHeight="1">
      <c r="A206" s="81"/>
      <c r="B206" s="81"/>
      <c r="C206" s="81"/>
      <c r="D206" s="92"/>
      <c r="K206" s="81"/>
    </row>
    <row r="207" ht="15.75" customHeight="1">
      <c r="A207" s="81"/>
      <c r="B207" s="81"/>
      <c r="C207" s="81"/>
      <c r="D207" s="92"/>
      <c r="K207" s="81"/>
    </row>
    <row r="208" ht="15.75" customHeight="1">
      <c r="A208" s="81"/>
      <c r="B208" s="81"/>
      <c r="C208" s="81"/>
      <c r="D208" s="92"/>
      <c r="K208" s="81"/>
    </row>
    <row r="209" ht="15.75" customHeight="1">
      <c r="A209" s="81"/>
      <c r="B209" s="81"/>
      <c r="C209" s="81"/>
      <c r="D209" s="92"/>
      <c r="K209" s="81"/>
    </row>
    <row r="210" ht="15.75" customHeight="1">
      <c r="A210" s="81"/>
      <c r="B210" s="81"/>
      <c r="C210" s="81"/>
      <c r="D210" s="92"/>
      <c r="K210" s="81"/>
    </row>
    <row r="211" ht="15.75" customHeight="1">
      <c r="A211" s="81"/>
      <c r="B211" s="81"/>
      <c r="C211" s="81"/>
      <c r="D211" s="92"/>
      <c r="K211" s="81"/>
    </row>
    <row r="212" ht="15.75" customHeight="1">
      <c r="A212" s="81"/>
      <c r="B212" s="81"/>
      <c r="C212" s="81"/>
      <c r="D212" s="92"/>
      <c r="K212" s="81"/>
    </row>
    <row r="213" ht="15.75" customHeight="1">
      <c r="A213" s="81"/>
      <c r="B213" s="81"/>
      <c r="C213" s="81"/>
      <c r="D213" s="92"/>
      <c r="K213" s="81"/>
    </row>
    <row r="214" ht="15.75" customHeight="1">
      <c r="A214" s="81"/>
      <c r="B214" s="81"/>
      <c r="C214" s="81"/>
      <c r="D214" s="92"/>
      <c r="K214" s="81"/>
    </row>
    <row r="215" ht="15.75" customHeight="1">
      <c r="A215" s="81"/>
      <c r="B215" s="81"/>
      <c r="C215" s="81"/>
      <c r="D215" s="92"/>
      <c r="K215" s="81"/>
    </row>
    <row r="216" ht="15.75" customHeight="1">
      <c r="A216" s="81"/>
      <c r="B216" s="81"/>
      <c r="C216" s="81"/>
      <c r="D216" s="92"/>
      <c r="K216" s="81"/>
    </row>
    <row r="217" ht="15.75" customHeight="1">
      <c r="A217" s="81"/>
      <c r="B217" s="81"/>
      <c r="C217" s="81"/>
      <c r="D217" s="92"/>
      <c r="K217" s="81"/>
    </row>
    <row r="218" ht="15.75" customHeight="1">
      <c r="A218" s="81"/>
      <c r="B218" s="81"/>
      <c r="C218" s="81"/>
      <c r="D218" s="92"/>
      <c r="K218" s="81"/>
    </row>
    <row r="219" ht="15.75" customHeight="1">
      <c r="A219" s="81"/>
      <c r="B219" s="81"/>
      <c r="C219" s="81"/>
      <c r="D219" s="92"/>
      <c r="K219" s="81"/>
    </row>
    <row r="220" ht="15.75" customHeight="1">
      <c r="A220" s="81"/>
      <c r="B220" s="81"/>
      <c r="C220" s="81"/>
      <c r="D220" s="92"/>
      <c r="K220" s="81"/>
    </row>
    <row r="221" ht="15.75" customHeight="1">
      <c r="A221" s="81"/>
      <c r="B221" s="81"/>
      <c r="C221" s="81"/>
      <c r="D221" s="92"/>
      <c r="K221" s="81"/>
    </row>
    <row r="222" ht="15.75" customHeight="1">
      <c r="A222" s="81"/>
      <c r="B222" s="81"/>
      <c r="C222" s="81"/>
      <c r="D222" s="92"/>
      <c r="K222" s="81"/>
    </row>
    <row r="223" ht="15.75" customHeight="1">
      <c r="A223" s="81"/>
      <c r="B223" s="81"/>
      <c r="C223" s="81"/>
      <c r="D223" s="92"/>
      <c r="K223" s="81"/>
    </row>
    <row r="224" ht="15.75" customHeight="1">
      <c r="A224" s="81"/>
      <c r="B224" s="81"/>
      <c r="C224" s="81"/>
      <c r="D224" s="92"/>
      <c r="K224" s="81"/>
    </row>
    <row r="225" ht="15.75" customHeight="1">
      <c r="A225" s="81"/>
      <c r="B225" s="81"/>
      <c r="C225" s="81"/>
      <c r="D225" s="92"/>
      <c r="K225" s="81"/>
    </row>
    <row r="226" ht="15.75" customHeight="1">
      <c r="A226" s="81"/>
      <c r="B226" s="81"/>
      <c r="C226" s="81"/>
      <c r="D226" s="92"/>
      <c r="K226" s="81"/>
    </row>
    <row r="227" ht="15.75" customHeight="1">
      <c r="A227" s="81"/>
      <c r="B227" s="81"/>
      <c r="C227" s="81"/>
      <c r="D227" s="92"/>
      <c r="K227" s="81"/>
    </row>
    <row r="228" ht="15.75" customHeight="1">
      <c r="A228" s="81"/>
      <c r="B228" s="81"/>
      <c r="C228" s="81"/>
      <c r="D228" s="92"/>
      <c r="K228" s="81"/>
    </row>
    <row r="229" ht="15.75" customHeight="1">
      <c r="A229" s="81"/>
      <c r="B229" s="81"/>
      <c r="C229" s="81"/>
      <c r="D229" s="92"/>
      <c r="K229" s="81"/>
    </row>
    <row r="230" ht="15.75" customHeight="1">
      <c r="A230" s="81"/>
      <c r="B230" s="81"/>
      <c r="C230" s="81"/>
      <c r="D230" s="92"/>
      <c r="K230" s="81"/>
    </row>
    <row r="231" ht="15.75" customHeight="1">
      <c r="A231" s="81"/>
      <c r="B231" s="81"/>
      <c r="C231" s="81"/>
      <c r="D231" s="92"/>
      <c r="K231" s="81"/>
    </row>
    <row r="232" ht="15.75" customHeight="1">
      <c r="A232" s="81"/>
      <c r="B232" s="81"/>
      <c r="C232" s="81"/>
      <c r="D232" s="92"/>
      <c r="K232" s="8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I2:I3"/>
    <mergeCell ref="J2:J3"/>
    <mergeCell ref="L2:L3"/>
    <mergeCell ref="M2:M3"/>
    <mergeCell ref="N2:N3"/>
    <mergeCell ref="O2:O3"/>
    <mergeCell ref="C1:C3"/>
    <mergeCell ref="B26:C26"/>
    <mergeCell ref="A27:D27"/>
    <mergeCell ref="A28:D28"/>
    <mergeCell ref="A29:D29"/>
    <mergeCell ref="A30:D30"/>
    <mergeCell ref="M31:N31"/>
    <mergeCell ref="A1:A25"/>
    <mergeCell ref="B1:B3"/>
    <mergeCell ref="L1:O1"/>
    <mergeCell ref="D2:D3"/>
    <mergeCell ref="E2:E3"/>
    <mergeCell ref="G2:G3"/>
    <mergeCell ref="B4:D4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1.88"/>
    <col customWidth="1" min="3" max="3" width="6.63"/>
    <col customWidth="1" min="4" max="4" width="13.75"/>
    <col customWidth="1" min="5" max="5" width="11.88"/>
    <col customWidth="1" min="6" max="6" width="13.75"/>
    <col customWidth="1" min="7" max="7" width="9.38"/>
    <col customWidth="1" min="8" max="8" width="6.63"/>
    <col customWidth="1" min="9" max="14" width="11.0"/>
    <col customWidth="1" min="15" max="16" width="25.38"/>
    <col customWidth="1" min="17" max="26" width="11.0"/>
  </cols>
  <sheetData>
    <row r="1" ht="27.0" customHeight="1">
      <c r="A1" s="191" t="s">
        <v>175</v>
      </c>
      <c r="B1" s="191" t="s">
        <v>55</v>
      </c>
      <c r="C1" s="139" t="s">
        <v>176</v>
      </c>
      <c r="D1" s="191" t="s">
        <v>72</v>
      </c>
      <c r="E1" s="192"/>
      <c r="F1" s="139" t="s">
        <v>177</v>
      </c>
      <c r="G1" s="191" t="s">
        <v>55</v>
      </c>
      <c r="H1" s="139" t="s">
        <v>176</v>
      </c>
      <c r="I1" s="191" t="s">
        <v>72</v>
      </c>
      <c r="J1" s="193"/>
      <c r="K1" s="139" t="s">
        <v>178</v>
      </c>
      <c r="L1" s="191" t="s">
        <v>55</v>
      </c>
      <c r="M1" s="139" t="s">
        <v>176</v>
      </c>
      <c r="N1" s="191" t="s">
        <v>72</v>
      </c>
      <c r="O1" s="191" t="s">
        <v>179</v>
      </c>
    </row>
    <row r="2" ht="14.25" customHeight="1">
      <c r="A2" s="194">
        <v>43892.0</v>
      </c>
      <c r="B2" s="195">
        <f>AVERAGE('Статистика'!R4,'Статистика'!CT4)</f>
        <v>0.7735209235</v>
      </c>
      <c r="C2" s="196">
        <f>'Статистика'!S4+'Статистика'!CU4</f>
        <v>7</v>
      </c>
      <c r="D2" s="197"/>
      <c r="E2" s="198"/>
      <c r="F2" s="199" t="s">
        <v>180</v>
      </c>
      <c r="G2" s="200">
        <f>AVERAGE(B2:B6)</f>
        <v>0.9234332334</v>
      </c>
      <c r="H2" s="201">
        <f>SUM(C2:C6)</f>
        <v>20</v>
      </c>
      <c r="I2" s="202"/>
      <c r="J2" s="203"/>
      <c r="K2" s="204" t="s">
        <v>181</v>
      </c>
      <c r="L2" s="205">
        <f>AVERAGE(G2:G6)</f>
        <v>0.8560687704</v>
      </c>
      <c r="M2" s="206">
        <f t="shared" ref="M2:N2" si="1">SUM(H2:H6)</f>
        <v>54</v>
      </c>
      <c r="N2" s="207">
        <f t="shared" si="1"/>
        <v>0.04388888889</v>
      </c>
      <c r="O2" s="206">
        <f>M2-'Статистика'!CO6-'Статистика'!DU6</f>
        <v>39</v>
      </c>
    </row>
    <row r="3" ht="14.25" customHeight="1">
      <c r="A3" s="194">
        <v>43893.0</v>
      </c>
      <c r="B3" s="195">
        <f>AVERAGE('Статистика'!DJ5)</f>
        <v>0.9230769231</v>
      </c>
      <c r="C3" s="196">
        <f>'Статистика'!DK5</f>
        <v>1</v>
      </c>
      <c r="D3" s="197"/>
      <c r="E3" s="198"/>
      <c r="F3" s="199" t="s">
        <v>184</v>
      </c>
      <c r="G3" s="200">
        <f>AVERAGE(B7:B11)</f>
        <v>0.7595520831</v>
      </c>
      <c r="H3" s="208">
        <f t="shared" ref="H3:I3" si="2">SUM(C7:C11)</f>
        <v>6</v>
      </c>
      <c r="I3" s="202">
        <f t="shared" si="2"/>
        <v>0.005740740741</v>
      </c>
      <c r="J3" s="203"/>
      <c r="K3" s="203"/>
      <c r="L3" s="203"/>
      <c r="M3" s="203"/>
      <c r="N3" s="203"/>
      <c r="O3" s="203"/>
    </row>
    <row r="4" ht="14.25" customHeight="1">
      <c r="A4" s="194">
        <v>43894.0</v>
      </c>
      <c r="B4" s="195">
        <f>AVERAGE('Статистика'!B6,'Статистика'!R6,'Статистика'!AH6,'Статистика'!CT6)</f>
        <v>0.9406926407</v>
      </c>
      <c r="C4" s="196">
        <f>'Статистика'!C6+'Статистика'!S6+'Статистика'!AI6+'Статистика'!CU6</f>
        <v>5</v>
      </c>
      <c r="D4" s="197"/>
      <c r="E4" s="203"/>
      <c r="F4" s="199" t="s">
        <v>186</v>
      </c>
      <c r="G4" s="200">
        <f>AVERAGE(B12:B16)</f>
        <v>0.8418035298</v>
      </c>
      <c r="H4" s="208">
        <f t="shared" ref="H4:I4" si="3">SUM(C12:C16)</f>
        <v>16</v>
      </c>
      <c r="I4" s="202">
        <f t="shared" si="3"/>
        <v>0.02076388889</v>
      </c>
      <c r="J4" s="203"/>
      <c r="K4" s="203"/>
      <c r="L4" s="203"/>
      <c r="M4" s="203"/>
      <c r="N4" s="203"/>
      <c r="O4" s="203"/>
    </row>
    <row r="5" ht="14.25" customHeight="1">
      <c r="A5" s="194">
        <v>43895.0</v>
      </c>
      <c r="B5" s="195">
        <f>AVERAGE('Статистика'!R7,'Статистика'!AH7,'Статистика'!DJ7)</f>
        <v>0.9798756799</v>
      </c>
      <c r="C5" s="196">
        <f>'Статистика'!S7+'Статистика'!AI7+'Статистика'!DK7</f>
        <v>6</v>
      </c>
      <c r="D5" s="197"/>
      <c r="E5" s="203"/>
      <c r="F5" s="199" t="s">
        <v>187</v>
      </c>
      <c r="G5" s="200">
        <f>AVERAGE(B17:B21)</f>
        <v>0.8994862352</v>
      </c>
      <c r="H5" s="208">
        <f t="shared" ref="H5:I5" si="4">SUM(C17:C21)</f>
        <v>12</v>
      </c>
      <c r="I5" s="202">
        <f t="shared" si="4"/>
        <v>0.01738425926</v>
      </c>
      <c r="J5" s="203"/>
      <c r="K5" s="203"/>
      <c r="L5" s="203"/>
      <c r="M5" s="203"/>
      <c r="N5" s="203"/>
      <c r="O5" s="203"/>
    </row>
    <row r="6" ht="14.25" customHeight="1">
      <c r="A6" s="194">
        <v>43896.0</v>
      </c>
      <c r="B6" s="195">
        <f>AVERAGE('Статистика'!DJ8)</f>
        <v>1</v>
      </c>
      <c r="C6" s="196">
        <f>'Статистика'!DK8</f>
        <v>1</v>
      </c>
      <c r="D6" s="197"/>
      <c r="E6" s="203"/>
      <c r="F6" s="199" t="s">
        <v>188</v>
      </c>
      <c r="G6" s="200"/>
      <c r="H6" s="208"/>
      <c r="I6" s="202"/>
      <c r="J6" s="203"/>
      <c r="K6" s="203"/>
      <c r="L6" s="203"/>
      <c r="M6" s="203"/>
      <c r="N6" s="203"/>
      <c r="O6" s="203"/>
    </row>
    <row r="7" ht="14.25" customHeight="1">
      <c r="A7" s="209">
        <v>43899.0</v>
      </c>
      <c r="B7" s="205"/>
      <c r="C7" s="206"/>
      <c r="D7" s="207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</row>
    <row r="8" ht="14.25" customHeight="1">
      <c r="A8" s="209">
        <v>43900.0</v>
      </c>
      <c r="B8" s="205"/>
      <c r="C8" s="206"/>
      <c r="D8" s="207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</row>
    <row r="9" ht="14.25" customHeight="1">
      <c r="A9" s="209">
        <v>43901.0</v>
      </c>
      <c r="B9" s="205">
        <f>AVERAGE('Статистика'!AH11,'Статистика'!DJ11)</f>
        <v>0.759796807</v>
      </c>
      <c r="C9" s="206">
        <f>'Статистика'!AI11+'Статистика'!DK11</f>
        <v>2</v>
      </c>
      <c r="D9" s="207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</row>
    <row r="10" ht="14.25" customHeight="1">
      <c r="A10" s="209">
        <v>43902.0</v>
      </c>
      <c r="B10" s="205">
        <f>AVERAGE('Статистика'!R12,'Статистика'!AH12,'Статистика'!CT12)</f>
        <v>0.7593073593</v>
      </c>
      <c r="C10" s="206">
        <f>'Статистика'!S12+'Статистика'!AI12+'Статистика'!CU12</f>
        <v>4</v>
      </c>
      <c r="D10" s="207">
        <f>'Статистика'!T12+'Статистика'!AJ12+'Статистика'!CV12</f>
        <v>0.005740740741</v>
      </c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</row>
    <row r="11" ht="14.25" customHeight="1">
      <c r="A11" s="209">
        <v>43903.0</v>
      </c>
      <c r="B11" s="205"/>
      <c r="C11" s="206"/>
      <c r="D11" s="207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</row>
    <row r="12" ht="14.25" customHeight="1">
      <c r="A12" s="210">
        <v>43906.0</v>
      </c>
      <c r="B12" s="195">
        <f>AVERAGE('Статистика'!R14,'Статистика'!CT14)</f>
        <v>0.8495670996</v>
      </c>
      <c r="C12" s="196">
        <f>'Статистика'!S14+'Статистика'!CU14</f>
        <v>3</v>
      </c>
      <c r="D12" s="197">
        <f>'Статистика'!T14+'Статистика'!CV14</f>
        <v>0.003888888889</v>
      </c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</row>
    <row r="13" ht="14.25" customHeight="1">
      <c r="A13" s="210">
        <v>43907.0</v>
      </c>
      <c r="B13" s="195">
        <f>AVERAGE('Статистика'!DJ15)</f>
        <v>1</v>
      </c>
      <c r="C13" s="196">
        <f>'Статистика'!DK15</f>
        <v>1</v>
      </c>
      <c r="D13" s="197">
        <f>'Статистика'!DL15</f>
        <v>0.0003125</v>
      </c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</row>
    <row r="14" ht="14.25" customHeight="1">
      <c r="A14" s="210">
        <v>43908.0</v>
      </c>
      <c r="B14" s="195">
        <f>AVERAGE('Статистика'!CT16)</f>
        <v>0.7380952381</v>
      </c>
      <c r="C14" s="196">
        <f>'Статистика'!CU16</f>
        <v>1</v>
      </c>
      <c r="D14" s="197">
        <f>'Статистика'!CV16</f>
        <v>0.0006597222222</v>
      </c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</row>
    <row r="15" ht="14.25" customHeight="1">
      <c r="A15" s="210">
        <v>43909.0</v>
      </c>
      <c r="B15" s="195">
        <f>AVERAGE('Статистика'!B17,'Статистика'!R17,'Статистика'!CD17,'Статистика'!CT17,'Статистика'!DJ17)</f>
        <v>0.8832600733</v>
      </c>
      <c r="C15" s="196">
        <f>'Статистика'!C17+'Статистика'!S17+'Статистика'!CE17+'Статистика'!CU17+'Статистика'!DK17</f>
        <v>10</v>
      </c>
      <c r="D15" s="197">
        <f>'Статистика'!D17+'Статистика'!T17+'Статистика'!CF17+'Статистика'!CV17+'Статистика'!DL17</f>
        <v>0.01542824074</v>
      </c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</row>
    <row r="16" ht="14.25" customHeight="1">
      <c r="A16" s="210">
        <v>43910.0</v>
      </c>
      <c r="B16" s="195">
        <f>AVERAGE('Статистика'!CT18)</f>
        <v>0.7380952381</v>
      </c>
      <c r="C16" s="196">
        <f>'Статистика'!CU18</f>
        <v>1</v>
      </c>
      <c r="D16" s="197">
        <f>'Статистика'!CV18</f>
        <v>0.000474537037</v>
      </c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</row>
    <row r="17" ht="14.25" customHeight="1">
      <c r="A17" s="216">
        <v>43913.0</v>
      </c>
      <c r="B17" s="205"/>
      <c r="C17" s="206"/>
      <c r="D17" s="207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</row>
    <row r="18" ht="14.25" customHeight="1">
      <c r="A18" s="216">
        <v>43914.0</v>
      </c>
      <c r="B18" s="205">
        <f>AVERAGE('Статистика'!CT20,'Статистика'!DJ20)</f>
        <v>0.9702380952</v>
      </c>
      <c r="C18" s="206">
        <f>'Статистика'!CU20+'Статистика'!DK20</f>
        <v>4</v>
      </c>
      <c r="D18" s="207">
        <f>'Статистика'!CV20+'Статистика'!DL20</f>
        <v>0.01005787037</v>
      </c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</row>
    <row r="19" ht="14.25" customHeight="1">
      <c r="A19" s="216">
        <v>43915.0</v>
      </c>
      <c r="B19" s="205">
        <f>AVERAGE('Статистика'!R21,'Статистика'!AH21,'Статистика'!CT21)</f>
        <v>0.7517669961</v>
      </c>
      <c r="C19" s="206">
        <f>'Статистика'!S21+'Статистика'!AI21+'Статистика'!CU21</f>
        <v>5</v>
      </c>
      <c r="D19" s="207">
        <f>'Статистика'!T21+'Статистика'!AJ21+'Статистика'!CV21</f>
        <v>0.004513888889</v>
      </c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</row>
    <row r="20" ht="14.25" customHeight="1">
      <c r="A20" s="216">
        <v>43916.0</v>
      </c>
      <c r="B20" s="205">
        <f>AVERAGE('Статистика'!CT22)</f>
        <v>0.9285714286</v>
      </c>
      <c r="C20" s="206">
        <f>'Статистика'!CU22</f>
        <v>2</v>
      </c>
      <c r="D20" s="207">
        <f>'Статистика'!CV22</f>
        <v>0.002071759259</v>
      </c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</row>
    <row r="21" ht="14.25" customHeight="1">
      <c r="A21" s="216">
        <v>43917.0</v>
      </c>
      <c r="B21" s="205">
        <f>AVERAGE('Статистика'!CD23)</f>
        <v>0.9473684211</v>
      </c>
      <c r="C21" s="206">
        <f>'Статистика'!CE23</f>
        <v>1</v>
      </c>
      <c r="D21" s="207">
        <f>'Статистика'!CF23</f>
        <v>0.0007407407407</v>
      </c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</row>
    <row r="22" ht="14.25" customHeight="1">
      <c r="A22" s="217"/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10" width="9.38"/>
    <col customWidth="1" min="11" max="11" width="10.13"/>
    <col customWidth="1" min="12" max="15" width="8.38"/>
    <col customWidth="1" min="16" max="16" width="10.25"/>
    <col customWidth="1" min="17" max="17" width="8.38"/>
    <col customWidth="1" min="18" max="18" width="10.13"/>
    <col customWidth="1" min="19" max="19" width="8.38"/>
    <col customWidth="1" min="20" max="21" width="11.0"/>
    <col customWidth="1" min="22" max="22" width="9.63"/>
    <col customWidth="1" min="23" max="33" width="11.0"/>
  </cols>
  <sheetData>
    <row r="1" ht="15.0" customHeight="1">
      <c r="A1" s="1" t="s">
        <v>1</v>
      </c>
      <c r="B1" s="4" t="s">
        <v>2</v>
      </c>
      <c r="C1" s="4" t="s">
        <v>3</v>
      </c>
      <c r="D1" s="6" t="s">
        <v>4</v>
      </c>
      <c r="E1" s="10">
        <v>43892.0</v>
      </c>
      <c r="F1" s="12"/>
      <c r="G1" s="12"/>
      <c r="H1" s="12"/>
      <c r="I1" s="14"/>
      <c r="J1" s="10">
        <v>43894.0</v>
      </c>
      <c r="K1" s="12"/>
      <c r="L1" s="15"/>
      <c r="M1" s="10">
        <v>43895.0</v>
      </c>
      <c r="N1" s="12"/>
      <c r="O1" s="15"/>
      <c r="P1" s="7">
        <v>43902.0</v>
      </c>
      <c r="Q1" s="15"/>
      <c r="R1" s="19">
        <v>43906.0</v>
      </c>
      <c r="S1" s="8"/>
      <c r="T1" s="21">
        <v>43909.0</v>
      </c>
      <c r="V1" s="8"/>
      <c r="W1" s="21">
        <v>43915.0</v>
      </c>
      <c r="X1" s="8"/>
      <c r="Y1" s="16"/>
      <c r="Z1" s="16"/>
      <c r="AA1" s="16"/>
      <c r="AB1" s="16"/>
      <c r="AC1" s="16"/>
      <c r="AD1" s="16"/>
      <c r="AE1" s="16"/>
      <c r="AF1" s="16"/>
      <c r="AG1" s="16"/>
    </row>
    <row r="2" ht="15.0" customHeight="1">
      <c r="A2" s="18"/>
      <c r="B2" s="18"/>
      <c r="C2" s="18"/>
      <c r="D2" s="22" t="s">
        <v>6</v>
      </c>
      <c r="E2" s="24" t="s">
        <v>9</v>
      </c>
      <c r="F2" s="24" t="s">
        <v>11</v>
      </c>
      <c r="G2" s="24" t="s">
        <v>13</v>
      </c>
      <c r="H2" s="27" t="s">
        <v>14</v>
      </c>
      <c r="I2" s="29"/>
      <c r="J2" s="33" t="s">
        <v>18</v>
      </c>
      <c r="K2" s="37" t="s">
        <v>20</v>
      </c>
      <c r="L2" s="8"/>
      <c r="M2" s="23" t="s">
        <v>21</v>
      </c>
      <c r="N2" s="23" t="s">
        <v>22</v>
      </c>
      <c r="O2" s="8"/>
      <c r="P2" s="23" t="s">
        <v>24</v>
      </c>
      <c r="Q2" s="8"/>
      <c r="R2" s="48" t="s">
        <v>19</v>
      </c>
      <c r="S2" s="25"/>
      <c r="T2" s="26" t="s">
        <v>26</v>
      </c>
      <c r="U2" s="26" t="s">
        <v>29</v>
      </c>
      <c r="V2" s="25"/>
      <c r="W2" s="26" t="s">
        <v>31</v>
      </c>
      <c r="X2" s="25"/>
    </row>
    <row r="3" ht="37.5" customHeight="1">
      <c r="A3" s="18"/>
      <c r="B3" s="28"/>
      <c r="C3" s="28"/>
      <c r="D3" s="28"/>
      <c r="E3" s="53"/>
      <c r="F3" s="53"/>
      <c r="G3" s="53"/>
      <c r="H3" s="55"/>
      <c r="I3" s="29"/>
      <c r="J3" s="53"/>
      <c r="K3" s="28"/>
      <c r="L3" s="8"/>
      <c r="M3" s="28"/>
      <c r="N3" s="28"/>
      <c r="O3" s="8"/>
      <c r="P3" s="28"/>
      <c r="Q3" s="8"/>
      <c r="R3" s="53"/>
      <c r="S3" s="25"/>
      <c r="T3" s="28"/>
      <c r="U3" s="28"/>
      <c r="V3" s="25"/>
      <c r="W3" s="28"/>
      <c r="X3" s="25"/>
    </row>
    <row r="4" ht="15.0" customHeight="1">
      <c r="A4" s="18"/>
      <c r="B4" s="30" t="s">
        <v>17</v>
      </c>
      <c r="C4" s="31"/>
      <c r="D4" s="32"/>
      <c r="E4" s="56"/>
      <c r="F4" s="56"/>
      <c r="G4" s="56"/>
      <c r="H4" s="57"/>
      <c r="I4" s="58"/>
      <c r="J4" s="59"/>
      <c r="K4" s="60"/>
      <c r="L4" s="8"/>
      <c r="M4" s="34"/>
      <c r="N4" s="34"/>
      <c r="O4" s="8"/>
      <c r="P4" s="61">
        <v>0.0015162037037037036</v>
      </c>
      <c r="Q4" s="8"/>
      <c r="R4" s="62">
        <v>0.0020486111111111113</v>
      </c>
      <c r="S4" s="25"/>
      <c r="T4" s="42">
        <v>5.787037037037037E-4</v>
      </c>
      <c r="U4" s="42">
        <v>8.796296296296296E-4</v>
      </c>
      <c r="V4" s="25"/>
      <c r="W4" s="42">
        <v>0.0010300925925925926</v>
      </c>
      <c r="X4" s="25"/>
      <c r="Y4" s="39"/>
      <c r="Z4" s="39"/>
      <c r="AA4" s="39"/>
      <c r="AB4" s="39"/>
      <c r="AC4" s="39"/>
      <c r="AD4" s="39"/>
      <c r="AE4" s="39"/>
      <c r="AF4" s="39"/>
      <c r="AG4" s="39"/>
    </row>
    <row r="5" ht="15.0" customHeight="1">
      <c r="A5" s="18"/>
      <c r="B5" s="63"/>
      <c r="C5" s="64">
        <v>1.0</v>
      </c>
      <c r="D5" s="46" t="s">
        <v>28</v>
      </c>
      <c r="E5" s="56"/>
      <c r="F5" s="56"/>
      <c r="G5" s="56"/>
      <c r="H5" s="57"/>
      <c r="I5" s="58"/>
      <c r="J5" s="59"/>
      <c r="K5" s="60"/>
      <c r="L5" s="8"/>
      <c r="M5" s="34"/>
      <c r="N5" s="34"/>
      <c r="O5" s="8"/>
      <c r="P5" s="34"/>
      <c r="Q5" s="8"/>
      <c r="R5" s="67"/>
      <c r="S5" s="25"/>
      <c r="T5" s="69"/>
      <c r="U5" s="69"/>
      <c r="V5" s="25"/>
      <c r="W5" s="51"/>
      <c r="X5" s="25"/>
    </row>
    <row r="6" ht="15.0" customHeight="1">
      <c r="A6" s="18"/>
      <c r="B6" s="41">
        <v>1.0</v>
      </c>
      <c r="C6" s="64">
        <v>2.0</v>
      </c>
      <c r="D6" s="43" t="s">
        <v>23</v>
      </c>
      <c r="E6" s="34">
        <v>1.0</v>
      </c>
      <c r="F6" s="34">
        <v>1.0</v>
      </c>
      <c r="G6" s="34">
        <v>1.0</v>
      </c>
      <c r="H6" s="71">
        <v>1.0</v>
      </c>
      <c r="I6" s="58"/>
      <c r="J6" s="59">
        <v>1.0</v>
      </c>
      <c r="K6" s="60">
        <v>1.0</v>
      </c>
      <c r="L6" s="8"/>
      <c r="M6" s="34">
        <v>1.0</v>
      </c>
      <c r="N6" s="34">
        <v>1.0</v>
      </c>
      <c r="O6" s="8"/>
      <c r="P6" s="34">
        <v>1.0</v>
      </c>
      <c r="Q6" s="8"/>
      <c r="R6" s="67">
        <v>1.0</v>
      </c>
      <c r="S6" s="25"/>
      <c r="T6" s="51">
        <v>1.0</v>
      </c>
      <c r="U6" s="51">
        <v>1.0</v>
      </c>
      <c r="V6" s="25"/>
      <c r="W6" s="51">
        <v>1.0</v>
      </c>
      <c r="X6" s="25"/>
    </row>
    <row r="7" ht="15.0" customHeight="1">
      <c r="A7" s="18"/>
      <c r="B7" s="41">
        <v>1.0</v>
      </c>
      <c r="C7" s="64">
        <v>3.0</v>
      </c>
      <c r="D7" s="43" t="s">
        <v>38</v>
      </c>
      <c r="E7" s="34">
        <v>1.0</v>
      </c>
      <c r="F7" s="34">
        <v>1.0</v>
      </c>
      <c r="G7" s="34">
        <v>1.0</v>
      </c>
      <c r="H7" s="71">
        <v>1.0</v>
      </c>
      <c r="I7" s="58"/>
      <c r="J7" s="59">
        <v>1.0</v>
      </c>
      <c r="K7" s="60">
        <v>1.0</v>
      </c>
      <c r="L7" s="8"/>
      <c r="M7" s="34">
        <v>1.0</v>
      </c>
      <c r="N7" s="34">
        <v>1.0</v>
      </c>
      <c r="O7" s="8"/>
      <c r="P7" s="34">
        <v>1.0</v>
      </c>
      <c r="Q7" s="8"/>
      <c r="R7" s="67">
        <v>1.0</v>
      </c>
      <c r="S7" s="25"/>
      <c r="T7" s="51">
        <v>1.0</v>
      </c>
      <c r="U7" s="51">
        <v>1.0</v>
      </c>
      <c r="V7" s="25"/>
      <c r="W7" s="51">
        <v>1.0</v>
      </c>
      <c r="X7" s="25"/>
    </row>
    <row r="8" ht="15.0" customHeight="1">
      <c r="A8" s="18"/>
      <c r="B8" s="41">
        <v>1.0</v>
      </c>
      <c r="C8" s="64">
        <v>4.0</v>
      </c>
      <c r="D8" s="43" t="s">
        <v>27</v>
      </c>
      <c r="E8" s="34">
        <v>1.0</v>
      </c>
      <c r="F8" s="34">
        <v>1.0</v>
      </c>
      <c r="G8" s="34">
        <v>1.0</v>
      </c>
      <c r="H8" s="71">
        <v>1.0</v>
      </c>
      <c r="I8" s="58"/>
      <c r="J8" s="59">
        <v>1.0</v>
      </c>
      <c r="K8" s="60">
        <v>1.0</v>
      </c>
      <c r="L8" s="8"/>
      <c r="M8" s="34">
        <v>1.0</v>
      </c>
      <c r="N8" s="34">
        <v>1.0</v>
      </c>
      <c r="O8" s="8"/>
      <c r="P8" s="34">
        <v>1.0</v>
      </c>
      <c r="Q8" s="8"/>
      <c r="R8" s="67">
        <v>1.0</v>
      </c>
      <c r="S8" s="25"/>
      <c r="T8" s="51">
        <v>1.0</v>
      </c>
      <c r="U8" s="51">
        <v>1.0</v>
      </c>
      <c r="V8" s="25"/>
      <c r="W8" s="51">
        <v>1.0</v>
      </c>
      <c r="X8" s="25"/>
    </row>
    <row r="9" ht="15.0" customHeight="1">
      <c r="A9" s="18"/>
      <c r="B9" s="41">
        <v>1.0</v>
      </c>
      <c r="C9" s="64">
        <v>5.0</v>
      </c>
      <c r="D9" s="43" t="s">
        <v>30</v>
      </c>
      <c r="E9" s="34">
        <v>1.0</v>
      </c>
      <c r="F9" s="34">
        <v>1.0</v>
      </c>
      <c r="G9" s="34">
        <v>1.0</v>
      </c>
      <c r="H9" s="71">
        <v>1.0</v>
      </c>
      <c r="I9" s="58"/>
      <c r="J9" s="59">
        <v>1.0</v>
      </c>
      <c r="K9" s="60">
        <v>1.0</v>
      </c>
      <c r="L9" s="8"/>
      <c r="M9" s="34">
        <v>1.0</v>
      </c>
      <c r="N9" s="34">
        <v>1.0</v>
      </c>
      <c r="O9" s="8"/>
      <c r="P9" s="34">
        <v>1.0</v>
      </c>
      <c r="Q9" s="8"/>
      <c r="R9" s="67">
        <v>1.0</v>
      </c>
      <c r="S9" s="25"/>
      <c r="T9" s="51">
        <v>1.0</v>
      </c>
      <c r="U9" s="51">
        <v>1.0</v>
      </c>
      <c r="V9" s="25"/>
      <c r="W9" s="51">
        <v>1.0</v>
      </c>
      <c r="X9" s="25"/>
    </row>
    <row r="10" ht="13.5" customHeight="1">
      <c r="A10" s="18"/>
      <c r="B10" s="41">
        <v>1.0</v>
      </c>
      <c r="C10" s="64">
        <v>6.0</v>
      </c>
      <c r="D10" s="43" t="s">
        <v>33</v>
      </c>
      <c r="E10" s="34">
        <v>1.0</v>
      </c>
      <c r="F10" s="34">
        <v>1.0</v>
      </c>
      <c r="G10" s="34">
        <v>1.0</v>
      </c>
      <c r="H10" s="71">
        <v>1.0</v>
      </c>
      <c r="I10" s="58"/>
      <c r="J10" s="59">
        <v>1.0</v>
      </c>
      <c r="K10" s="60">
        <v>1.0</v>
      </c>
      <c r="L10" s="8"/>
      <c r="M10" s="34">
        <v>1.0</v>
      </c>
      <c r="N10" s="34">
        <v>1.0</v>
      </c>
      <c r="O10" s="8"/>
      <c r="P10" s="34"/>
      <c r="Q10" s="8"/>
      <c r="R10" s="67">
        <v>1.0</v>
      </c>
      <c r="S10" s="25"/>
      <c r="T10" s="51">
        <v>1.0</v>
      </c>
      <c r="U10" s="51">
        <v>1.0</v>
      </c>
      <c r="V10" s="25"/>
      <c r="W10" s="69">
        <v>1.0</v>
      </c>
      <c r="X10" s="25"/>
    </row>
    <row r="11" ht="15.0" customHeight="1">
      <c r="A11" s="18"/>
      <c r="B11" s="41">
        <v>1.0</v>
      </c>
      <c r="C11" s="64">
        <v>7.0</v>
      </c>
      <c r="D11" s="43" t="s">
        <v>35</v>
      </c>
      <c r="E11" s="34">
        <v>1.0</v>
      </c>
      <c r="F11" s="34">
        <v>1.0</v>
      </c>
      <c r="G11" s="34">
        <v>1.0</v>
      </c>
      <c r="H11" s="71">
        <v>1.0</v>
      </c>
      <c r="I11" s="58"/>
      <c r="J11" s="59">
        <v>1.0</v>
      </c>
      <c r="K11" s="60">
        <v>1.0</v>
      </c>
      <c r="L11" s="8"/>
      <c r="M11" s="34">
        <v>1.0</v>
      </c>
      <c r="N11" s="34">
        <v>1.0</v>
      </c>
      <c r="O11" s="8"/>
      <c r="P11" s="34">
        <v>1.0</v>
      </c>
      <c r="Q11" s="8"/>
      <c r="R11" s="67">
        <v>1.0</v>
      </c>
      <c r="S11" s="25"/>
      <c r="T11" s="51">
        <v>1.0</v>
      </c>
      <c r="U11" s="51">
        <v>1.0</v>
      </c>
      <c r="V11" s="25"/>
      <c r="W11" s="51">
        <v>1.0</v>
      </c>
      <c r="X11" s="25"/>
    </row>
    <row r="12" ht="15.0" customHeight="1">
      <c r="A12" s="18"/>
      <c r="B12" s="41">
        <v>1.0</v>
      </c>
      <c r="C12" s="64">
        <v>8.0</v>
      </c>
      <c r="D12" s="43" t="s">
        <v>67</v>
      </c>
      <c r="E12" s="34">
        <v>1.0</v>
      </c>
      <c r="F12" s="34">
        <v>1.0</v>
      </c>
      <c r="G12" s="34">
        <v>1.0</v>
      </c>
      <c r="H12" s="71">
        <v>1.0</v>
      </c>
      <c r="I12" s="58"/>
      <c r="J12" s="59">
        <v>1.0</v>
      </c>
      <c r="K12" s="60">
        <v>1.0</v>
      </c>
      <c r="L12" s="8"/>
      <c r="M12" s="34">
        <v>1.0</v>
      </c>
      <c r="N12" s="34">
        <v>1.0</v>
      </c>
      <c r="O12" s="8"/>
      <c r="P12" s="34">
        <v>1.0</v>
      </c>
      <c r="Q12" s="8"/>
      <c r="R12" s="67">
        <v>1.0</v>
      </c>
      <c r="S12" s="25"/>
      <c r="T12" s="51">
        <v>1.0</v>
      </c>
      <c r="U12" s="51">
        <v>1.0</v>
      </c>
      <c r="V12" s="25"/>
      <c r="W12" s="51">
        <v>1.0</v>
      </c>
      <c r="X12" s="25"/>
    </row>
    <row r="13" ht="15.0" customHeight="1">
      <c r="A13" s="18"/>
      <c r="B13" s="41">
        <v>1.0</v>
      </c>
      <c r="C13" s="64">
        <v>9.0</v>
      </c>
      <c r="D13" s="43" t="s">
        <v>70</v>
      </c>
      <c r="E13" s="34">
        <v>1.0</v>
      </c>
      <c r="F13" s="34">
        <v>1.0</v>
      </c>
      <c r="G13" s="34">
        <v>1.0</v>
      </c>
      <c r="H13" s="71">
        <v>1.0</v>
      </c>
      <c r="I13" s="58"/>
      <c r="J13" s="59">
        <v>1.0</v>
      </c>
      <c r="K13" s="60">
        <v>1.0</v>
      </c>
      <c r="L13" s="8"/>
      <c r="M13" s="34">
        <v>1.0</v>
      </c>
      <c r="N13" s="34">
        <v>1.0</v>
      </c>
      <c r="O13" s="8"/>
      <c r="P13" s="34">
        <v>1.0</v>
      </c>
      <c r="Q13" s="8"/>
      <c r="R13" s="67">
        <v>1.0</v>
      </c>
      <c r="S13" s="25"/>
      <c r="T13" s="51">
        <v>1.0</v>
      </c>
      <c r="U13" s="51">
        <v>1.0</v>
      </c>
      <c r="V13" s="25"/>
      <c r="W13" s="51">
        <v>1.0</v>
      </c>
      <c r="X13" s="25"/>
    </row>
    <row r="14" ht="25.5" customHeight="1">
      <c r="A14" s="18"/>
      <c r="B14" s="41">
        <v>1.0</v>
      </c>
      <c r="C14" s="64">
        <v>10.0</v>
      </c>
      <c r="D14" s="43" t="s">
        <v>73</v>
      </c>
      <c r="E14" s="34">
        <v>1.0</v>
      </c>
      <c r="F14" s="34">
        <v>1.0</v>
      </c>
      <c r="G14" s="34">
        <v>1.0</v>
      </c>
      <c r="H14" s="71">
        <v>1.0</v>
      </c>
      <c r="I14" s="58"/>
      <c r="J14" s="59">
        <v>1.0</v>
      </c>
      <c r="K14" s="60">
        <v>1.0</v>
      </c>
      <c r="L14" s="8"/>
      <c r="M14" s="34">
        <v>1.0</v>
      </c>
      <c r="N14" s="34">
        <v>1.0</v>
      </c>
      <c r="O14" s="8"/>
      <c r="P14" s="34">
        <v>1.0</v>
      </c>
      <c r="Q14" s="8"/>
      <c r="R14" s="67">
        <v>1.0</v>
      </c>
      <c r="S14" s="25"/>
      <c r="T14" s="51">
        <v>1.0</v>
      </c>
      <c r="U14" s="51">
        <v>1.0</v>
      </c>
      <c r="V14" s="25"/>
      <c r="W14" s="51">
        <v>1.0</v>
      </c>
      <c r="X14" s="25"/>
    </row>
    <row r="15" ht="25.5" customHeight="1">
      <c r="A15" s="18"/>
      <c r="B15" s="41">
        <v>1.0</v>
      </c>
      <c r="C15" s="64">
        <v>11.0</v>
      </c>
      <c r="D15" s="65" t="s">
        <v>74</v>
      </c>
      <c r="E15" s="34">
        <v>1.0</v>
      </c>
      <c r="F15" s="66">
        <v>0.0</v>
      </c>
      <c r="G15" s="66">
        <v>0.0</v>
      </c>
      <c r="H15" s="90">
        <v>0.0</v>
      </c>
      <c r="I15" s="58"/>
      <c r="J15" s="59">
        <v>1.0</v>
      </c>
      <c r="K15" s="60">
        <v>1.0</v>
      </c>
      <c r="L15" s="8"/>
      <c r="M15" s="34">
        <v>1.0</v>
      </c>
      <c r="N15" s="34">
        <v>1.0</v>
      </c>
      <c r="O15" s="8"/>
      <c r="P15" s="34">
        <v>1.0</v>
      </c>
      <c r="Q15" s="8"/>
      <c r="R15" s="91">
        <v>0.0</v>
      </c>
      <c r="S15" s="25"/>
      <c r="T15" s="51">
        <v>1.0</v>
      </c>
      <c r="U15" s="51">
        <v>1.0</v>
      </c>
      <c r="V15" s="25"/>
      <c r="W15" s="51">
        <v>1.0</v>
      </c>
      <c r="X15" s="25"/>
    </row>
    <row r="16" ht="30.0" customHeight="1">
      <c r="A16" s="18"/>
      <c r="B16" s="41">
        <v>1.0</v>
      </c>
      <c r="C16" s="64">
        <v>12.0</v>
      </c>
      <c r="D16" s="43" t="s">
        <v>41</v>
      </c>
      <c r="E16" s="34">
        <v>1.0</v>
      </c>
      <c r="F16" s="34">
        <v>1.0</v>
      </c>
      <c r="G16" s="34">
        <v>1.0</v>
      </c>
      <c r="H16" s="71">
        <v>1.0</v>
      </c>
      <c r="I16" s="58"/>
      <c r="J16" s="59">
        <v>1.0</v>
      </c>
      <c r="K16" s="60">
        <v>1.0</v>
      </c>
      <c r="L16" s="8"/>
      <c r="M16" s="34">
        <v>1.0</v>
      </c>
      <c r="N16" s="34">
        <v>1.0</v>
      </c>
      <c r="O16" s="8"/>
      <c r="P16" s="34">
        <v>1.0</v>
      </c>
      <c r="Q16" s="8"/>
      <c r="R16" s="67">
        <v>1.0</v>
      </c>
      <c r="S16" s="25"/>
      <c r="T16" s="51">
        <v>1.0</v>
      </c>
      <c r="U16" s="51">
        <v>1.0</v>
      </c>
      <c r="V16" s="25"/>
      <c r="W16" s="51">
        <v>1.0</v>
      </c>
      <c r="X16" s="25"/>
    </row>
    <row r="17" ht="15.0" customHeight="1">
      <c r="A17" s="18"/>
      <c r="B17" s="41">
        <v>1.0</v>
      </c>
      <c r="C17" s="64">
        <v>13.0</v>
      </c>
      <c r="D17" s="43" t="s">
        <v>42</v>
      </c>
      <c r="E17" s="68">
        <v>1.0</v>
      </c>
      <c r="F17" s="66">
        <v>0.0</v>
      </c>
      <c r="G17" s="68">
        <v>1.0</v>
      </c>
      <c r="H17" s="90">
        <v>0.0</v>
      </c>
      <c r="I17" s="58"/>
      <c r="J17" s="93">
        <v>0.0</v>
      </c>
      <c r="K17" s="60">
        <v>1.0</v>
      </c>
      <c r="L17" s="8"/>
      <c r="M17" s="34">
        <v>1.0</v>
      </c>
      <c r="N17" s="66">
        <v>0.0</v>
      </c>
      <c r="O17" s="8"/>
      <c r="P17" s="34">
        <v>1.0</v>
      </c>
      <c r="Q17" s="8"/>
      <c r="R17" s="91">
        <v>0.0</v>
      </c>
      <c r="S17" s="25"/>
      <c r="T17" s="51">
        <v>1.0</v>
      </c>
      <c r="U17" s="51">
        <v>1.0</v>
      </c>
      <c r="V17" s="25"/>
      <c r="W17" s="51">
        <v>1.0</v>
      </c>
      <c r="X17" s="25"/>
    </row>
    <row r="18" ht="18.0" customHeight="1">
      <c r="A18" s="18"/>
      <c r="B18" s="41">
        <v>1.0</v>
      </c>
      <c r="C18" s="64">
        <v>14.0</v>
      </c>
      <c r="D18" s="43" t="s">
        <v>43</v>
      </c>
      <c r="E18" s="34">
        <v>1.0</v>
      </c>
      <c r="F18" s="34">
        <v>1.0</v>
      </c>
      <c r="G18" s="34">
        <v>1.0</v>
      </c>
      <c r="H18" s="71">
        <v>1.0</v>
      </c>
      <c r="I18" s="58"/>
      <c r="J18" s="59">
        <v>1.0</v>
      </c>
      <c r="K18" s="60">
        <v>1.0</v>
      </c>
      <c r="L18" s="8"/>
      <c r="M18" s="34">
        <v>1.0</v>
      </c>
      <c r="N18" s="34">
        <v>1.0</v>
      </c>
      <c r="O18" s="8"/>
      <c r="P18" s="34">
        <v>1.0</v>
      </c>
      <c r="Q18" s="8"/>
      <c r="R18" s="67">
        <v>1.0</v>
      </c>
      <c r="S18" s="25"/>
      <c r="T18" s="51">
        <v>1.0</v>
      </c>
      <c r="U18" s="51">
        <v>1.0</v>
      </c>
      <c r="V18" s="25"/>
      <c r="W18" s="51">
        <v>1.0</v>
      </c>
      <c r="X18" s="25"/>
    </row>
    <row r="19" ht="36.0" customHeight="1">
      <c r="A19" s="18"/>
      <c r="B19" s="41">
        <v>5.0</v>
      </c>
      <c r="C19" s="64">
        <v>15.0</v>
      </c>
      <c r="D19" s="43" t="s">
        <v>78</v>
      </c>
      <c r="E19" s="66">
        <v>0.0</v>
      </c>
      <c r="F19" s="34">
        <v>5.0</v>
      </c>
      <c r="G19" s="34">
        <v>5.0</v>
      </c>
      <c r="H19" s="71">
        <v>5.0</v>
      </c>
      <c r="I19" s="58"/>
      <c r="J19" s="59">
        <v>5.0</v>
      </c>
      <c r="K19" s="60">
        <v>5.0</v>
      </c>
      <c r="L19" s="8"/>
      <c r="M19" s="34">
        <v>5.0</v>
      </c>
      <c r="N19" s="34">
        <v>5.0</v>
      </c>
      <c r="O19" s="8"/>
      <c r="P19" s="34">
        <v>5.0</v>
      </c>
      <c r="Q19" s="8"/>
      <c r="R19" s="67">
        <v>5.0</v>
      </c>
      <c r="S19" s="25"/>
      <c r="T19" s="70">
        <v>0.0</v>
      </c>
      <c r="U19" s="51">
        <v>5.0</v>
      </c>
      <c r="V19" s="25"/>
      <c r="W19" s="51">
        <v>5.0</v>
      </c>
      <c r="X19" s="25"/>
    </row>
    <row r="20" ht="18.75" customHeight="1">
      <c r="A20" s="18"/>
      <c r="B20" s="41">
        <v>1.0</v>
      </c>
      <c r="C20" s="64">
        <v>16.0</v>
      </c>
      <c r="D20" s="98" t="s">
        <v>61</v>
      </c>
      <c r="E20" s="34">
        <v>1.0</v>
      </c>
      <c r="F20" s="34">
        <v>1.0</v>
      </c>
      <c r="G20" s="34">
        <v>1.0</v>
      </c>
      <c r="H20" s="71">
        <v>1.0</v>
      </c>
      <c r="I20" s="58"/>
      <c r="J20" s="59">
        <v>1.0</v>
      </c>
      <c r="K20" s="60">
        <v>1.0</v>
      </c>
      <c r="L20" s="8"/>
      <c r="M20" s="34">
        <v>1.0</v>
      </c>
      <c r="N20" s="34">
        <v>1.0</v>
      </c>
      <c r="O20" s="8"/>
      <c r="P20" s="34">
        <v>1.0</v>
      </c>
      <c r="Q20" s="8"/>
      <c r="R20" s="67">
        <v>1.0</v>
      </c>
      <c r="S20" s="25"/>
      <c r="T20" s="51">
        <v>1.0</v>
      </c>
      <c r="U20" s="51">
        <v>1.0</v>
      </c>
      <c r="V20" s="25"/>
      <c r="W20" s="51">
        <v>1.0</v>
      </c>
      <c r="X20" s="25"/>
    </row>
    <row r="21" ht="15.75" customHeight="1">
      <c r="A21" s="18"/>
      <c r="B21" s="41">
        <v>1.0</v>
      </c>
      <c r="C21" s="64">
        <v>17.0</v>
      </c>
      <c r="D21" s="98" t="s">
        <v>63</v>
      </c>
      <c r="E21" s="34">
        <v>1.0</v>
      </c>
      <c r="F21" s="34">
        <v>1.0</v>
      </c>
      <c r="G21" s="34">
        <v>1.0</v>
      </c>
      <c r="H21" s="71">
        <v>1.0</v>
      </c>
      <c r="I21" s="58"/>
      <c r="J21" s="59">
        <v>1.0</v>
      </c>
      <c r="K21" s="60">
        <v>1.0</v>
      </c>
      <c r="L21" s="8"/>
      <c r="M21" s="34">
        <v>1.0</v>
      </c>
      <c r="N21" s="34">
        <v>1.0</v>
      </c>
      <c r="O21" s="8"/>
      <c r="P21" s="34">
        <v>1.0</v>
      </c>
      <c r="Q21" s="8"/>
      <c r="R21" s="67">
        <v>1.0</v>
      </c>
      <c r="S21" s="25"/>
      <c r="T21" s="51">
        <v>1.0</v>
      </c>
      <c r="U21" s="51">
        <v>1.0</v>
      </c>
      <c r="V21" s="25"/>
      <c r="W21" s="51">
        <v>1.0</v>
      </c>
      <c r="X21" s="25"/>
    </row>
    <row r="22" ht="15.75" customHeight="1">
      <c r="A22" s="18"/>
      <c r="B22" s="41">
        <v>1.0</v>
      </c>
      <c r="C22" s="64">
        <v>18.0</v>
      </c>
      <c r="D22" s="98" t="s">
        <v>65</v>
      </c>
      <c r="E22" s="34">
        <v>1.0</v>
      </c>
      <c r="F22" s="34">
        <v>1.0</v>
      </c>
      <c r="G22" s="34">
        <v>1.0</v>
      </c>
      <c r="H22" s="71">
        <v>1.0</v>
      </c>
      <c r="I22" s="58"/>
      <c r="J22" s="59">
        <v>1.0</v>
      </c>
      <c r="K22" s="60">
        <v>1.0</v>
      </c>
      <c r="L22" s="8"/>
      <c r="M22" s="34">
        <v>1.0</v>
      </c>
      <c r="N22" s="34">
        <v>1.0</v>
      </c>
      <c r="O22" s="8"/>
      <c r="P22" s="34">
        <v>1.0</v>
      </c>
      <c r="Q22" s="8"/>
      <c r="R22" s="67">
        <v>1.0</v>
      </c>
      <c r="S22" s="25"/>
      <c r="T22" s="51">
        <v>1.0</v>
      </c>
      <c r="U22" s="51">
        <v>1.0</v>
      </c>
      <c r="V22" s="25"/>
      <c r="W22" s="70">
        <v>0.0</v>
      </c>
      <c r="X22" s="25"/>
    </row>
    <row r="23" ht="15.75" customHeight="1">
      <c r="A23" s="18"/>
      <c r="B23" s="41">
        <v>1.0</v>
      </c>
      <c r="C23" s="64">
        <v>19.0</v>
      </c>
      <c r="D23" s="98" t="s">
        <v>66</v>
      </c>
      <c r="E23" s="34">
        <v>1.0</v>
      </c>
      <c r="F23" s="34">
        <v>1.0</v>
      </c>
      <c r="G23" s="34">
        <v>1.0</v>
      </c>
      <c r="H23" s="90">
        <v>0.0</v>
      </c>
      <c r="I23" s="58"/>
      <c r="J23" s="59">
        <v>1.0</v>
      </c>
      <c r="K23" s="101">
        <v>0.0</v>
      </c>
      <c r="L23" s="8"/>
      <c r="M23" s="34">
        <v>1.0</v>
      </c>
      <c r="N23" s="34">
        <v>1.0</v>
      </c>
      <c r="O23" s="8"/>
      <c r="P23" s="66">
        <v>0.0</v>
      </c>
      <c r="Q23" s="8"/>
      <c r="R23" s="67">
        <v>1.0</v>
      </c>
      <c r="S23" s="25"/>
      <c r="T23" s="51">
        <v>1.0</v>
      </c>
      <c r="U23" s="51">
        <v>1.0</v>
      </c>
      <c r="V23" s="25"/>
      <c r="W23" s="70">
        <v>0.0</v>
      </c>
      <c r="X23" s="25"/>
    </row>
    <row r="24" ht="28.5" customHeight="1">
      <c r="A24" s="18"/>
      <c r="B24" s="41">
        <v>4.0</v>
      </c>
      <c r="C24" s="64">
        <v>20.0</v>
      </c>
      <c r="D24" s="43" t="s">
        <v>85</v>
      </c>
      <c r="E24" s="34">
        <v>4.0</v>
      </c>
      <c r="F24" s="34">
        <v>4.0</v>
      </c>
      <c r="G24" s="34">
        <v>4.0</v>
      </c>
      <c r="H24" s="90">
        <v>0.0</v>
      </c>
      <c r="I24" s="58"/>
      <c r="J24" s="59">
        <v>4.0</v>
      </c>
      <c r="K24" s="101">
        <v>0.0</v>
      </c>
      <c r="L24" s="8"/>
      <c r="M24" s="34">
        <v>4.0</v>
      </c>
      <c r="N24" s="34">
        <v>4.0</v>
      </c>
      <c r="O24" s="8"/>
      <c r="P24" s="66">
        <v>0.0</v>
      </c>
      <c r="Q24" s="8"/>
      <c r="R24" s="67">
        <v>4.0</v>
      </c>
      <c r="S24" s="25"/>
      <c r="T24" s="51">
        <v>4.0</v>
      </c>
      <c r="U24" s="51">
        <v>4.0</v>
      </c>
      <c r="V24" s="25"/>
      <c r="W24" s="70">
        <v>0.0</v>
      </c>
      <c r="X24" s="25"/>
    </row>
    <row r="25" ht="38.25" customHeight="1">
      <c r="A25" s="18"/>
      <c r="B25" s="41">
        <v>5.0</v>
      </c>
      <c r="C25" s="64">
        <v>21.0</v>
      </c>
      <c r="D25" s="98" t="s">
        <v>86</v>
      </c>
      <c r="E25" s="66">
        <v>0.0</v>
      </c>
      <c r="F25" s="66">
        <v>0.0</v>
      </c>
      <c r="G25" s="66">
        <v>0.0</v>
      </c>
      <c r="H25" s="71">
        <v>5.0</v>
      </c>
      <c r="I25" s="58"/>
      <c r="J25" s="59">
        <v>5.0</v>
      </c>
      <c r="K25" s="101">
        <v>0.0</v>
      </c>
      <c r="L25" s="8"/>
      <c r="M25" s="34">
        <v>5.0</v>
      </c>
      <c r="N25" s="34">
        <v>5.0</v>
      </c>
      <c r="O25" s="8"/>
      <c r="P25" s="107">
        <v>5.0</v>
      </c>
      <c r="Q25" s="8"/>
      <c r="R25" s="91">
        <v>0.0</v>
      </c>
      <c r="S25" s="25"/>
      <c r="T25" s="51">
        <v>5.0</v>
      </c>
      <c r="U25" s="51">
        <v>5.0</v>
      </c>
      <c r="V25" s="25"/>
      <c r="W25" s="51">
        <v>5.0</v>
      </c>
      <c r="X25" s="25"/>
    </row>
    <row r="26" ht="15.75" customHeight="1">
      <c r="A26" s="18"/>
      <c r="B26" s="41">
        <v>1.0</v>
      </c>
      <c r="C26" s="64">
        <v>22.0</v>
      </c>
      <c r="D26" s="98" t="s">
        <v>44</v>
      </c>
      <c r="E26" s="34">
        <v>1.0</v>
      </c>
      <c r="F26" s="34">
        <v>1.0</v>
      </c>
      <c r="G26" s="34">
        <v>1.0</v>
      </c>
      <c r="H26" s="71">
        <v>1.0</v>
      </c>
      <c r="I26" s="58"/>
      <c r="J26" s="59">
        <v>1.0</v>
      </c>
      <c r="K26" s="60">
        <v>1.0</v>
      </c>
      <c r="L26" s="8"/>
      <c r="M26" s="34">
        <v>1.0</v>
      </c>
      <c r="N26" s="34">
        <v>1.0</v>
      </c>
      <c r="O26" s="8"/>
      <c r="P26" s="66">
        <v>0.0</v>
      </c>
      <c r="Q26" s="8"/>
      <c r="R26" s="67">
        <v>1.0</v>
      </c>
      <c r="S26" s="25"/>
      <c r="T26" s="51">
        <v>1.0</v>
      </c>
      <c r="U26" s="51">
        <v>1.0</v>
      </c>
      <c r="V26" s="25"/>
      <c r="W26" s="51">
        <v>1.0</v>
      </c>
      <c r="X26" s="25"/>
    </row>
    <row r="27" ht="15.75" customHeight="1">
      <c r="A27" s="18"/>
      <c r="B27" s="41">
        <v>1.0</v>
      </c>
      <c r="C27" s="64">
        <v>23.0</v>
      </c>
      <c r="D27" s="98" t="s">
        <v>45</v>
      </c>
      <c r="E27" s="34">
        <v>1.0</v>
      </c>
      <c r="F27" s="34">
        <v>1.0</v>
      </c>
      <c r="G27" s="34">
        <v>1.0</v>
      </c>
      <c r="H27" s="71">
        <v>1.0</v>
      </c>
      <c r="I27" s="58"/>
      <c r="J27" s="59">
        <v>1.0</v>
      </c>
      <c r="K27" s="60">
        <v>1.0</v>
      </c>
      <c r="L27" s="8"/>
      <c r="M27" s="34">
        <v>1.0</v>
      </c>
      <c r="N27" s="34">
        <v>1.0</v>
      </c>
      <c r="O27" s="8"/>
      <c r="P27" s="66">
        <v>0.0</v>
      </c>
      <c r="Q27" s="8"/>
      <c r="R27" s="67">
        <v>1.0</v>
      </c>
      <c r="S27" s="25"/>
      <c r="T27" s="51">
        <v>1.0</v>
      </c>
      <c r="U27" s="51">
        <v>1.0</v>
      </c>
      <c r="V27" s="25"/>
      <c r="W27" s="51">
        <v>1.0</v>
      </c>
      <c r="X27" s="25"/>
    </row>
    <row r="28" ht="15.75" customHeight="1">
      <c r="A28" s="18"/>
      <c r="B28" s="41">
        <v>1.0</v>
      </c>
      <c r="C28" s="64">
        <v>24.0</v>
      </c>
      <c r="D28" s="98" t="s">
        <v>46</v>
      </c>
      <c r="E28" s="34">
        <v>1.0</v>
      </c>
      <c r="F28" s="34">
        <v>1.0</v>
      </c>
      <c r="G28" s="34">
        <v>1.0</v>
      </c>
      <c r="H28" s="71">
        <v>1.0</v>
      </c>
      <c r="I28" s="58"/>
      <c r="J28" s="59">
        <v>1.0</v>
      </c>
      <c r="K28" s="60">
        <v>1.0</v>
      </c>
      <c r="L28" s="8"/>
      <c r="M28" s="34">
        <v>1.0</v>
      </c>
      <c r="N28" s="34">
        <v>1.0</v>
      </c>
      <c r="O28" s="8"/>
      <c r="P28" s="66">
        <v>0.0</v>
      </c>
      <c r="Q28" s="8"/>
      <c r="R28" s="67">
        <v>1.0</v>
      </c>
      <c r="S28" s="25"/>
      <c r="T28" s="51">
        <v>1.0</v>
      </c>
      <c r="U28" s="51">
        <v>1.0</v>
      </c>
      <c r="V28" s="25"/>
      <c r="W28" s="51">
        <v>1.0</v>
      </c>
      <c r="X28" s="25"/>
    </row>
    <row r="29" ht="15.75" customHeight="1">
      <c r="A29" s="18"/>
      <c r="B29" s="41">
        <v>1.0</v>
      </c>
      <c r="C29" s="64">
        <v>25.0</v>
      </c>
      <c r="D29" s="98" t="s">
        <v>47</v>
      </c>
      <c r="E29" s="34">
        <v>1.0</v>
      </c>
      <c r="F29" s="34">
        <v>1.0</v>
      </c>
      <c r="G29" s="34">
        <v>1.0</v>
      </c>
      <c r="H29" s="71">
        <v>1.0</v>
      </c>
      <c r="I29" s="58"/>
      <c r="J29" s="59">
        <v>1.0</v>
      </c>
      <c r="K29" s="60">
        <v>1.0</v>
      </c>
      <c r="L29" s="8"/>
      <c r="M29" s="34">
        <v>1.0</v>
      </c>
      <c r="N29" s="34">
        <v>1.0</v>
      </c>
      <c r="O29" s="8"/>
      <c r="P29" s="66">
        <v>0.0</v>
      </c>
      <c r="Q29" s="8"/>
      <c r="R29" s="67">
        <v>1.0</v>
      </c>
      <c r="S29" s="25"/>
      <c r="T29" s="70">
        <v>0.0</v>
      </c>
      <c r="U29" s="51">
        <v>1.0</v>
      </c>
      <c r="V29" s="25"/>
      <c r="W29" s="70">
        <v>0.0</v>
      </c>
      <c r="X29" s="25"/>
    </row>
    <row r="30" ht="29.25" customHeight="1">
      <c r="A30" s="18"/>
      <c r="B30" s="41">
        <v>4.0</v>
      </c>
      <c r="C30" s="64">
        <v>26.0</v>
      </c>
      <c r="D30" s="98" t="s">
        <v>87</v>
      </c>
      <c r="E30" s="34">
        <v>4.0</v>
      </c>
      <c r="F30" s="34">
        <v>4.0</v>
      </c>
      <c r="G30" s="34">
        <v>4.0</v>
      </c>
      <c r="H30" s="71">
        <v>4.0</v>
      </c>
      <c r="I30" s="58"/>
      <c r="J30" s="59">
        <v>4.0</v>
      </c>
      <c r="K30" s="60">
        <v>4.0</v>
      </c>
      <c r="L30" s="8"/>
      <c r="M30" s="34">
        <v>4.0</v>
      </c>
      <c r="N30" s="34">
        <v>4.0</v>
      </c>
      <c r="O30" s="8"/>
      <c r="P30" s="66">
        <v>0.0</v>
      </c>
      <c r="Q30" s="8"/>
      <c r="R30" s="67">
        <v>1.0</v>
      </c>
      <c r="S30" s="25"/>
      <c r="T30" s="70">
        <v>0.0</v>
      </c>
      <c r="U30" s="51">
        <v>4.0</v>
      </c>
      <c r="V30" s="25"/>
      <c r="W30" s="70">
        <v>0.0</v>
      </c>
      <c r="X30" s="25"/>
    </row>
    <row r="31" ht="29.25" customHeight="1">
      <c r="A31" s="18"/>
      <c r="B31" s="41">
        <v>5.0</v>
      </c>
      <c r="C31" s="64">
        <v>27.0</v>
      </c>
      <c r="D31" s="98" t="s">
        <v>88</v>
      </c>
      <c r="E31" s="66">
        <v>0.0</v>
      </c>
      <c r="F31" s="66">
        <v>0.0</v>
      </c>
      <c r="G31" s="66">
        <v>0.0</v>
      </c>
      <c r="H31" s="90">
        <v>0.0</v>
      </c>
      <c r="I31" s="58"/>
      <c r="J31" s="59">
        <v>5.0</v>
      </c>
      <c r="K31" s="60">
        <v>5.0</v>
      </c>
      <c r="L31" s="8"/>
      <c r="M31" s="34">
        <v>5.0</v>
      </c>
      <c r="N31" s="34">
        <v>5.0</v>
      </c>
      <c r="O31" s="8"/>
      <c r="P31" s="66">
        <v>0.0</v>
      </c>
      <c r="Q31" s="8"/>
      <c r="R31" s="67">
        <v>5.0</v>
      </c>
      <c r="S31" s="25"/>
      <c r="T31" s="51">
        <v>5.0</v>
      </c>
      <c r="U31" s="51">
        <v>5.0</v>
      </c>
      <c r="V31" s="25"/>
      <c r="W31" s="51">
        <v>5.0</v>
      </c>
      <c r="X31" s="25"/>
    </row>
    <row r="32" ht="27.0" customHeight="1">
      <c r="A32" s="18"/>
      <c r="B32" s="41">
        <v>5.0</v>
      </c>
      <c r="C32" s="64">
        <v>28.0</v>
      </c>
      <c r="D32" s="43" t="s">
        <v>89</v>
      </c>
      <c r="E32" s="66">
        <v>0.0</v>
      </c>
      <c r="F32" s="34">
        <v>5.0</v>
      </c>
      <c r="G32" s="34">
        <v>5.0</v>
      </c>
      <c r="H32" s="71">
        <v>5.0</v>
      </c>
      <c r="I32" s="58"/>
      <c r="J32" s="59">
        <v>5.0</v>
      </c>
      <c r="K32" s="60">
        <v>5.0</v>
      </c>
      <c r="L32" s="8"/>
      <c r="M32" s="34">
        <v>5.0</v>
      </c>
      <c r="N32" s="34">
        <v>5.0</v>
      </c>
      <c r="O32" s="8"/>
      <c r="P32" s="66">
        <v>0.0</v>
      </c>
      <c r="Q32" s="8"/>
      <c r="R32" s="67">
        <v>5.0</v>
      </c>
      <c r="S32" s="25"/>
      <c r="T32" s="70">
        <v>0.0</v>
      </c>
      <c r="U32" s="70">
        <v>0.0</v>
      </c>
      <c r="V32" s="25"/>
      <c r="W32" s="51">
        <v>5.0</v>
      </c>
      <c r="X32" s="25"/>
    </row>
    <row r="33" ht="15.75" customHeight="1">
      <c r="A33" s="28"/>
      <c r="B33" s="41">
        <v>5.0</v>
      </c>
      <c r="C33" s="64">
        <v>29.0</v>
      </c>
      <c r="D33" s="98" t="s">
        <v>90</v>
      </c>
      <c r="E33" s="68">
        <v>5.0</v>
      </c>
      <c r="F33" s="68">
        <v>5.0</v>
      </c>
      <c r="G33" s="68">
        <v>5.0</v>
      </c>
      <c r="H33" s="108">
        <v>5.0</v>
      </c>
      <c r="I33" s="58"/>
      <c r="J33" s="109">
        <v>5.0</v>
      </c>
      <c r="K33" s="60">
        <v>5.0</v>
      </c>
      <c r="L33" s="8"/>
      <c r="M33" s="34">
        <v>5.0</v>
      </c>
      <c r="N33" s="34">
        <v>5.0</v>
      </c>
      <c r="O33" s="8"/>
      <c r="P33" s="68">
        <v>5.0</v>
      </c>
      <c r="Q33" s="8"/>
      <c r="R33" s="67">
        <v>5.0</v>
      </c>
      <c r="S33" s="25"/>
      <c r="T33" s="51">
        <v>5.0</v>
      </c>
      <c r="U33" s="51">
        <v>5.0</v>
      </c>
      <c r="V33" s="25"/>
      <c r="W33" s="51">
        <v>5.0</v>
      </c>
      <c r="X33" s="25"/>
    </row>
    <row r="34" ht="38.25" customHeight="1">
      <c r="A34" s="112"/>
      <c r="B34" s="114">
        <v>1.0</v>
      </c>
      <c r="C34" s="115">
        <v>30.0</v>
      </c>
      <c r="D34" s="116" t="s">
        <v>92</v>
      </c>
      <c r="E34" s="66">
        <v>0.0</v>
      </c>
      <c r="F34" s="34">
        <v>1.0</v>
      </c>
      <c r="G34" s="34">
        <v>1.0</v>
      </c>
      <c r="H34" s="71">
        <v>1.0</v>
      </c>
      <c r="I34" s="58"/>
      <c r="J34" s="93">
        <v>0.0</v>
      </c>
      <c r="K34" s="101">
        <v>0.0</v>
      </c>
      <c r="L34" s="8"/>
      <c r="M34" s="34">
        <v>1.0</v>
      </c>
      <c r="N34" s="34">
        <v>1.0</v>
      </c>
      <c r="O34" s="8"/>
      <c r="P34" s="34">
        <v>1.0</v>
      </c>
      <c r="Q34" s="8"/>
      <c r="R34" s="67">
        <v>1.0</v>
      </c>
      <c r="S34" s="25"/>
      <c r="T34" s="70">
        <v>0.0</v>
      </c>
      <c r="U34" s="70">
        <v>0.0</v>
      </c>
      <c r="V34" s="25"/>
      <c r="W34" s="51">
        <v>1.0</v>
      </c>
      <c r="X34" s="25"/>
    </row>
    <row r="35" ht="15.75" customHeight="1">
      <c r="A35" s="112"/>
      <c r="B35" s="72">
        <f>SUM(B5:B34)</f>
        <v>55</v>
      </c>
      <c r="C35" s="32"/>
      <c r="D35" s="117" t="s">
        <v>52</v>
      </c>
      <c r="E35" s="34">
        <f t="shared" ref="E35:H35" si="1">SUM(E6:E34)</f>
        <v>34</v>
      </c>
      <c r="F35" s="34">
        <f t="shared" si="1"/>
        <v>43</v>
      </c>
      <c r="G35" s="34">
        <f t="shared" si="1"/>
        <v>44</v>
      </c>
      <c r="H35" s="71">
        <f t="shared" si="1"/>
        <v>43</v>
      </c>
      <c r="I35" s="58"/>
      <c r="J35" s="59">
        <f t="shared" ref="J35:K35" si="2">SUM(J6:J34)</f>
        <v>53</v>
      </c>
      <c r="K35" s="60">
        <f t="shared" si="2"/>
        <v>44</v>
      </c>
      <c r="L35" s="8"/>
      <c r="M35" s="34">
        <f t="shared" ref="M35:N35" si="3">SUM(M6:M34)</f>
        <v>55</v>
      </c>
      <c r="N35" s="34">
        <f t="shared" si="3"/>
        <v>54</v>
      </c>
      <c r="O35" s="8"/>
      <c r="P35" s="34">
        <f>SUM(P6:P34)</f>
        <v>31</v>
      </c>
      <c r="Q35" s="8"/>
      <c r="R35" s="34">
        <f>SUM(R6:R34)</f>
        <v>45</v>
      </c>
      <c r="S35" s="25"/>
      <c r="T35" s="96">
        <f t="shared" ref="T35:U35" si="4">SUM(T5:T34)</f>
        <v>39</v>
      </c>
      <c r="U35" s="96">
        <f t="shared" si="4"/>
        <v>49</v>
      </c>
      <c r="V35" s="25"/>
      <c r="W35" s="96">
        <f>SUM(W5:W34)</f>
        <v>44</v>
      </c>
      <c r="X35" s="25"/>
    </row>
    <row r="36" ht="15.75" customHeight="1">
      <c r="A36" s="74" t="s">
        <v>54</v>
      </c>
      <c r="B36" s="31"/>
      <c r="C36" s="31"/>
      <c r="D36" s="32"/>
      <c r="E36" s="34">
        <v>55.0</v>
      </c>
      <c r="F36" s="34">
        <v>55.0</v>
      </c>
      <c r="G36" s="34">
        <v>55.0</v>
      </c>
      <c r="H36" s="71">
        <v>55.0</v>
      </c>
      <c r="I36" s="58"/>
      <c r="J36" s="59">
        <v>55.0</v>
      </c>
      <c r="K36" s="60">
        <v>55.0</v>
      </c>
      <c r="L36" s="8"/>
      <c r="M36" s="34">
        <v>55.0</v>
      </c>
      <c r="N36" s="34">
        <v>55.0</v>
      </c>
      <c r="O36" s="8"/>
      <c r="P36" s="34">
        <v>55.0</v>
      </c>
      <c r="Q36" s="8"/>
      <c r="R36" s="67">
        <v>55.0</v>
      </c>
      <c r="S36" s="25"/>
      <c r="T36" s="51">
        <v>55.0</v>
      </c>
      <c r="U36" s="51">
        <v>55.0</v>
      </c>
      <c r="V36" s="25"/>
      <c r="W36" s="51">
        <v>55.0</v>
      </c>
      <c r="X36" s="25"/>
    </row>
    <row r="37" ht="15.75" customHeight="1">
      <c r="A37" s="74" t="s">
        <v>55</v>
      </c>
      <c r="B37" s="31"/>
      <c r="C37" s="31"/>
      <c r="D37" s="32"/>
      <c r="E37" s="75">
        <f t="shared" ref="E37:H37" si="5">E35/E36</f>
        <v>0.6181818182</v>
      </c>
      <c r="F37" s="75">
        <f t="shared" si="5"/>
        <v>0.7818181818</v>
      </c>
      <c r="G37" s="75">
        <f t="shared" si="5"/>
        <v>0.8</v>
      </c>
      <c r="H37" s="119">
        <f t="shared" si="5"/>
        <v>0.7818181818</v>
      </c>
      <c r="I37" s="121"/>
      <c r="J37" s="122">
        <f t="shared" ref="J37:K37" si="6">J35/J36</f>
        <v>0.9636363636</v>
      </c>
      <c r="K37" s="124">
        <f t="shared" si="6"/>
        <v>0.8</v>
      </c>
      <c r="L37" s="8"/>
      <c r="M37" s="75">
        <f t="shared" ref="M37:N37" si="7">M35/M36</f>
        <v>1</v>
      </c>
      <c r="N37" s="75">
        <f t="shared" si="7"/>
        <v>0.9818181818</v>
      </c>
      <c r="O37" s="8"/>
      <c r="P37" s="75">
        <f>P35/P36</f>
        <v>0.5636363636</v>
      </c>
      <c r="Q37" s="8"/>
      <c r="R37" s="75">
        <f>R35/R36</f>
        <v>0.8181818182</v>
      </c>
      <c r="S37" s="25"/>
      <c r="T37" s="99">
        <f t="shared" ref="T37:U37" si="8">T35/T36</f>
        <v>0.7090909091</v>
      </c>
      <c r="U37" s="99">
        <f t="shared" si="8"/>
        <v>0.8909090909</v>
      </c>
      <c r="V37" s="25"/>
      <c r="W37" s="99">
        <f>W35/W36</f>
        <v>0.8</v>
      </c>
      <c r="X37" s="25"/>
      <c r="Y37" s="77"/>
      <c r="Z37" s="77"/>
      <c r="AA37" s="77"/>
      <c r="AB37" s="77"/>
      <c r="AC37" s="77"/>
      <c r="AD37" s="77"/>
      <c r="AE37" s="77"/>
      <c r="AF37" s="77"/>
      <c r="AG37" s="77"/>
    </row>
    <row r="38" ht="15.75" customHeight="1">
      <c r="A38" s="74" t="s">
        <v>57</v>
      </c>
      <c r="B38" s="31"/>
      <c r="C38" s="31"/>
      <c r="D38" s="32"/>
      <c r="E38" s="34">
        <f t="shared" ref="E38:H38" si="9">E36-E35</f>
        <v>21</v>
      </c>
      <c r="F38" s="34">
        <f t="shared" si="9"/>
        <v>12</v>
      </c>
      <c r="G38" s="34">
        <f t="shared" si="9"/>
        <v>11</v>
      </c>
      <c r="H38" s="71">
        <f t="shared" si="9"/>
        <v>12</v>
      </c>
      <c r="I38" s="58"/>
      <c r="J38" s="59">
        <f t="shared" ref="J38:K38" si="10">J36-J35</f>
        <v>2</v>
      </c>
      <c r="K38" s="60">
        <f t="shared" si="10"/>
        <v>11</v>
      </c>
      <c r="L38" s="8"/>
      <c r="M38" s="34">
        <f t="shared" ref="M38:N38" si="11">M36-M35</f>
        <v>0</v>
      </c>
      <c r="N38" s="34">
        <f t="shared" si="11"/>
        <v>1</v>
      </c>
      <c r="O38" s="8"/>
      <c r="P38" s="34">
        <f>P36-P35</f>
        <v>24</v>
      </c>
      <c r="Q38" s="8"/>
      <c r="R38" s="34">
        <f>R36-R35</f>
        <v>10</v>
      </c>
      <c r="S38" s="25"/>
      <c r="T38" s="96">
        <f t="shared" ref="T38:U38" si="12">T36-T35</f>
        <v>16</v>
      </c>
      <c r="U38" s="96">
        <f t="shared" si="12"/>
        <v>6</v>
      </c>
      <c r="V38" s="25"/>
      <c r="W38" s="96">
        <f>W36-W35</f>
        <v>11</v>
      </c>
      <c r="X38" s="25"/>
    </row>
    <row r="39" ht="42.0" customHeight="1">
      <c r="A39" s="74" t="s">
        <v>59</v>
      </c>
      <c r="B39" s="31"/>
      <c r="C39" s="31"/>
      <c r="D39" s="32"/>
      <c r="E39" s="34"/>
      <c r="F39" s="34" t="s">
        <v>106</v>
      </c>
      <c r="G39" s="34"/>
      <c r="H39" s="125" t="s">
        <v>107</v>
      </c>
      <c r="I39" s="58"/>
      <c r="J39" s="59" t="s">
        <v>108</v>
      </c>
      <c r="K39" s="126" t="s">
        <v>109</v>
      </c>
      <c r="L39" s="8"/>
      <c r="M39" s="100" t="s">
        <v>110</v>
      </c>
      <c r="N39" s="100" t="s">
        <v>111</v>
      </c>
      <c r="O39" s="8"/>
      <c r="P39" s="34" t="s">
        <v>112</v>
      </c>
      <c r="Q39" s="8"/>
      <c r="R39" s="67" t="s">
        <v>113</v>
      </c>
      <c r="S39" s="25"/>
      <c r="T39" s="102" t="s">
        <v>115</v>
      </c>
      <c r="U39" s="102" t="s">
        <v>116</v>
      </c>
      <c r="V39" s="25"/>
      <c r="W39" s="51" t="s">
        <v>117</v>
      </c>
      <c r="X39" s="25"/>
    </row>
    <row r="40" ht="27.0" customHeight="1">
      <c r="A40" s="81"/>
      <c r="B40" s="81"/>
      <c r="C40" s="81"/>
      <c r="D40" s="82"/>
      <c r="E40" s="127"/>
      <c r="F40" s="128" t="s">
        <v>64</v>
      </c>
      <c r="G40" s="84">
        <f>AVERAGE(E37:H37)</f>
        <v>0.7454545455</v>
      </c>
      <c r="H40" s="127"/>
      <c r="I40" s="129"/>
      <c r="J40" s="128" t="s">
        <v>64</v>
      </c>
      <c r="K40" s="84">
        <f>AVERAGE(J37:K37)</f>
        <v>0.8818181818</v>
      </c>
      <c r="L40" s="8"/>
      <c r="M40" s="83" t="s">
        <v>64</v>
      </c>
      <c r="N40" s="84">
        <f>AVERAGE(M37:N37)</f>
        <v>0.9909090909</v>
      </c>
      <c r="O40" s="8"/>
      <c r="P40" s="83" t="s">
        <v>64</v>
      </c>
      <c r="Q40" s="84">
        <f>AVERAGE(P37)</f>
        <v>0.5636363636</v>
      </c>
      <c r="R40" s="83" t="s">
        <v>64</v>
      </c>
      <c r="S40" s="84">
        <f>AVERAGE(R37)</f>
        <v>0.8181818182</v>
      </c>
      <c r="T40" s="83" t="s">
        <v>64</v>
      </c>
      <c r="U40" s="84">
        <f>AVERAGE(T37:U37)</f>
        <v>0.8</v>
      </c>
      <c r="V40" s="25"/>
      <c r="W40" s="83" t="s">
        <v>64</v>
      </c>
      <c r="X40" s="84">
        <f>AVERAGE(W37)</f>
        <v>0.8</v>
      </c>
    </row>
    <row r="41" ht="15.75" customHeight="1">
      <c r="A41" s="81"/>
      <c r="B41" s="81"/>
      <c r="C41" s="81"/>
      <c r="D41" s="82"/>
      <c r="E41" s="130"/>
      <c r="F41" s="131" t="s">
        <v>68</v>
      </c>
      <c r="G41" s="87">
        <v>4.0</v>
      </c>
      <c r="H41" s="130"/>
      <c r="I41" s="132"/>
      <c r="J41" s="131" t="s">
        <v>68</v>
      </c>
      <c r="K41" s="87">
        <f>COUNTA(J2:K3)</f>
        <v>2</v>
      </c>
      <c r="L41" s="8"/>
      <c r="M41" s="106" t="s">
        <v>68</v>
      </c>
      <c r="N41" s="87">
        <f>COUNTA(M2:N3)</f>
        <v>2</v>
      </c>
      <c r="O41" s="8"/>
      <c r="P41" s="106" t="s">
        <v>68</v>
      </c>
      <c r="Q41" s="106">
        <f>COUNTA(P2)</f>
        <v>1</v>
      </c>
      <c r="R41" s="106" t="s">
        <v>68</v>
      </c>
      <c r="S41" s="106">
        <f>COUNTA(R2)</f>
        <v>1</v>
      </c>
      <c r="T41" s="106" t="s">
        <v>68</v>
      </c>
      <c r="U41" s="106">
        <f>COUNTA(T2:U3)</f>
        <v>2</v>
      </c>
      <c r="V41" s="25"/>
      <c r="W41" s="106" t="s">
        <v>68</v>
      </c>
      <c r="X41" s="106">
        <f>COUNTA(W2)</f>
        <v>1</v>
      </c>
    </row>
    <row r="42" ht="15.75" customHeight="1">
      <c r="A42" s="81"/>
      <c r="B42" s="81"/>
      <c r="C42" s="81"/>
      <c r="D42" s="82"/>
      <c r="E42" s="133"/>
      <c r="F42" s="133"/>
      <c r="G42" s="133"/>
      <c r="H42" s="133"/>
      <c r="O42" s="81"/>
      <c r="P42" s="88" t="s">
        <v>72</v>
      </c>
      <c r="Q42" s="89">
        <f>SUM(P4)</f>
        <v>0.001516203704</v>
      </c>
      <c r="R42" s="88" t="s">
        <v>72</v>
      </c>
      <c r="S42" s="89">
        <f>SUM(R4)</f>
        <v>0.002048611111</v>
      </c>
      <c r="T42" s="88" t="s">
        <v>72</v>
      </c>
      <c r="U42" s="89">
        <f>SUM(T4:U4)</f>
        <v>0.001458333333</v>
      </c>
      <c r="W42" s="88" t="s">
        <v>72</v>
      </c>
      <c r="X42" s="89">
        <f>SUM(W4)</f>
        <v>0.001030092593</v>
      </c>
    </row>
    <row r="43" ht="15.75" customHeight="1">
      <c r="A43" s="81"/>
      <c r="B43" s="81"/>
      <c r="C43" s="81"/>
      <c r="D43" s="82"/>
      <c r="E43" s="133"/>
      <c r="F43" s="133"/>
      <c r="G43" s="133"/>
      <c r="H43" s="133"/>
      <c r="O43" s="81"/>
    </row>
    <row r="44" ht="15.75" customHeight="1">
      <c r="A44" s="81"/>
      <c r="B44" s="81"/>
      <c r="C44" s="81"/>
      <c r="D44" s="82"/>
      <c r="O44" s="81"/>
    </row>
    <row r="45" ht="15.75" customHeight="1">
      <c r="A45" s="81"/>
      <c r="B45" s="81"/>
      <c r="C45" s="81"/>
      <c r="D45" s="82"/>
      <c r="O45" s="81"/>
    </row>
    <row r="46" ht="15.75" customHeight="1">
      <c r="A46" s="81"/>
      <c r="B46" s="81"/>
      <c r="C46" s="81"/>
      <c r="D46" s="82"/>
      <c r="O46" s="81"/>
    </row>
    <row r="47" ht="15.75" customHeight="1">
      <c r="A47" s="81"/>
      <c r="B47" s="81"/>
      <c r="C47" s="81"/>
      <c r="D47" s="82"/>
      <c r="O47" s="81"/>
    </row>
    <row r="48" ht="15.75" customHeight="1">
      <c r="A48" s="81"/>
      <c r="B48" s="81"/>
      <c r="C48" s="81"/>
      <c r="D48" s="82"/>
      <c r="O48" s="81"/>
    </row>
    <row r="49" ht="15.75" customHeight="1">
      <c r="A49" s="81"/>
      <c r="B49" s="81"/>
      <c r="C49" s="81"/>
      <c r="D49" s="82"/>
      <c r="O49" s="81"/>
    </row>
    <row r="50" ht="15.75" customHeight="1">
      <c r="A50" s="81"/>
      <c r="B50" s="81"/>
      <c r="C50" s="81"/>
      <c r="D50" s="82"/>
      <c r="O50" s="81"/>
    </row>
    <row r="51" ht="15.75" customHeight="1">
      <c r="A51" s="81"/>
      <c r="B51" s="81"/>
      <c r="C51" s="81"/>
      <c r="D51" s="82"/>
      <c r="O51" s="81"/>
    </row>
    <row r="52" ht="15.75" customHeight="1">
      <c r="A52" s="81"/>
      <c r="B52" s="81"/>
      <c r="C52" s="81"/>
      <c r="D52" s="82"/>
      <c r="O52" s="81"/>
    </row>
    <row r="53" ht="15.75" customHeight="1">
      <c r="A53" s="81"/>
      <c r="B53" s="81"/>
      <c r="C53" s="81"/>
      <c r="D53" s="82"/>
      <c r="O53" s="81"/>
    </row>
    <row r="54" ht="15.75" customHeight="1">
      <c r="A54" s="81"/>
      <c r="B54" s="81"/>
      <c r="C54" s="81"/>
      <c r="D54" s="82"/>
      <c r="O54" s="81"/>
    </row>
    <row r="55" ht="15.75" customHeight="1">
      <c r="A55" s="81"/>
      <c r="B55" s="81"/>
      <c r="C55" s="81"/>
      <c r="D55" s="82"/>
      <c r="O55" s="81"/>
    </row>
    <row r="56" ht="15.75" customHeight="1">
      <c r="A56" s="81"/>
      <c r="B56" s="81"/>
      <c r="C56" s="81"/>
      <c r="D56" s="82"/>
      <c r="O56" s="81"/>
    </row>
    <row r="57" ht="15.75" customHeight="1">
      <c r="A57" s="81"/>
      <c r="B57" s="81"/>
      <c r="C57" s="81"/>
      <c r="D57" s="82"/>
      <c r="O57" s="81"/>
    </row>
    <row r="58" ht="15.75" customHeight="1">
      <c r="A58" s="81"/>
      <c r="B58" s="81"/>
      <c r="C58" s="81"/>
      <c r="D58" s="82"/>
      <c r="O58" s="81"/>
    </row>
    <row r="59" ht="15.75" customHeight="1">
      <c r="A59" s="81"/>
      <c r="B59" s="81"/>
      <c r="C59" s="81"/>
      <c r="D59" s="82"/>
      <c r="O59" s="81"/>
    </row>
    <row r="60" ht="15.75" customHeight="1">
      <c r="A60" s="81"/>
      <c r="B60" s="81"/>
      <c r="C60" s="81"/>
      <c r="D60" s="82"/>
      <c r="O60" s="81"/>
    </row>
    <row r="61" ht="15.75" customHeight="1">
      <c r="A61" s="81"/>
      <c r="B61" s="81"/>
      <c r="C61" s="81"/>
      <c r="D61" s="82"/>
      <c r="O61" s="81"/>
    </row>
    <row r="62" ht="15.75" customHeight="1">
      <c r="A62" s="81"/>
      <c r="B62" s="81"/>
      <c r="C62" s="81"/>
      <c r="D62" s="82"/>
      <c r="O62" s="81"/>
    </row>
    <row r="63" ht="15.75" customHeight="1">
      <c r="A63" s="81"/>
      <c r="B63" s="81"/>
      <c r="C63" s="81"/>
      <c r="D63" s="82"/>
      <c r="O63" s="81"/>
    </row>
    <row r="64" ht="15.75" customHeight="1">
      <c r="A64" s="81"/>
      <c r="B64" s="81"/>
      <c r="C64" s="81"/>
      <c r="D64" s="82"/>
      <c r="O64" s="81"/>
    </row>
    <row r="65" ht="15.75" customHeight="1">
      <c r="A65" s="81"/>
      <c r="B65" s="81"/>
      <c r="C65" s="81"/>
      <c r="D65" s="82"/>
      <c r="O65" s="81"/>
    </row>
    <row r="66" ht="15.75" customHeight="1">
      <c r="A66" s="81"/>
      <c r="B66" s="81"/>
      <c r="C66" s="81"/>
      <c r="D66" s="82"/>
      <c r="O66" s="81"/>
    </row>
    <row r="67" ht="15.75" customHeight="1">
      <c r="A67" s="81"/>
      <c r="B67" s="81"/>
      <c r="C67" s="81"/>
      <c r="D67" s="82"/>
      <c r="O67" s="81"/>
    </row>
    <row r="68" ht="15.75" customHeight="1">
      <c r="A68" s="81"/>
      <c r="B68" s="81"/>
      <c r="C68" s="81"/>
      <c r="D68" s="82"/>
      <c r="O68" s="81"/>
    </row>
    <row r="69" ht="15.75" customHeight="1">
      <c r="A69" s="81"/>
      <c r="B69" s="81"/>
      <c r="C69" s="81"/>
      <c r="D69" s="92"/>
      <c r="O69" s="81"/>
    </row>
    <row r="70" ht="15.75" customHeight="1">
      <c r="A70" s="81"/>
      <c r="B70" s="81"/>
      <c r="C70" s="81"/>
      <c r="D70" s="92"/>
      <c r="O70" s="81"/>
    </row>
    <row r="71" ht="15.75" customHeight="1">
      <c r="A71" s="81"/>
      <c r="B71" s="81"/>
      <c r="C71" s="81"/>
      <c r="D71" s="92"/>
      <c r="O71" s="81"/>
    </row>
    <row r="72" ht="15.75" customHeight="1">
      <c r="A72" s="81"/>
      <c r="B72" s="81"/>
      <c r="C72" s="81"/>
      <c r="D72" s="92"/>
      <c r="O72" s="81"/>
    </row>
    <row r="73" ht="15.75" customHeight="1">
      <c r="A73" s="81"/>
      <c r="B73" s="81"/>
      <c r="C73" s="81"/>
      <c r="D73" s="92"/>
      <c r="O73" s="81"/>
    </row>
    <row r="74" ht="15.75" customHeight="1">
      <c r="A74" s="81"/>
      <c r="B74" s="81"/>
      <c r="C74" s="81"/>
      <c r="D74" s="92"/>
      <c r="O74" s="81"/>
    </row>
    <row r="75" ht="15.75" customHeight="1">
      <c r="A75" s="81"/>
      <c r="B75" s="81"/>
      <c r="C75" s="81"/>
      <c r="D75" s="92"/>
      <c r="O75" s="81"/>
    </row>
    <row r="76" ht="15.75" customHeight="1">
      <c r="A76" s="81"/>
      <c r="B76" s="81"/>
      <c r="C76" s="81"/>
      <c r="D76" s="92"/>
      <c r="O76" s="81"/>
    </row>
    <row r="77" ht="15.75" customHeight="1">
      <c r="A77" s="81"/>
      <c r="B77" s="81"/>
      <c r="C77" s="81"/>
      <c r="D77" s="92"/>
      <c r="O77" s="81"/>
    </row>
    <row r="78" ht="15.75" customHeight="1">
      <c r="A78" s="81"/>
      <c r="B78" s="81"/>
      <c r="C78" s="81"/>
      <c r="D78" s="92"/>
      <c r="O78" s="81"/>
    </row>
    <row r="79" ht="15.75" customHeight="1">
      <c r="A79" s="81"/>
      <c r="B79" s="81"/>
      <c r="C79" s="81"/>
      <c r="D79" s="92"/>
      <c r="O79" s="81"/>
    </row>
    <row r="80" ht="15.75" customHeight="1">
      <c r="A80" s="81"/>
      <c r="B80" s="81"/>
      <c r="C80" s="81"/>
      <c r="D80" s="92"/>
      <c r="O80" s="81"/>
    </row>
    <row r="81" ht="15.75" customHeight="1">
      <c r="A81" s="81"/>
      <c r="B81" s="81"/>
      <c r="C81" s="81"/>
      <c r="D81" s="92"/>
      <c r="O81" s="81"/>
    </row>
    <row r="82" ht="15.75" customHeight="1">
      <c r="A82" s="81"/>
      <c r="B82" s="81"/>
      <c r="C82" s="81"/>
      <c r="D82" s="92"/>
      <c r="O82" s="81"/>
    </row>
    <row r="83" ht="15.75" customHeight="1">
      <c r="A83" s="81"/>
      <c r="B83" s="81"/>
      <c r="C83" s="81"/>
      <c r="D83" s="92"/>
      <c r="O83" s="81"/>
    </row>
    <row r="84" ht="15.75" customHeight="1">
      <c r="A84" s="81"/>
      <c r="B84" s="81"/>
      <c r="C84" s="81"/>
      <c r="D84" s="92"/>
      <c r="O84" s="81"/>
    </row>
    <row r="85" ht="15.75" customHeight="1">
      <c r="A85" s="81"/>
      <c r="B85" s="81"/>
      <c r="C85" s="81"/>
      <c r="D85" s="92"/>
      <c r="O85" s="81"/>
    </row>
    <row r="86" ht="15.75" customHeight="1">
      <c r="A86" s="81"/>
      <c r="B86" s="81"/>
      <c r="C86" s="81"/>
      <c r="D86" s="92"/>
      <c r="O86" s="81"/>
    </row>
    <row r="87" ht="15.75" customHeight="1">
      <c r="A87" s="81"/>
      <c r="B87" s="81"/>
      <c r="C87" s="81"/>
      <c r="D87" s="92"/>
      <c r="O87" s="81"/>
    </row>
    <row r="88" ht="15.75" customHeight="1">
      <c r="A88" s="81"/>
      <c r="B88" s="81"/>
      <c r="C88" s="81"/>
      <c r="D88" s="92"/>
      <c r="O88" s="81"/>
    </row>
    <row r="89" ht="15.75" customHeight="1">
      <c r="A89" s="81"/>
      <c r="B89" s="81"/>
      <c r="C89" s="81"/>
      <c r="D89" s="92"/>
      <c r="O89" s="81"/>
    </row>
    <row r="90" ht="15.75" customHeight="1">
      <c r="A90" s="81"/>
      <c r="B90" s="81"/>
      <c r="C90" s="81"/>
      <c r="D90" s="92"/>
      <c r="O90" s="81"/>
    </row>
    <row r="91" ht="15.75" customHeight="1">
      <c r="A91" s="81"/>
      <c r="B91" s="81"/>
      <c r="C91" s="81"/>
      <c r="D91" s="92"/>
      <c r="O91" s="81"/>
    </row>
    <row r="92" ht="15.75" customHeight="1">
      <c r="A92" s="81"/>
      <c r="B92" s="81"/>
      <c r="C92" s="81"/>
      <c r="D92" s="92"/>
      <c r="O92" s="81"/>
    </row>
    <row r="93" ht="15.75" customHeight="1">
      <c r="A93" s="81"/>
      <c r="B93" s="81"/>
      <c r="C93" s="81"/>
      <c r="D93" s="92"/>
      <c r="O93" s="81"/>
    </row>
    <row r="94" ht="15.75" customHeight="1">
      <c r="A94" s="81"/>
      <c r="B94" s="81"/>
      <c r="C94" s="81"/>
      <c r="D94" s="92"/>
      <c r="O94" s="81"/>
    </row>
    <row r="95" ht="15.75" customHeight="1">
      <c r="A95" s="81"/>
      <c r="B95" s="81"/>
      <c r="C95" s="81"/>
      <c r="D95" s="92"/>
      <c r="O95" s="81"/>
    </row>
    <row r="96" ht="15.75" customHeight="1">
      <c r="A96" s="81"/>
      <c r="B96" s="81"/>
      <c r="C96" s="81"/>
      <c r="D96" s="92"/>
      <c r="O96" s="81"/>
    </row>
    <row r="97" ht="15.75" customHeight="1">
      <c r="A97" s="81"/>
      <c r="B97" s="81"/>
      <c r="C97" s="81"/>
      <c r="D97" s="92"/>
      <c r="O97" s="81"/>
    </row>
    <row r="98" ht="15.75" customHeight="1">
      <c r="A98" s="81"/>
      <c r="B98" s="81"/>
      <c r="C98" s="81"/>
      <c r="D98" s="92"/>
      <c r="O98" s="81"/>
    </row>
    <row r="99" ht="15.75" customHeight="1">
      <c r="A99" s="81"/>
      <c r="B99" s="81"/>
      <c r="C99" s="81"/>
      <c r="D99" s="92"/>
      <c r="O99" s="81"/>
    </row>
    <row r="100" ht="15.75" customHeight="1">
      <c r="A100" s="81"/>
      <c r="B100" s="81"/>
      <c r="C100" s="81"/>
      <c r="D100" s="92"/>
      <c r="O100" s="81"/>
    </row>
    <row r="101" ht="15.75" customHeight="1">
      <c r="A101" s="81"/>
      <c r="B101" s="81"/>
      <c r="C101" s="81"/>
      <c r="D101" s="92"/>
      <c r="O101" s="81"/>
    </row>
    <row r="102" ht="15.75" customHeight="1">
      <c r="A102" s="81"/>
      <c r="B102" s="81"/>
      <c r="C102" s="81"/>
      <c r="D102" s="92"/>
      <c r="O102" s="81"/>
    </row>
    <row r="103" ht="15.75" customHeight="1">
      <c r="A103" s="81"/>
      <c r="B103" s="81"/>
      <c r="C103" s="81"/>
      <c r="D103" s="92"/>
      <c r="O103" s="81"/>
    </row>
    <row r="104" ht="15.75" customHeight="1">
      <c r="A104" s="81"/>
      <c r="B104" s="81"/>
      <c r="C104" s="81"/>
      <c r="D104" s="92"/>
      <c r="O104" s="81"/>
    </row>
    <row r="105" ht="15.75" customHeight="1">
      <c r="A105" s="81"/>
      <c r="B105" s="81"/>
      <c r="C105" s="81"/>
      <c r="D105" s="92"/>
      <c r="O105" s="81"/>
    </row>
    <row r="106" ht="15.75" customHeight="1">
      <c r="A106" s="81"/>
      <c r="B106" s="81"/>
      <c r="C106" s="81"/>
      <c r="D106" s="92"/>
      <c r="O106" s="81"/>
    </row>
    <row r="107" ht="15.75" customHeight="1">
      <c r="A107" s="81"/>
      <c r="B107" s="81"/>
      <c r="C107" s="81"/>
      <c r="D107" s="92"/>
      <c r="O107" s="81"/>
    </row>
    <row r="108" ht="15.75" customHeight="1">
      <c r="A108" s="81"/>
      <c r="B108" s="81"/>
      <c r="C108" s="81"/>
      <c r="D108" s="92"/>
      <c r="O108" s="81"/>
    </row>
    <row r="109" ht="15.75" customHeight="1">
      <c r="A109" s="81"/>
      <c r="B109" s="81"/>
      <c r="C109" s="81"/>
      <c r="D109" s="92"/>
      <c r="O109" s="81"/>
    </row>
    <row r="110" ht="15.75" customHeight="1">
      <c r="A110" s="81"/>
      <c r="B110" s="81"/>
      <c r="C110" s="81"/>
      <c r="D110" s="92"/>
      <c r="O110" s="81"/>
    </row>
    <row r="111" ht="15.75" customHeight="1">
      <c r="A111" s="81"/>
      <c r="B111" s="81"/>
      <c r="C111" s="81"/>
      <c r="D111" s="92"/>
      <c r="O111" s="81"/>
    </row>
    <row r="112" ht="15.75" customHeight="1">
      <c r="A112" s="81"/>
      <c r="B112" s="81"/>
      <c r="C112" s="81"/>
      <c r="D112" s="92"/>
      <c r="O112" s="81"/>
    </row>
    <row r="113" ht="15.75" customHeight="1">
      <c r="A113" s="81"/>
      <c r="B113" s="81"/>
      <c r="C113" s="81"/>
      <c r="D113" s="92"/>
      <c r="O113" s="81"/>
    </row>
    <row r="114" ht="15.75" customHeight="1">
      <c r="A114" s="81"/>
      <c r="B114" s="81"/>
      <c r="C114" s="81"/>
      <c r="D114" s="92"/>
      <c r="O114" s="81"/>
    </row>
    <row r="115" ht="15.75" customHeight="1">
      <c r="A115" s="81"/>
      <c r="B115" s="81"/>
      <c r="C115" s="81"/>
      <c r="D115" s="92"/>
      <c r="O115" s="81"/>
    </row>
    <row r="116" ht="15.75" customHeight="1">
      <c r="A116" s="81"/>
      <c r="B116" s="81"/>
      <c r="C116" s="81"/>
      <c r="D116" s="92"/>
      <c r="O116" s="81"/>
    </row>
    <row r="117" ht="15.75" customHeight="1">
      <c r="A117" s="81"/>
      <c r="B117" s="81"/>
      <c r="C117" s="81"/>
      <c r="D117" s="92"/>
      <c r="O117" s="81"/>
    </row>
    <row r="118" ht="15.75" customHeight="1">
      <c r="A118" s="81"/>
      <c r="B118" s="81"/>
      <c r="C118" s="81"/>
      <c r="D118" s="92"/>
      <c r="O118" s="81"/>
    </row>
    <row r="119" ht="15.75" customHeight="1">
      <c r="A119" s="81"/>
      <c r="B119" s="81"/>
      <c r="C119" s="81"/>
      <c r="D119" s="92"/>
      <c r="O119" s="81"/>
    </row>
    <row r="120" ht="15.75" customHeight="1">
      <c r="A120" s="81"/>
      <c r="B120" s="81"/>
      <c r="C120" s="81"/>
      <c r="D120" s="92"/>
      <c r="O120" s="81"/>
    </row>
    <row r="121" ht="15.75" customHeight="1">
      <c r="A121" s="81"/>
      <c r="B121" s="81"/>
      <c r="C121" s="81"/>
      <c r="D121" s="92"/>
      <c r="O121" s="81"/>
    </row>
    <row r="122" ht="15.75" customHeight="1">
      <c r="A122" s="81"/>
      <c r="B122" s="81"/>
      <c r="C122" s="81"/>
      <c r="D122" s="92"/>
      <c r="O122" s="81"/>
    </row>
    <row r="123" ht="15.75" customHeight="1">
      <c r="A123" s="81"/>
      <c r="B123" s="81"/>
      <c r="C123" s="81"/>
      <c r="D123" s="92"/>
      <c r="O123" s="81"/>
    </row>
    <row r="124" ht="15.75" customHeight="1">
      <c r="A124" s="81"/>
      <c r="B124" s="81"/>
      <c r="C124" s="81"/>
      <c r="D124" s="92"/>
      <c r="O124" s="81"/>
    </row>
    <row r="125" ht="15.75" customHeight="1">
      <c r="A125" s="81"/>
      <c r="B125" s="81"/>
      <c r="C125" s="81"/>
      <c r="D125" s="92"/>
      <c r="O125" s="81"/>
    </row>
    <row r="126" ht="15.75" customHeight="1">
      <c r="A126" s="81"/>
      <c r="B126" s="81"/>
      <c r="C126" s="81"/>
      <c r="D126" s="92"/>
      <c r="O126" s="81"/>
    </row>
    <row r="127" ht="15.75" customHeight="1">
      <c r="A127" s="81"/>
      <c r="B127" s="81"/>
      <c r="C127" s="81"/>
      <c r="D127" s="92"/>
      <c r="O127" s="81"/>
    </row>
    <row r="128" ht="15.75" customHeight="1">
      <c r="A128" s="81"/>
      <c r="B128" s="81"/>
      <c r="C128" s="81"/>
      <c r="D128" s="92"/>
      <c r="O128" s="81"/>
    </row>
    <row r="129" ht="15.75" customHeight="1">
      <c r="A129" s="81"/>
      <c r="B129" s="81"/>
      <c r="C129" s="81"/>
      <c r="D129" s="92"/>
      <c r="O129" s="81"/>
    </row>
    <row r="130" ht="15.75" customHeight="1">
      <c r="A130" s="81"/>
      <c r="B130" s="81"/>
      <c r="C130" s="81"/>
      <c r="D130" s="92"/>
      <c r="O130" s="81"/>
    </row>
    <row r="131" ht="15.75" customHeight="1">
      <c r="A131" s="81"/>
      <c r="B131" s="81"/>
      <c r="C131" s="81"/>
      <c r="D131" s="92"/>
      <c r="O131" s="81"/>
    </row>
    <row r="132" ht="15.75" customHeight="1">
      <c r="A132" s="81"/>
      <c r="B132" s="81"/>
      <c r="C132" s="81"/>
      <c r="D132" s="92"/>
      <c r="O132" s="81"/>
    </row>
    <row r="133" ht="15.75" customHeight="1">
      <c r="A133" s="81"/>
      <c r="B133" s="81"/>
      <c r="C133" s="81"/>
      <c r="D133" s="92"/>
      <c r="O133" s="81"/>
    </row>
    <row r="134" ht="15.75" customHeight="1">
      <c r="A134" s="81"/>
      <c r="B134" s="81"/>
      <c r="C134" s="81"/>
      <c r="D134" s="92"/>
      <c r="O134" s="81"/>
    </row>
    <row r="135" ht="15.75" customHeight="1">
      <c r="A135" s="81"/>
      <c r="B135" s="81"/>
      <c r="C135" s="81"/>
      <c r="D135" s="92"/>
      <c r="O135" s="81"/>
    </row>
    <row r="136" ht="15.75" customHeight="1">
      <c r="A136" s="81"/>
      <c r="B136" s="81"/>
      <c r="C136" s="81"/>
      <c r="D136" s="92"/>
      <c r="O136" s="81"/>
    </row>
    <row r="137" ht="15.75" customHeight="1">
      <c r="A137" s="81"/>
      <c r="B137" s="81"/>
      <c r="C137" s="81"/>
      <c r="D137" s="92"/>
      <c r="O137" s="81"/>
    </row>
    <row r="138" ht="15.75" customHeight="1">
      <c r="A138" s="81"/>
      <c r="B138" s="81"/>
      <c r="C138" s="81"/>
      <c r="D138" s="92"/>
      <c r="O138" s="81"/>
    </row>
    <row r="139" ht="15.75" customHeight="1">
      <c r="A139" s="81"/>
      <c r="B139" s="81"/>
      <c r="C139" s="81"/>
      <c r="D139" s="92"/>
      <c r="O139" s="81"/>
    </row>
    <row r="140" ht="15.75" customHeight="1">
      <c r="A140" s="81"/>
      <c r="B140" s="81"/>
      <c r="C140" s="81"/>
      <c r="D140" s="92"/>
      <c r="O140" s="81"/>
    </row>
    <row r="141" ht="15.75" customHeight="1">
      <c r="A141" s="81"/>
      <c r="B141" s="81"/>
      <c r="C141" s="81"/>
      <c r="D141" s="92"/>
      <c r="O141" s="81"/>
    </row>
    <row r="142" ht="15.75" customHeight="1">
      <c r="A142" s="81"/>
      <c r="B142" s="81"/>
      <c r="C142" s="81"/>
      <c r="D142" s="92"/>
      <c r="O142" s="81"/>
    </row>
    <row r="143" ht="15.75" customHeight="1">
      <c r="A143" s="81"/>
      <c r="B143" s="81"/>
      <c r="C143" s="81"/>
      <c r="D143" s="92"/>
      <c r="O143" s="81"/>
    </row>
    <row r="144" ht="15.75" customHeight="1">
      <c r="A144" s="81"/>
      <c r="B144" s="81"/>
      <c r="C144" s="81"/>
      <c r="D144" s="92"/>
      <c r="O144" s="81"/>
    </row>
    <row r="145" ht="15.75" customHeight="1">
      <c r="A145" s="81"/>
      <c r="B145" s="81"/>
      <c r="C145" s="81"/>
      <c r="D145" s="92"/>
      <c r="O145" s="81"/>
    </row>
    <row r="146" ht="15.75" customHeight="1">
      <c r="A146" s="81"/>
      <c r="B146" s="81"/>
      <c r="C146" s="81"/>
      <c r="D146" s="92"/>
      <c r="O146" s="81"/>
    </row>
    <row r="147" ht="15.75" customHeight="1">
      <c r="A147" s="81"/>
      <c r="B147" s="81"/>
      <c r="C147" s="81"/>
      <c r="D147" s="92"/>
      <c r="O147" s="81"/>
    </row>
    <row r="148" ht="15.75" customHeight="1">
      <c r="A148" s="81"/>
      <c r="B148" s="81"/>
      <c r="C148" s="81"/>
      <c r="D148" s="92"/>
      <c r="O148" s="81"/>
    </row>
    <row r="149" ht="15.75" customHeight="1">
      <c r="A149" s="81"/>
      <c r="B149" s="81"/>
      <c r="C149" s="81"/>
      <c r="D149" s="92"/>
      <c r="O149" s="81"/>
    </row>
    <row r="150" ht="15.75" customHeight="1">
      <c r="A150" s="81"/>
      <c r="B150" s="81"/>
      <c r="C150" s="81"/>
      <c r="D150" s="92"/>
      <c r="O150" s="81"/>
    </row>
    <row r="151" ht="15.75" customHeight="1">
      <c r="A151" s="81"/>
      <c r="B151" s="81"/>
      <c r="C151" s="81"/>
      <c r="D151" s="92"/>
      <c r="O151" s="81"/>
    </row>
    <row r="152" ht="15.75" customHeight="1">
      <c r="A152" s="81"/>
      <c r="B152" s="81"/>
      <c r="C152" s="81"/>
      <c r="D152" s="92"/>
      <c r="O152" s="81"/>
    </row>
    <row r="153" ht="15.75" customHeight="1">
      <c r="A153" s="81"/>
      <c r="B153" s="81"/>
      <c r="C153" s="81"/>
      <c r="D153" s="92"/>
      <c r="O153" s="81"/>
    </row>
    <row r="154" ht="15.75" customHeight="1">
      <c r="A154" s="81"/>
      <c r="B154" s="81"/>
      <c r="C154" s="81"/>
      <c r="D154" s="92"/>
      <c r="O154" s="81"/>
    </row>
    <row r="155" ht="15.75" customHeight="1">
      <c r="A155" s="81"/>
      <c r="B155" s="81"/>
      <c r="C155" s="81"/>
      <c r="D155" s="92"/>
      <c r="O155" s="81"/>
    </row>
    <row r="156" ht="15.75" customHeight="1">
      <c r="A156" s="81"/>
      <c r="B156" s="81"/>
      <c r="C156" s="81"/>
      <c r="D156" s="92"/>
      <c r="O156" s="81"/>
    </row>
    <row r="157" ht="15.75" customHeight="1">
      <c r="A157" s="81"/>
      <c r="B157" s="81"/>
      <c r="C157" s="81"/>
      <c r="D157" s="92"/>
      <c r="O157" s="81"/>
    </row>
    <row r="158" ht="15.75" customHeight="1">
      <c r="A158" s="81"/>
      <c r="B158" s="81"/>
      <c r="C158" s="81"/>
      <c r="D158" s="92"/>
      <c r="O158" s="81"/>
    </row>
    <row r="159" ht="15.75" customHeight="1">
      <c r="A159" s="81"/>
      <c r="B159" s="81"/>
      <c r="C159" s="81"/>
      <c r="D159" s="92"/>
      <c r="O159" s="81"/>
    </row>
    <row r="160" ht="15.75" customHeight="1">
      <c r="A160" s="81"/>
      <c r="B160" s="81"/>
      <c r="C160" s="81"/>
      <c r="D160" s="92"/>
      <c r="O160" s="81"/>
    </row>
    <row r="161" ht="15.75" customHeight="1">
      <c r="A161" s="81"/>
      <c r="B161" s="81"/>
      <c r="C161" s="81"/>
      <c r="D161" s="92"/>
      <c r="O161" s="81"/>
    </row>
    <row r="162" ht="15.75" customHeight="1">
      <c r="A162" s="81"/>
      <c r="B162" s="81"/>
      <c r="C162" s="81"/>
      <c r="D162" s="92"/>
      <c r="O162" s="81"/>
    </row>
    <row r="163" ht="15.75" customHeight="1">
      <c r="A163" s="81"/>
      <c r="B163" s="81"/>
      <c r="C163" s="81"/>
      <c r="D163" s="92"/>
      <c r="O163" s="81"/>
    </row>
    <row r="164" ht="15.75" customHeight="1">
      <c r="A164" s="81"/>
      <c r="B164" s="81"/>
      <c r="C164" s="81"/>
      <c r="D164" s="92"/>
      <c r="O164" s="81"/>
    </row>
    <row r="165" ht="15.75" customHeight="1">
      <c r="A165" s="81"/>
      <c r="B165" s="81"/>
      <c r="C165" s="81"/>
      <c r="D165" s="92"/>
      <c r="O165" s="81"/>
    </row>
    <row r="166" ht="15.75" customHeight="1">
      <c r="A166" s="81"/>
      <c r="B166" s="81"/>
      <c r="C166" s="81"/>
      <c r="D166" s="92"/>
      <c r="O166" s="81"/>
    </row>
    <row r="167" ht="15.75" customHeight="1">
      <c r="A167" s="81"/>
      <c r="B167" s="81"/>
      <c r="C167" s="81"/>
      <c r="D167" s="92"/>
      <c r="O167" s="81"/>
    </row>
    <row r="168" ht="15.75" customHeight="1">
      <c r="A168" s="81"/>
      <c r="B168" s="81"/>
      <c r="C168" s="81"/>
      <c r="D168" s="92"/>
      <c r="O168" s="81"/>
    </row>
    <row r="169" ht="15.75" customHeight="1">
      <c r="A169" s="81"/>
      <c r="B169" s="81"/>
      <c r="C169" s="81"/>
      <c r="D169" s="92"/>
      <c r="O169" s="81"/>
    </row>
    <row r="170" ht="15.75" customHeight="1">
      <c r="A170" s="81"/>
      <c r="B170" s="81"/>
      <c r="C170" s="81"/>
      <c r="D170" s="92"/>
      <c r="O170" s="81"/>
    </row>
    <row r="171" ht="15.75" customHeight="1">
      <c r="A171" s="81"/>
      <c r="B171" s="81"/>
      <c r="C171" s="81"/>
      <c r="D171" s="92"/>
      <c r="O171" s="81"/>
    </row>
    <row r="172" ht="15.75" customHeight="1">
      <c r="A172" s="81"/>
      <c r="B172" s="81"/>
      <c r="C172" s="81"/>
      <c r="D172" s="92"/>
      <c r="O172" s="81"/>
    </row>
    <row r="173" ht="15.75" customHeight="1">
      <c r="A173" s="81"/>
      <c r="B173" s="81"/>
      <c r="C173" s="81"/>
      <c r="D173" s="92"/>
      <c r="O173" s="81"/>
    </row>
    <row r="174" ht="15.75" customHeight="1">
      <c r="A174" s="81"/>
      <c r="B174" s="81"/>
      <c r="C174" s="81"/>
      <c r="D174" s="92"/>
      <c r="O174" s="81"/>
    </row>
    <row r="175" ht="15.75" customHeight="1">
      <c r="A175" s="81"/>
      <c r="B175" s="81"/>
      <c r="C175" s="81"/>
      <c r="D175" s="92"/>
      <c r="O175" s="81"/>
    </row>
    <row r="176" ht="15.75" customHeight="1">
      <c r="A176" s="81"/>
      <c r="B176" s="81"/>
      <c r="C176" s="81"/>
      <c r="D176" s="92"/>
      <c r="O176" s="81"/>
    </row>
    <row r="177" ht="15.75" customHeight="1">
      <c r="A177" s="81"/>
      <c r="B177" s="81"/>
      <c r="C177" s="81"/>
      <c r="D177" s="92"/>
      <c r="O177" s="81"/>
    </row>
    <row r="178" ht="15.75" customHeight="1">
      <c r="A178" s="81"/>
      <c r="B178" s="81"/>
      <c r="C178" s="81"/>
      <c r="D178" s="92"/>
      <c r="O178" s="81"/>
    </row>
    <row r="179" ht="15.75" customHeight="1">
      <c r="A179" s="81"/>
      <c r="B179" s="81"/>
      <c r="C179" s="81"/>
      <c r="D179" s="92"/>
      <c r="O179" s="81"/>
    </row>
    <row r="180" ht="15.75" customHeight="1">
      <c r="A180" s="81"/>
      <c r="B180" s="81"/>
      <c r="C180" s="81"/>
      <c r="D180" s="92"/>
      <c r="O180" s="81"/>
    </row>
    <row r="181" ht="15.75" customHeight="1">
      <c r="A181" s="81"/>
      <c r="B181" s="81"/>
      <c r="C181" s="81"/>
      <c r="D181" s="92"/>
      <c r="O181" s="81"/>
    </row>
    <row r="182" ht="15.75" customHeight="1">
      <c r="A182" s="81"/>
      <c r="B182" s="81"/>
      <c r="C182" s="81"/>
      <c r="D182" s="92"/>
      <c r="O182" s="81"/>
    </row>
    <row r="183" ht="15.75" customHeight="1">
      <c r="A183" s="81"/>
      <c r="B183" s="81"/>
      <c r="C183" s="81"/>
      <c r="D183" s="92"/>
      <c r="O183" s="81"/>
    </row>
    <row r="184" ht="15.75" customHeight="1">
      <c r="A184" s="81"/>
      <c r="B184" s="81"/>
      <c r="C184" s="81"/>
      <c r="D184" s="92"/>
      <c r="O184" s="81"/>
    </row>
    <row r="185" ht="15.75" customHeight="1">
      <c r="A185" s="81"/>
      <c r="B185" s="81"/>
      <c r="C185" s="81"/>
      <c r="D185" s="92"/>
      <c r="O185" s="81"/>
    </row>
    <row r="186" ht="15.75" customHeight="1">
      <c r="A186" s="81"/>
      <c r="B186" s="81"/>
      <c r="C186" s="81"/>
      <c r="D186" s="92"/>
      <c r="O186" s="81"/>
    </row>
    <row r="187" ht="15.75" customHeight="1">
      <c r="A187" s="81"/>
      <c r="B187" s="81"/>
      <c r="C187" s="81"/>
      <c r="D187" s="92"/>
      <c r="O187" s="81"/>
    </row>
    <row r="188" ht="15.75" customHeight="1">
      <c r="A188" s="81"/>
      <c r="B188" s="81"/>
      <c r="C188" s="81"/>
      <c r="D188" s="92"/>
      <c r="O188" s="81"/>
    </row>
    <row r="189" ht="15.75" customHeight="1">
      <c r="A189" s="81"/>
      <c r="B189" s="81"/>
      <c r="C189" s="81"/>
      <c r="D189" s="92"/>
      <c r="O189" s="81"/>
    </row>
    <row r="190" ht="15.75" customHeight="1">
      <c r="A190" s="81"/>
      <c r="B190" s="81"/>
      <c r="C190" s="81"/>
      <c r="D190" s="92"/>
      <c r="O190" s="81"/>
    </row>
    <row r="191" ht="15.75" customHeight="1">
      <c r="A191" s="81"/>
      <c r="B191" s="81"/>
      <c r="C191" s="81"/>
      <c r="D191" s="92"/>
      <c r="O191" s="81"/>
    </row>
    <row r="192" ht="15.75" customHeight="1">
      <c r="A192" s="81"/>
      <c r="B192" s="81"/>
      <c r="C192" s="81"/>
      <c r="D192" s="92"/>
      <c r="O192" s="81"/>
    </row>
    <row r="193" ht="15.75" customHeight="1">
      <c r="A193" s="81"/>
      <c r="B193" s="81"/>
      <c r="C193" s="81"/>
      <c r="D193" s="92"/>
      <c r="O193" s="81"/>
    </row>
    <row r="194" ht="15.75" customHeight="1">
      <c r="A194" s="81"/>
      <c r="B194" s="81"/>
      <c r="C194" s="81"/>
      <c r="D194" s="92"/>
      <c r="O194" s="81"/>
    </row>
    <row r="195" ht="15.75" customHeight="1">
      <c r="A195" s="81"/>
      <c r="B195" s="81"/>
      <c r="C195" s="81"/>
      <c r="D195" s="92"/>
      <c r="O195" s="81"/>
    </row>
    <row r="196" ht="15.75" customHeight="1">
      <c r="A196" s="81"/>
      <c r="B196" s="81"/>
      <c r="C196" s="81"/>
      <c r="D196" s="92"/>
      <c r="O196" s="81"/>
    </row>
    <row r="197" ht="15.75" customHeight="1">
      <c r="A197" s="81"/>
      <c r="B197" s="81"/>
      <c r="C197" s="81"/>
      <c r="D197" s="92"/>
      <c r="O197" s="81"/>
    </row>
    <row r="198" ht="15.75" customHeight="1">
      <c r="A198" s="81"/>
      <c r="B198" s="81"/>
      <c r="C198" s="81"/>
      <c r="D198" s="92"/>
      <c r="O198" s="81"/>
    </row>
    <row r="199" ht="15.75" customHeight="1">
      <c r="A199" s="81"/>
      <c r="B199" s="81"/>
      <c r="C199" s="81"/>
      <c r="D199" s="92"/>
      <c r="O199" s="81"/>
    </row>
    <row r="200" ht="15.75" customHeight="1">
      <c r="A200" s="81"/>
      <c r="B200" s="81"/>
      <c r="C200" s="81"/>
      <c r="D200" s="92"/>
      <c r="O200" s="81"/>
    </row>
    <row r="201" ht="15.75" customHeight="1">
      <c r="A201" s="81"/>
      <c r="B201" s="81"/>
      <c r="C201" s="81"/>
      <c r="D201" s="92"/>
      <c r="O201" s="81"/>
    </row>
    <row r="202" ht="15.75" customHeight="1">
      <c r="A202" s="81"/>
      <c r="B202" s="81"/>
      <c r="C202" s="81"/>
      <c r="D202" s="92"/>
      <c r="O202" s="81"/>
    </row>
    <row r="203" ht="15.75" customHeight="1">
      <c r="A203" s="81"/>
      <c r="B203" s="81"/>
      <c r="C203" s="81"/>
      <c r="D203" s="92"/>
      <c r="O203" s="81"/>
    </row>
    <row r="204" ht="15.75" customHeight="1">
      <c r="A204" s="81"/>
      <c r="B204" s="81"/>
      <c r="C204" s="81"/>
      <c r="D204" s="92"/>
      <c r="O204" s="81"/>
    </row>
    <row r="205" ht="15.75" customHeight="1">
      <c r="A205" s="81"/>
      <c r="B205" s="81"/>
      <c r="C205" s="81"/>
      <c r="D205" s="92"/>
      <c r="O205" s="81"/>
    </row>
    <row r="206" ht="15.75" customHeight="1">
      <c r="A206" s="81"/>
      <c r="B206" s="81"/>
      <c r="C206" s="81"/>
      <c r="D206" s="92"/>
      <c r="O206" s="81"/>
    </row>
    <row r="207" ht="15.75" customHeight="1">
      <c r="A207" s="81"/>
      <c r="B207" s="81"/>
      <c r="C207" s="81"/>
      <c r="D207" s="92"/>
      <c r="O207" s="81"/>
    </row>
    <row r="208" ht="15.75" customHeight="1">
      <c r="A208" s="81"/>
      <c r="B208" s="81"/>
      <c r="C208" s="81"/>
      <c r="D208" s="92"/>
      <c r="O208" s="81"/>
    </row>
    <row r="209" ht="15.75" customHeight="1">
      <c r="A209" s="81"/>
      <c r="B209" s="81"/>
      <c r="C209" s="81"/>
      <c r="D209" s="92"/>
      <c r="O209" s="81"/>
    </row>
    <row r="210" ht="15.75" customHeight="1">
      <c r="A210" s="81"/>
      <c r="B210" s="81"/>
      <c r="C210" s="81"/>
      <c r="D210" s="92"/>
      <c r="O210" s="81"/>
    </row>
    <row r="211" ht="15.75" customHeight="1">
      <c r="A211" s="81"/>
      <c r="B211" s="81"/>
      <c r="C211" s="81"/>
      <c r="D211" s="92"/>
      <c r="O211" s="81"/>
    </row>
    <row r="212" ht="15.75" customHeight="1">
      <c r="A212" s="81"/>
      <c r="B212" s="81"/>
      <c r="C212" s="81"/>
      <c r="D212" s="92"/>
      <c r="O212" s="81"/>
    </row>
    <row r="213" ht="15.75" customHeight="1">
      <c r="A213" s="81"/>
      <c r="B213" s="81"/>
      <c r="C213" s="81"/>
      <c r="D213" s="92"/>
      <c r="O213" s="81"/>
    </row>
    <row r="214" ht="15.75" customHeight="1">
      <c r="A214" s="81"/>
      <c r="B214" s="81"/>
      <c r="C214" s="81"/>
      <c r="D214" s="92"/>
      <c r="O214" s="81"/>
    </row>
    <row r="215" ht="15.75" customHeight="1">
      <c r="A215" s="81"/>
      <c r="B215" s="81"/>
      <c r="C215" s="81"/>
      <c r="D215" s="92"/>
      <c r="O215" s="81"/>
    </row>
    <row r="216" ht="15.75" customHeight="1">
      <c r="A216" s="81"/>
      <c r="B216" s="81"/>
      <c r="C216" s="81"/>
      <c r="D216" s="92"/>
      <c r="O216" s="81"/>
    </row>
    <row r="217" ht="15.75" customHeight="1">
      <c r="A217" s="81"/>
      <c r="B217" s="81"/>
      <c r="C217" s="81"/>
      <c r="D217" s="92"/>
      <c r="O217" s="81"/>
    </row>
    <row r="218" ht="15.75" customHeight="1">
      <c r="A218" s="81"/>
      <c r="B218" s="81"/>
      <c r="C218" s="81"/>
      <c r="D218" s="92"/>
      <c r="O218" s="81"/>
    </row>
    <row r="219" ht="15.75" customHeight="1">
      <c r="A219" s="81"/>
      <c r="B219" s="81"/>
      <c r="C219" s="81"/>
      <c r="D219" s="92"/>
      <c r="O219" s="81"/>
    </row>
    <row r="220" ht="15.75" customHeight="1">
      <c r="A220" s="81"/>
      <c r="B220" s="81"/>
      <c r="C220" s="81"/>
      <c r="D220" s="92"/>
      <c r="O220" s="81"/>
    </row>
    <row r="221" ht="15.75" customHeight="1">
      <c r="A221" s="81"/>
      <c r="B221" s="81"/>
      <c r="C221" s="81"/>
      <c r="D221" s="92"/>
      <c r="O221" s="81"/>
    </row>
    <row r="222" ht="15.75" customHeight="1">
      <c r="A222" s="81"/>
      <c r="B222" s="81"/>
      <c r="C222" s="81"/>
      <c r="D222" s="92"/>
      <c r="O222" s="81"/>
    </row>
    <row r="223" ht="15.75" customHeight="1">
      <c r="A223" s="81"/>
      <c r="B223" s="81"/>
      <c r="C223" s="81"/>
      <c r="D223" s="92"/>
      <c r="O223" s="81"/>
    </row>
    <row r="224" ht="15.75" customHeight="1">
      <c r="A224" s="81"/>
      <c r="B224" s="81"/>
      <c r="C224" s="81"/>
      <c r="D224" s="92"/>
      <c r="O224" s="81"/>
    </row>
    <row r="225" ht="15.75" customHeight="1">
      <c r="A225" s="81"/>
      <c r="B225" s="81"/>
      <c r="C225" s="81"/>
      <c r="D225" s="92"/>
      <c r="O225" s="81"/>
    </row>
    <row r="226" ht="15.75" customHeight="1">
      <c r="A226" s="81"/>
      <c r="B226" s="81"/>
      <c r="C226" s="81"/>
      <c r="D226" s="92"/>
      <c r="O226" s="81"/>
    </row>
    <row r="227" ht="15.75" customHeight="1">
      <c r="A227" s="81"/>
      <c r="B227" s="81"/>
      <c r="C227" s="81"/>
      <c r="D227" s="92"/>
      <c r="O227" s="81"/>
    </row>
    <row r="228" ht="15.75" customHeight="1">
      <c r="A228" s="81"/>
      <c r="B228" s="81"/>
      <c r="C228" s="81"/>
      <c r="D228" s="92"/>
      <c r="O228" s="81"/>
    </row>
    <row r="229" ht="15.75" customHeight="1">
      <c r="A229" s="81"/>
      <c r="B229" s="81"/>
      <c r="C229" s="81"/>
      <c r="D229" s="92"/>
      <c r="O229" s="81"/>
    </row>
    <row r="230" ht="15.75" customHeight="1">
      <c r="A230" s="81"/>
      <c r="B230" s="81"/>
      <c r="C230" s="81"/>
      <c r="D230" s="92"/>
      <c r="O230" s="81"/>
    </row>
    <row r="231" ht="15.75" customHeight="1">
      <c r="A231" s="81"/>
      <c r="B231" s="81"/>
      <c r="C231" s="81"/>
      <c r="D231" s="92"/>
      <c r="O231" s="81"/>
    </row>
    <row r="232" ht="15.75" customHeight="1">
      <c r="A232" s="81"/>
      <c r="B232" s="81"/>
      <c r="C232" s="81"/>
      <c r="D232" s="92"/>
      <c r="O232" s="81"/>
    </row>
    <row r="233" ht="15.75" customHeight="1">
      <c r="A233" s="81"/>
      <c r="B233" s="81"/>
      <c r="C233" s="81"/>
      <c r="D233" s="92"/>
      <c r="O233" s="81"/>
    </row>
    <row r="234" ht="15.75" customHeight="1">
      <c r="A234" s="81"/>
      <c r="B234" s="81"/>
      <c r="C234" s="81"/>
      <c r="D234" s="92"/>
      <c r="O234" s="81"/>
    </row>
    <row r="235" ht="15.75" customHeight="1">
      <c r="A235" s="81"/>
      <c r="B235" s="81"/>
      <c r="C235" s="81"/>
      <c r="D235" s="92"/>
      <c r="O235" s="81"/>
    </row>
    <row r="236" ht="15.75" customHeight="1">
      <c r="A236" s="81"/>
      <c r="B236" s="81"/>
      <c r="C236" s="81"/>
      <c r="D236" s="92"/>
      <c r="O236" s="81"/>
    </row>
    <row r="237" ht="15.75" customHeight="1">
      <c r="A237" s="81"/>
      <c r="B237" s="81"/>
      <c r="C237" s="81"/>
      <c r="D237" s="92"/>
      <c r="O237" s="81"/>
    </row>
    <row r="238" ht="15.75" customHeight="1">
      <c r="A238" s="81"/>
      <c r="B238" s="81"/>
      <c r="C238" s="81"/>
      <c r="D238" s="92"/>
      <c r="O238" s="81"/>
    </row>
    <row r="239" ht="15.75" customHeight="1">
      <c r="A239" s="81"/>
      <c r="B239" s="81"/>
      <c r="C239" s="81"/>
      <c r="D239" s="92"/>
      <c r="O239" s="81"/>
    </row>
    <row r="240" ht="15.75" customHeight="1">
      <c r="A240" s="81"/>
      <c r="B240" s="81"/>
      <c r="C240" s="81"/>
      <c r="D240" s="92"/>
      <c r="O240" s="81"/>
    </row>
    <row r="241" ht="15.75" customHeight="1">
      <c r="A241" s="81"/>
      <c r="B241" s="81"/>
      <c r="C241" s="81"/>
      <c r="D241" s="92"/>
      <c r="O241" s="81"/>
    </row>
    <row r="242" ht="14.25" customHeight="1">
      <c r="A242" s="81"/>
      <c r="B242" s="81"/>
      <c r="C242" s="81"/>
      <c r="D242" s="92"/>
      <c r="O242" s="8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7">
    <mergeCell ref="C1:C3"/>
    <mergeCell ref="B4:D4"/>
    <mergeCell ref="A1:A33"/>
    <mergeCell ref="B1:B3"/>
    <mergeCell ref="E1:H1"/>
    <mergeCell ref="J1:K1"/>
    <mergeCell ref="M1:N1"/>
    <mergeCell ref="T1:U1"/>
    <mergeCell ref="U2:U3"/>
    <mergeCell ref="D2:D3"/>
    <mergeCell ref="E2:E3"/>
    <mergeCell ref="F2:F3"/>
    <mergeCell ref="G2:G3"/>
    <mergeCell ref="H2:H3"/>
    <mergeCell ref="J2:J3"/>
    <mergeCell ref="K2:K3"/>
    <mergeCell ref="M2:M3"/>
    <mergeCell ref="N2:N3"/>
    <mergeCell ref="P2:P3"/>
    <mergeCell ref="R2:R3"/>
    <mergeCell ref="T2:T3"/>
    <mergeCell ref="W2:W3"/>
    <mergeCell ref="B35:C35"/>
    <mergeCell ref="A36:D36"/>
    <mergeCell ref="A37:D37"/>
    <mergeCell ref="A38:D38"/>
    <mergeCell ref="A39:D39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M2"/>
    <hyperlink r:id="rId8" ref="N2"/>
    <hyperlink r:id="rId9" ref="P2"/>
    <hyperlink r:id="rId10" ref="R2"/>
    <hyperlink r:id="rId11" ref="T2"/>
    <hyperlink r:id="rId12" ref="U2"/>
    <hyperlink r:id="rId13" ref="W2"/>
  </hyperlinks>
  <printOptions/>
  <pageMargins bottom="0.75" footer="0.0" header="0.0" left="0.7" right="0.7" top="0.75"/>
  <pageSetup paperSize="9" orientation="landscape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4.75"/>
    <col customWidth="1" min="5" max="5" width="10.0"/>
    <col customWidth="1" min="6" max="6" width="8.38"/>
    <col customWidth="1" min="7" max="7" width="9.38"/>
    <col customWidth="1" min="8" max="10" width="8.38"/>
    <col customWidth="1" min="11" max="11" width="12.13"/>
    <col customWidth="1" min="12" max="12" width="8.38"/>
    <col customWidth="1" min="13" max="13" width="10.13"/>
    <col customWidth="1" min="14" max="14" width="14.13"/>
    <col customWidth="1" min="15" max="16" width="8.38"/>
    <col customWidth="1" min="17" max="26" width="11.0"/>
  </cols>
  <sheetData>
    <row r="1" ht="15.0" customHeight="1">
      <c r="A1" s="2" t="s">
        <v>0</v>
      </c>
      <c r="B1" s="3" t="s">
        <v>2</v>
      </c>
      <c r="C1" s="3" t="s">
        <v>3</v>
      </c>
      <c r="D1" s="5" t="s">
        <v>4</v>
      </c>
      <c r="E1" s="7">
        <v>43894.0</v>
      </c>
      <c r="F1" s="9"/>
      <c r="G1" s="7">
        <v>43895.0</v>
      </c>
      <c r="H1" s="9"/>
      <c r="I1" s="7">
        <v>43901.0</v>
      </c>
      <c r="J1" s="8"/>
      <c r="K1" s="11">
        <v>43902.0</v>
      </c>
      <c r="L1" s="8"/>
      <c r="M1" s="13">
        <v>43915.0</v>
      </c>
      <c r="O1" s="15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0" customHeight="1">
      <c r="A2" s="18"/>
      <c r="B2" s="18"/>
      <c r="C2" s="18"/>
      <c r="D2" s="20" t="s">
        <v>6</v>
      </c>
      <c r="E2" s="23" t="s">
        <v>7</v>
      </c>
      <c r="F2" s="8"/>
      <c r="G2" s="23" t="s">
        <v>10</v>
      </c>
      <c r="H2" s="8"/>
      <c r="I2" s="23" t="s">
        <v>7</v>
      </c>
      <c r="J2" s="8"/>
      <c r="K2" s="23" t="s">
        <v>15</v>
      </c>
      <c r="L2" s="25"/>
      <c r="M2" s="26" t="s">
        <v>16</v>
      </c>
      <c r="N2" s="26" t="s">
        <v>19</v>
      </c>
      <c r="O2" s="35"/>
    </row>
    <row r="3" ht="27.75" customHeight="1">
      <c r="A3" s="18"/>
      <c r="B3" s="28"/>
      <c r="C3" s="28"/>
      <c r="D3" s="28"/>
      <c r="E3" s="28"/>
      <c r="F3" s="8"/>
      <c r="G3" s="28"/>
      <c r="H3" s="8"/>
      <c r="I3" s="28"/>
      <c r="J3" s="8"/>
      <c r="K3" s="28"/>
      <c r="L3" s="25"/>
      <c r="M3" s="28"/>
      <c r="N3" s="28"/>
      <c r="O3" s="35"/>
    </row>
    <row r="4" ht="20.25" customHeight="1">
      <c r="A4" s="18"/>
      <c r="B4" s="30" t="s">
        <v>17</v>
      </c>
      <c r="C4" s="31"/>
      <c r="D4" s="32"/>
      <c r="E4" s="34"/>
      <c r="F4" s="8"/>
      <c r="G4" s="34"/>
      <c r="H4" s="8"/>
      <c r="I4" s="34"/>
      <c r="J4" s="8"/>
      <c r="K4" s="40">
        <v>6.134259259259259E-4</v>
      </c>
      <c r="L4" s="25"/>
      <c r="M4" s="42">
        <v>6.944444444444445E-4</v>
      </c>
      <c r="N4" s="42">
        <v>4.398148148148148E-4</v>
      </c>
      <c r="O4" s="44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20.25" customHeight="1">
      <c r="A5" s="18"/>
      <c r="B5" s="47"/>
      <c r="C5" s="49">
        <v>1.0</v>
      </c>
      <c r="D5" s="50" t="s">
        <v>28</v>
      </c>
      <c r="E5" s="34"/>
      <c r="F5" s="8"/>
      <c r="G5" s="34"/>
      <c r="H5" s="8"/>
      <c r="I5" s="34"/>
      <c r="J5" s="8"/>
      <c r="K5" s="34"/>
      <c r="L5" s="25"/>
      <c r="M5" s="51"/>
      <c r="N5" s="51"/>
      <c r="O5" s="8"/>
    </row>
    <row r="6" ht="20.25" customHeight="1">
      <c r="A6" s="18"/>
      <c r="B6" s="52">
        <v>1.0</v>
      </c>
      <c r="C6" s="49">
        <v>2.0</v>
      </c>
      <c r="D6" s="54" t="s">
        <v>23</v>
      </c>
      <c r="E6" s="34">
        <v>1.0</v>
      </c>
      <c r="F6" s="8"/>
      <c r="G6" s="34">
        <v>1.0</v>
      </c>
      <c r="H6" s="8"/>
      <c r="I6" s="34">
        <v>1.0</v>
      </c>
      <c r="J6" s="8"/>
      <c r="K6" s="34">
        <v>1.0</v>
      </c>
      <c r="L6" s="25"/>
      <c r="M6" s="51">
        <v>1.0</v>
      </c>
      <c r="N6" s="51">
        <v>1.0</v>
      </c>
      <c r="O6" s="8"/>
    </row>
    <row r="7" ht="18.75" customHeight="1">
      <c r="A7" s="18"/>
      <c r="B7" s="52">
        <v>1.0</v>
      </c>
      <c r="C7" s="49">
        <v>3.0</v>
      </c>
      <c r="D7" s="54" t="s">
        <v>36</v>
      </c>
      <c r="E7" s="6">
        <v>1.0</v>
      </c>
      <c r="F7" s="8"/>
      <c r="G7" s="34">
        <v>1.0</v>
      </c>
      <c r="H7" s="8"/>
      <c r="I7" s="34">
        <v>1.0</v>
      </c>
      <c r="J7" s="8"/>
      <c r="K7" s="34">
        <v>1.0</v>
      </c>
      <c r="L7" s="25"/>
      <c r="M7" s="51">
        <v>1.0</v>
      </c>
      <c r="N7" s="51">
        <v>1.0</v>
      </c>
      <c r="O7" s="8"/>
    </row>
    <row r="8" ht="15.0" customHeight="1">
      <c r="A8" s="18"/>
      <c r="B8" s="52">
        <v>1.0</v>
      </c>
      <c r="C8" s="49">
        <v>4.0</v>
      </c>
      <c r="D8" s="54" t="s">
        <v>38</v>
      </c>
      <c r="E8" s="34">
        <v>1.0</v>
      </c>
      <c r="F8" s="8"/>
      <c r="G8" s="34">
        <v>1.0</v>
      </c>
      <c r="H8" s="8"/>
      <c r="I8" s="34">
        <v>1.0</v>
      </c>
      <c r="J8" s="8"/>
      <c r="K8" s="34">
        <v>1.0</v>
      </c>
      <c r="L8" s="25"/>
      <c r="M8" s="51">
        <v>1.0</v>
      </c>
      <c r="N8" s="51">
        <v>1.0</v>
      </c>
      <c r="O8" s="8"/>
    </row>
    <row r="9" ht="15.0" customHeight="1">
      <c r="A9" s="18"/>
      <c r="B9" s="52">
        <v>1.0</v>
      </c>
      <c r="C9" s="49">
        <v>5.0</v>
      </c>
      <c r="D9" s="54" t="s">
        <v>27</v>
      </c>
      <c r="E9" s="34">
        <v>1.0</v>
      </c>
      <c r="F9" s="8"/>
      <c r="G9" s="34">
        <v>1.0</v>
      </c>
      <c r="H9" s="8"/>
      <c r="I9" s="34">
        <v>1.0</v>
      </c>
      <c r="J9" s="8"/>
      <c r="K9" s="34">
        <v>1.0</v>
      </c>
      <c r="L9" s="25"/>
      <c r="M9" s="51">
        <v>1.0</v>
      </c>
      <c r="N9" s="51">
        <v>1.0</v>
      </c>
      <c r="O9" s="8"/>
    </row>
    <row r="10" ht="15.0" customHeight="1">
      <c r="A10" s="18"/>
      <c r="B10" s="52">
        <v>1.0</v>
      </c>
      <c r="C10" s="49">
        <v>6.0</v>
      </c>
      <c r="D10" s="54" t="s">
        <v>30</v>
      </c>
      <c r="E10" s="34">
        <v>1.0</v>
      </c>
      <c r="F10" s="8"/>
      <c r="G10" s="34">
        <v>1.0</v>
      </c>
      <c r="H10" s="8"/>
      <c r="I10" s="34">
        <v>1.0</v>
      </c>
      <c r="J10" s="8"/>
      <c r="K10" s="34">
        <v>1.0</v>
      </c>
      <c r="L10" s="25"/>
      <c r="M10" s="51">
        <v>1.0</v>
      </c>
      <c r="N10" s="51">
        <v>1.0</v>
      </c>
      <c r="O10" s="8"/>
    </row>
    <row r="11" ht="15.0" customHeight="1">
      <c r="A11" s="18"/>
      <c r="B11" s="52">
        <v>1.0</v>
      </c>
      <c r="C11" s="49">
        <v>7.0</v>
      </c>
      <c r="D11" s="54" t="s">
        <v>33</v>
      </c>
      <c r="E11" s="65">
        <v>1.0</v>
      </c>
      <c r="F11" s="8"/>
      <c r="G11" s="34">
        <v>1.0</v>
      </c>
      <c r="H11" s="8"/>
      <c r="I11" s="66">
        <v>0.0</v>
      </c>
      <c r="J11" s="8"/>
      <c r="K11" s="68">
        <v>1.0</v>
      </c>
      <c r="L11" s="25"/>
      <c r="M11" s="51">
        <v>1.0</v>
      </c>
      <c r="N11" s="70">
        <v>0.0</v>
      </c>
      <c r="O11" s="8"/>
    </row>
    <row r="12" ht="15.0" customHeight="1">
      <c r="A12" s="18"/>
      <c r="B12" s="52">
        <v>1.0</v>
      </c>
      <c r="C12" s="49">
        <v>8.0</v>
      </c>
      <c r="D12" s="54" t="s">
        <v>35</v>
      </c>
      <c r="E12" s="34">
        <v>1.0</v>
      </c>
      <c r="F12" s="8"/>
      <c r="G12" s="34">
        <v>1.0</v>
      </c>
      <c r="H12" s="8"/>
      <c r="I12" s="34">
        <v>1.0</v>
      </c>
      <c r="J12" s="8"/>
      <c r="K12" s="34">
        <v>1.0</v>
      </c>
      <c r="L12" s="25"/>
      <c r="M12" s="51">
        <v>1.0</v>
      </c>
      <c r="N12" s="51">
        <v>1.0</v>
      </c>
      <c r="O12" s="8"/>
    </row>
    <row r="13" ht="15.0" customHeight="1">
      <c r="A13" s="18"/>
      <c r="B13" s="52">
        <v>1.0</v>
      </c>
      <c r="C13" s="49">
        <v>9.0</v>
      </c>
      <c r="D13" s="54" t="s">
        <v>51</v>
      </c>
      <c r="E13" s="34">
        <v>1.0</v>
      </c>
      <c r="F13" s="8"/>
      <c r="G13" s="34">
        <v>1.0</v>
      </c>
      <c r="H13" s="8"/>
      <c r="I13" s="34">
        <v>1.0</v>
      </c>
      <c r="J13" s="8"/>
      <c r="K13" s="34">
        <v>1.0</v>
      </c>
      <c r="L13" s="25"/>
      <c r="M13" s="51">
        <v>1.0</v>
      </c>
      <c r="N13" s="51">
        <v>1.0</v>
      </c>
      <c r="O13" s="8"/>
    </row>
    <row r="14" ht="15.0" customHeight="1">
      <c r="A14" s="18"/>
      <c r="B14" s="52">
        <v>1.0</v>
      </c>
      <c r="C14" s="49">
        <v>10.0</v>
      </c>
      <c r="D14" s="54" t="s">
        <v>53</v>
      </c>
      <c r="E14" s="34">
        <v>1.0</v>
      </c>
      <c r="F14" s="8"/>
      <c r="G14" s="34">
        <v>1.0</v>
      </c>
      <c r="H14" s="8"/>
      <c r="I14" s="34">
        <v>1.0</v>
      </c>
      <c r="J14" s="8"/>
      <c r="K14" s="34">
        <v>1.0</v>
      </c>
      <c r="L14" s="25"/>
      <c r="M14" s="51">
        <v>1.0</v>
      </c>
      <c r="N14" s="51">
        <v>1.0</v>
      </c>
      <c r="O14" s="8"/>
    </row>
    <row r="15" ht="15.0" customHeight="1">
      <c r="A15" s="18"/>
      <c r="B15" s="52">
        <v>1.0</v>
      </c>
      <c r="C15" s="49">
        <v>11.0</v>
      </c>
      <c r="D15" s="54" t="s">
        <v>42</v>
      </c>
      <c r="E15" s="34">
        <v>1.0</v>
      </c>
      <c r="F15" s="8"/>
      <c r="G15" s="34">
        <v>1.0</v>
      </c>
      <c r="H15" s="8"/>
      <c r="I15" s="34">
        <v>1.0</v>
      </c>
      <c r="J15" s="8"/>
      <c r="K15" s="34">
        <v>1.0</v>
      </c>
      <c r="L15" s="25"/>
      <c r="M15" s="51">
        <v>1.0</v>
      </c>
      <c r="N15" s="51">
        <v>1.0</v>
      </c>
      <c r="O15" s="8"/>
    </row>
    <row r="16" ht="14.25" customHeight="1">
      <c r="A16" s="18"/>
      <c r="B16" s="52">
        <v>1.0</v>
      </c>
      <c r="C16" s="49">
        <v>12.0</v>
      </c>
      <c r="D16" s="54" t="s">
        <v>43</v>
      </c>
      <c r="E16" s="34">
        <v>1.0</v>
      </c>
      <c r="F16" s="8"/>
      <c r="G16" s="34">
        <v>1.0</v>
      </c>
      <c r="H16" s="8"/>
      <c r="I16" s="34">
        <v>1.0</v>
      </c>
      <c r="J16" s="8"/>
      <c r="K16" s="34">
        <v>1.0</v>
      </c>
      <c r="L16" s="25"/>
      <c r="M16" s="51">
        <v>1.0</v>
      </c>
      <c r="N16" s="51">
        <v>1.0</v>
      </c>
      <c r="O16" s="8"/>
    </row>
    <row r="17" ht="19.5" customHeight="1">
      <c r="A17" s="18"/>
      <c r="B17" s="52">
        <v>10.0</v>
      </c>
      <c r="C17" s="49">
        <v>13.0</v>
      </c>
      <c r="D17" s="54" t="s">
        <v>56</v>
      </c>
      <c r="E17" s="34">
        <v>10.0</v>
      </c>
      <c r="F17" s="8"/>
      <c r="G17" s="34">
        <v>10.0</v>
      </c>
      <c r="H17" s="8"/>
      <c r="I17" s="34">
        <v>10.0</v>
      </c>
      <c r="J17" s="8"/>
      <c r="K17" s="34">
        <v>10.0</v>
      </c>
      <c r="L17" s="25"/>
      <c r="M17" s="51">
        <v>10.0</v>
      </c>
      <c r="N17" s="51">
        <v>10.0</v>
      </c>
      <c r="O17" s="8"/>
    </row>
    <row r="18" ht="15.0" customHeight="1">
      <c r="A18" s="18"/>
      <c r="B18" s="52">
        <v>1.0</v>
      </c>
      <c r="C18" s="49">
        <v>14.0</v>
      </c>
      <c r="D18" s="54" t="s">
        <v>58</v>
      </c>
      <c r="E18" s="34">
        <v>1.0</v>
      </c>
      <c r="F18" s="8"/>
      <c r="G18" s="34">
        <v>1.0</v>
      </c>
      <c r="H18" s="8"/>
      <c r="I18" s="34">
        <v>1.0</v>
      </c>
      <c r="J18" s="8"/>
      <c r="K18" s="34">
        <v>1.0</v>
      </c>
      <c r="L18" s="25"/>
      <c r="M18" s="51">
        <v>1.0</v>
      </c>
      <c r="N18" s="51">
        <v>1.0</v>
      </c>
      <c r="O18" s="8"/>
    </row>
    <row r="19" ht="15.0" customHeight="1">
      <c r="A19" s="18"/>
      <c r="B19" s="52">
        <v>1.0</v>
      </c>
      <c r="C19" s="49">
        <v>15.0</v>
      </c>
      <c r="D19" s="79" t="s">
        <v>61</v>
      </c>
      <c r="E19" s="34">
        <v>1.0</v>
      </c>
      <c r="F19" s="8"/>
      <c r="G19" s="34">
        <v>1.0</v>
      </c>
      <c r="H19" s="8"/>
      <c r="I19" s="34">
        <v>1.0</v>
      </c>
      <c r="J19" s="8"/>
      <c r="K19" s="34">
        <v>1.0</v>
      </c>
      <c r="L19" s="25"/>
      <c r="M19" s="51">
        <v>1.0</v>
      </c>
      <c r="N19" s="51">
        <v>1.0</v>
      </c>
      <c r="O19" s="8"/>
    </row>
    <row r="20" ht="15.0" customHeight="1">
      <c r="A20" s="18"/>
      <c r="B20" s="52">
        <v>1.0</v>
      </c>
      <c r="C20" s="49">
        <v>16.0</v>
      </c>
      <c r="D20" s="79" t="s">
        <v>63</v>
      </c>
      <c r="E20" s="34">
        <v>1.0</v>
      </c>
      <c r="F20" s="8"/>
      <c r="G20" s="34">
        <v>1.0</v>
      </c>
      <c r="H20" s="8"/>
      <c r="I20" s="34">
        <v>1.0</v>
      </c>
      <c r="J20" s="8"/>
      <c r="K20" s="34">
        <v>1.0</v>
      </c>
      <c r="L20" s="25"/>
      <c r="M20" s="51">
        <v>1.0</v>
      </c>
      <c r="N20" s="51">
        <v>1.0</v>
      </c>
      <c r="O20" s="8"/>
    </row>
    <row r="21" ht="15.0" customHeight="1">
      <c r="A21" s="18"/>
      <c r="B21" s="52">
        <v>1.0</v>
      </c>
      <c r="C21" s="49">
        <v>17.0</v>
      </c>
      <c r="D21" s="79" t="s">
        <v>65</v>
      </c>
      <c r="E21" s="34">
        <v>1.0</v>
      </c>
      <c r="F21" s="8"/>
      <c r="G21" s="34">
        <v>1.0</v>
      </c>
      <c r="H21" s="8"/>
      <c r="I21" s="34">
        <v>1.0</v>
      </c>
      <c r="J21" s="8"/>
      <c r="K21" s="34">
        <v>1.0</v>
      </c>
      <c r="L21" s="25"/>
      <c r="M21" s="51">
        <v>1.0</v>
      </c>
      <c r="N21" s="51">
        <v>1.0</v>
      </c>
      <c r="O21" s="8"/>
    </row>
    <row r="22" ht="15.0" customHeight="1">
      <c r="A22" s="18"/>
      <c r="B22" s="52">
        <v>1.0</v>
      </c>
      <c r="C22" s="49">
        <v>18.0</v>
      </c>
      <c r="D22" s="79" t="s">
        <v>66</v>
      </c>
      <c r="E22" s="34">
        <v>1.0</v>
      </c>
      <c r="F22" s="8"/>
      <c r="G22" s="34">
        <v>1.0</v>
      </c>
      <c r="H22" s="8"/>
      <c r="I22" s="34">
        <v>1.0</v>
      </c>
      <c r="J22" s="8"/>
      <c r="K22" s="34">
        <v>1.0</v>
      </c>
      <c r="L22" s="25"/>
      <c r="M22" s="70">
        <v>0.0</v>
      </c>
      <c r="N22" s="51">
        <v>1.0</v>
      </c>
      <c r="O22" s="8"/>
    </row>
    <row r="23" ht="17.25" customHeight="1">
      <c r="A23" s="18"/>
      <c r="B23" s="52">
        <v>4.0</v>
      </c>
      <c r="C23" s="49">
        <v>19.0</v>
      </c>
      <c r="D23" s="54" t="s">
        <v>69</v>
      </c>
      <c r="E23" s="34">
        <v>4.0</v>
      </c>
      <c r="F23" s="8"/>
      <c r="G23" s="34">
        <v>4.0</v>
      </c>
      <c r="H23" s="8"/>
      <c r="I23" s="34">
        <v>4.0</v>
      </c>
      <c r="J23" s="8"/>
      <c r="K23" s="34">
        <v>4.0</v>
      </c>
      <c r="L23" s="25"/>
      <c r="M23" s="70">
        <v>0.0</v>
      </c>
      <c r="N23" s="51">
        <v>4.0</v>
      </c>
      <c r="O23" s="8"/>
    </row>
    <row r="24" ht="29.25" customHeight="1">
      <c r="A24" s="18"/>
      <c r="B24" s="52">
        <v>5.0</v>
      </c>
      <c r="C24" s="49">
        <v>20.0</v>
      </c>
      <c r="D24" s="79" t="s">
        <v>71</v>
      </c>
      <c r="E24" s="34">
        <v>5.0</v>
      </c>
      <c r="F24" s="8"/>
      <c r="G24" s="34">
        <v>5.0</v>
      </c>
      <c r="H24" s="8"/>
      <c r="I24" s="34">
        <v>5.0</v>
      </c>
      <c r="J24" s="8"/>
      <c r="K24" s="34">
        <v>5.0</v>
      </c>
      <c r="L24" s="25"/>
      <c r="M24" s="51">
        <v>5.0</v>
      </c>
      <c r="N24" s="51">
        <v>5.0</v>
      </c>
      <c r="O24" s="8"/>
    </row>
    <row r="25" ht="15.75" customHeight="1">
      <c r="A25" s="18"/>
      <c r="B25" s="52">
        <v>1.0</v>
      </c>
      <c r="C25" s="49">
        <v>21.0</v>
      </c>
      <c r="D25" s="79" t="s">
        <v>44</v>
      </c>
      <c r="E25" s="34">
        <v>1.0</v>
      </c>
      <c r="F25" s="8"/>
      <c r="G25" s="34">
        <v>1.0</v>
      </c>
      <c r="H25" s="8"/>
      <c r="I25" s="34">
        <v>1.0</v>
      </c>
      <c r="J25" s="8"/>
      <c r="K25" s="34">
        <v>1.0</v>
      </c>
      <c r="L25" s="25"/>
      <c r="M25" s="51">
        <v>1.0</v>
      </c>
      <c r="N25" s="51">
        <v>1.0</v>
      </c>
      <c r="O25" s="8"/>
    </row>
    <row r="26" ht="15.75" customHeight="1">
      <c r="A26" s="18"/>
      <c r="B26" s="52">
        <v>1.0</v>
      </c>
      <c r="C26" s="49">
        <v>22.0</v>
      </c>
      <c r="D26" s="79" t="s">
        <v>45</v>
      </c>
      <c r="E26" s="34">
        <v>1.0</v>
      </c>
      <c r="F26" s="8"/>
      <c r="G26" s="34">
        <v>1.0</v>
      </c>
      <c r="H26" s="8"/>
      <c r="I26" s="34">
        <v>1.0</v>
      </c>
      <c r="J26" s="8"/>
      <c r="K26" s="34">
        <v>1.0</v>
      </c>
      <c r="L26" s="25"/>
      <c r="M26" s="51">
        <v>1.0</v>
      </c>
      <c r="N26" s="51">
        <v>1.0</v>
      </c>
      <c r="O26" s="8"/>
    </row>
    <row r="27" ht="15.75" customHeight="1">
      <c r="A27" s="18"/>
      <c r="B27" s="52">
        <v>1.0</v>
      </c>
      <c r="C27" s="49">
        <v>23.0</v>
      </c>
      <c r="D27" s="79" t="s">
        <v>46</v>
      </c>
      <c r="E27" s="34">
        <v>1.0</v>
      </c>
      <c r="F27" s="8"/>
      <c r="G27" s="34">
        <v>1.0</v>
      </c>
      <c r="H27" s="8"/>
      <c r="I27" s="34">
        <v>1.0</v>
      </c>
      <c r="J27" s="8"/>
      <c r="K27" s="34">
        <v>1.0</v>
      </c>
      <c r="L27" s="25"/>
      <c r="M27" s="51">
        <v>1.0</v>
      </c>
      <c r="N27" s="51">
        <v>1.0</v>
      </c>
      <c r="O27" s="8"/>
    </row>
    <row r="28" ht="18.0" customHeight="1">
      <c r="A28" s="18"/>
      <c r="B28" s="52">
        <v>1.0</v>
      </c>
      <c r="C28" s="49">
        <v>24.0</v>
      </c>
      <c r="D28" s="79" t="s">
        <v>47</v>
      </c>
      <c r="E28" s="34">
        <v>1.0</v>
      </c>
      <c r="F28" s="8"/>
      <c r="G28" s="34">
        <v>1.0</v>
      </c>
      <c r="H28" s="8"/>
      <c r="I28" s="34">
        <v>1.0</v>
      </c>
      <c r="J28" s="8"/>
      <c r="K28" s="34">
        <v>1.0</v>
      </c>
      <c r="L28" s="25"/>
      <c r="M28" s="51">
        <v>1.0</v>
      </c>
      <c r="N28" s="51">
        <v>1.0</v>
      </c>
      <c r="O28" s="8"/>
    </row>
    <row r="29" ht="15.75" customHeight="1">
      <c r="A29" s="18"/>
      <c r="B29" s="52">
        <v>4.0</v>
      </c>
      <c r="C29" s="49">
        <v>25.0</v>
      </c>
      <c r="D29" s="79" t="s">
        <v>75</v>
      </c>
      <c r="E29" s="34">
        <v>4.0</v>
      </c>
      <c r="F29" s="8"/>
      <c r="G29" s="34">
        <v>4.0</v>
      </c>
      <c r="H29" s="8"/>
      <c r="I29" s="34">
        <v>4.0</v>
      </c>
      <c r="J29" s="8"/>
      <c r="K29" s="34">
        <v>4.0</v>
      </c>
      <c r="L29" s="25"/>
      <c r="M29" s="51">
        <v>4.0</v>
      </c>
      <c r="N29" s="51">
        <v>4.0</v>
      </c>
      <c r="O29" s="8"/>
    </row>
    <row r="30" ht="18.0" customHeight="1">
      <c r="A30" s="18"/>
      <c r="B30" s="52">
        <v>5.0</v>
      </c>
      <c r="C30" s="49">
        <v>26.0</v>
      </c>
      <c r="D30" s="54" t="s">
        <v>76</v>
      </c>
      <c r="E30" s="34">
        <v>5.0</v>
      </c>
      <c r="F30" s="8"/>
      <c r="G30" s="34">
        <v>5.0</v>
      </c>
      <c r="H30" s="8"/>
      <c r="I30" s="34">
        <v>5.0</v>
      </c>
      <c r="J30" s="8"/>
      <c r="K30" s="34">
        <v>5.0</v>
      </c>
      <c r="L30" s="25"/>
      <c r="M30" s="51">
        <v>5.0</v>
      </c>
      <c r="N30" s="51">
        <v>5.0</v>
      </c>
      <c r="O30" s="8"/>
    </row>
    <row r="31" ht="15.75" customHeight="1">
      <c r="A31" s="28"/>
      <c r="B31" s="52">
        <v>5.0</v>
      </c>
      <c r="C31" s="49">
        <v>27.0</v>
      </c>
      <c r="D31" s="79" t="s">
        <v>77</v>
      </c>
      <c r="E31" s="34">
        <v>5.0</v>
      </c>
      <c r="F31" s="8"/>
      <c r="G31" s="34">
        <v>5.0</v>
      </c>
      <c r="H31" s="8"/>
      <c r="I31" s="34">
        <v>5.0</v>
      </c>
      <c r="J31" s="8"/>
      <c r="K31" s="34">
        <v>5.0</v>
      </c>
      <c r="L31" s="25"/>
      <c r="M31" s="51">
        <v>5.0</v>
      </c>
      <c r="N31" s="51">
        <v>5.0</v>
      </c>
      <c r="O31" s="8"/>
    </row>
    <row r="32" ht="20.25" customHeight="1">
      <c r="A32" s="41"/>
      <c r="B32" s="94">
        <f>SUM(B5:B31)</f>
        <v>53</v>
      </c>
      <c r="C32" s="32"/>
      <c r="D32" s="95" t="s">
        <v>52</v>
      </c>
      <c r="E32" s="34">
        <f>SUM(E6:E31)</f>
        <v>53</v>
      </c>
      <c r="F32" s="8"/>
      <c r="G32" s="34">
        <f>SUM(G6:G31)</f>
        <v>53</v>
      </c>
      <c r="H32" s="8"/>
      <c r="I32" s="34">
        <f>SUM(I6:I31)</f>
        <v>52</v>
      </c>
      <c r="J32" s="8"/>
      <c r="K32" s="34">
        <f>SUM(K6:K31)</f>
        <v>53</v>
      </c>
      <c r="L32" s="25"/>
      <c r="M32" s="96">
        <f t="shared" ref="M32:N32" si="1">SUM(M5:M31)</f>
        <v>48</v>
      </c>
      <c r="N32" s="96">
        <f t="shared" si="1"/>
        <v>52</v>
      </c>
      <c r="O32" s="8"/>
    </row>
    <row r="33" ht="15.75" customHeight="1">
      <c r="A33" s="97" t="s">
        <v>54</v>
      </c>
      <c r="B33" s="31"/>
      <c r="C33" s="31"/>
      <c r="D33" s="32"/>
      <c r="E33" s="34">
        <v>53.0</v>
      </c>
      <c r="F33" s="8"/>
      <c r="G33" s="34">
        <v>53.0</v>
      </c>
      <c r="H33" s="8"/>
      <c r="I33" s="34">
        <v>53.0</v>
      </c>
      <c r="J33" s="8"/>
      <c r="K33" s="34">
        <v>53.0</v>
      </c>
      <c r="L33" s="25"/>
      <c r="M33" s="51">
        <v>53.0</v>
      </c>
      <c r="N33" s="51">
        <v>53.0</v>
      </c>
      <c r="O33" s="8"/>
    </row>
    <row r="34" ht="15.75" customHeight="1">
      <c r="A34" s="97" t="s">
        <v>55</v>
      </c>
      <c r="B34" s="31"/>
      <c r="C34" s="31"/>
      <c r="D34" s="32"/>
      <c r="E34" s="75">
        <f>E32/E33</f>
        <v>1</v>
      </c>
      <c r="F34" s="8"/>
      <c r="G34" s="75">
        <f>G32/G33</f>
        <v>1</v>
      </c>
      <c r="H34" s="8"/>
      <c r="I34" s="75">
        <f>I32/I33</f>
        <v>0.9811320755</v>
      </c>
      <c r="J34" s="8"/>
      <c r="K34" s="75">
        <f>K32/K33</f>
        <v>1</v>
      </c>
      <c r="L34" s="25"/>
      <c r="M34" s="99">
        <f t="shared" ref="M34:N34" si="2">M32/M33</f>
        <v>0.9056603774</v>
      </c>
      <c r="N34" s="99">
        <f t="shared" si="2"/>
        <v>0.9811320755</v>
      </c>
      <c r="O34" s="76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5.75" customHeight="1">
      <c r="A35" s="97" t="s">
        <v>57</v>
      </c>
      <c r="B35" s="31"/>
      <c r="C35" s="31"/>
      <c r="D35" s="32"/>
      <c r="E35" s="34">
        <f>E33-E32</f>
        <v>0</v>
      </c>
      <c r="F35" s="8"/>
      <c r="G35" s="34">
        <f>G33-G32</f>
        <v>0</v>
      </c>
      <c r="H35" s="8"/>
      <c r="I35" s="34">
        <f>I33-I32</f>
        <v>1</v>
      </c>
      <c r="J35" s="8"/>
      <c r="K35" s="34">
        <f>K33-K32</f>
        <v>0</v>
      </c>
      <c r="L35" s="25"/>
      <c r="M35" s="96">
        <f t="shared" ref="M35:N35" si="3">M33-M32</f>
        <v>5</v>
      </c>
      <c r="N35" s="96">
        <f t="shared" si="3"/>
        <v>1</v>
      </c>
      <c r="O35" s="8"/>
    </row>
    <row r="36" ht="46.5" customHeight="1">
      <c r="A36" s="97" t="s">
        <v>59</v>
      </c>
      <c r="B36" s="31"/>
      <c r="C36" s="31"/>
      <c r="D36" s="32"/>
      <c r="E36" s="100" t="s">
        <v>79</v>
      </c>
      <c r="F36" s="8"/>
      <c r="G36" s="100" t="s">
        <v>80</v>
      </c>
      <c r="H36" s="8"/>
      <c r="I36" s="46" t="s">
        <v>81</v>
      </c>
      <c r="J36" s="8"/>
      <c r="K36" s="80" t="s">
        <v>82</v>
      </c>
      <c r="L36" s="25"/>
      <c r="M36" s="102" t="s">
        <v>83</v>
      </c>
      <c r="N36" s="102" t="s">
        <v>84</v>
      </c>
      <c r="O36" s="8"/>
    </row>
    <row r="37" ht="27.0" customHeight="1">
      <c r="A37" s="103"/>
      <c r="B37" s="103"/>
      <c r="C37" s="103"/>
      <c r="D37" s="104"/>
      <c r="E37" s="83" t="s">
        <v>64</v>
      </c>
      <c r="F37" s="105">
        <f>AVERAGE(E34)</f>
        <v>1</v>
      </c>
      <c r="G37" s="83" t="s">
        <v>64</v>
      </c>
      <c r="H37" s="105">
        <f>AVERAGE(G34)</f>
        <v>1</v>
      </c>
      <c r="I37" s="83" t="s">
        <v>64</v>
      </c>
      <c r="J37" s="105">
        <f>AVERAGE(I34)</f>
        <v>0.9811320755</v>
      </c>
      <c r="K37" s="83" t="s">
        <v>64</v>
      </c>
      <c r="L37" s="84">
        <f>AVERAGE(K34)</f>
        <v>1</v>
      </c>
      <c r="M37" s="83" t="s">
        <v>64</v>
      </c>
      <c r="N37" s="84">
        <f>AVERAGE(M34:N34)</f>
        <v>0.9433962264</v>
      </c>
      <c r="O37" s="8"/>
    </row>
    <row r="38" ht="15.75" customHeight="1">
      <c r="D38" s="82"/>
      <c r="E38" s="106" t="s">
        <v>68</v>
      </c>
      <c r="F38" s="87">
        <f>COUNTA(E2)</f>
        <v>1</v>
      </c>
      <c r="G38" s="106" t="s">
        <v>68</v>
      </c>
      <c r="H38" s="87">
        <f>COUNTA(G2)</f>
        <v>1</v>
      </c>
      <c r="I38" s="106" t="s">
        <v>68</v>
      </c>
      <c r="J38" s="87">
        <f>COUNTA(I2)</f>
        <v>1</v>
      </c>
      <c r="K38" s="106" t="s">
        <v>68</v>
      </c>
      <c r="L38" s="106">
        <f>COUNTA(K2)</f>
        <v>1</v>
      </c>
      <c r="M38" s="106" t="s">
        <v>68</v>
      </c>
      <c r="N38" s="106">
        <f>COUNTA(M2:N3)</f>
        <v>2</v>
      </c>
      <c r="O38" s="8"/>
    </row>
    <row r="39" ht="15.75" customHeight="1">
      <c r="D39" s="82"/>
      <c r="K39" s="88" t="s">
        <v>72</v>
      </c>
      <c r="L39" s="89">
        <f>SUM(K4)</f>
        <v>0.0006134259259</v>
      </c>
      <c r="M39" s="88" t="s">
        <v>72</v>
      </c>
      <c r="N39" s="89">
        <f>SUM(M4:N4)</f>
        <v>0.001134259259</v>
      </c>
    </row>
    <row r="40" ht="15.75" customHeight="1">
      <c r="D40" s="82"/>
      <c r="K40" s="81"/>
    </row>
    <row r="41" ht="15.75" customHeight="1">
      <c r="D41" s="82"/>
      <c r="K41" s="81"/>
    </row>
    <row r="42" ht="15.75" customHeight="1">
      <c r="D42" s="82"/>
      <c r="K42" s="81"/>
    </row>
    <row r="43" ht="15.75" customHeight="1">
      <c r="D43" s="82"/>
      <c r="K43" s="81"/>
    </row>
    <row r="44" ht="15.75" customHeight="1">
      <c r="D44" s="82"/>
      <c r="K44" s="81"/>
    </row>
    <row r="45" ht="15.75" customHeight="1">
      <c r="D45" s="82"/>
      <c r="K45" s="81"/>
    </row>
    <row r="46" ht="15.75" customHeight="1">
      <c r="D46" s="82"/>
      <c r="K46" s="81"/>
    </row>
    <row r="47" ht="15.75" customHeight="1">
      <c r="D47" s="82"/>
      <c r="K47" s="81"/>
    </row>
    <row r="48" ht="15.75" customHeight="1">
      <c r="D48" s="82"/>
      <c r="K48" s="81"/>
    </row>
    <row r="49" ht="15.75" customHeight="1">
      <c r="D49" s="82"/>
      <c r="K49" s="81"/>
    </row>
    <row r="50" ht="15.75" customHeight="1">
      <c r="D50" s="82"/>
      <c r="K50" s="81"/>
    </row>
    <row r="51" ht="15.75" customHeight="1">
      <c r="D51" s="82"/>
      <c r="K51" s="81"/>
    </row>
    <row r="52" ht="15.75" customHeight="1">
      <c r="D52" s="82"/>
      <c r="K52" s="81"/>
    </row>
    <row r="53" ht="15.75" customHeight="1">
      <c r="D53" s="82"/>
      <c r="K53" s="81"/>
    </row>
    <row r="54" ht="15.75" customHeight="1">
      <c r="D54" s="82"/>
      <c r="K54" s="81"/>
    </row>
    <row r="55" ht="15.75" customHeight="1">
      <c r="D55" s="82"/>
      <c r="K55" s="81"/>
    </row>
    <row r="56" ht="15.75" customHeight="1">
      <c r="D56" s="82"/>
      <c r="K56" s="81"/>
    </row>
    <row r="57" ht="15.75" customHeight="1">
      <c r="D57" s="82"/>
      <c r="K57" s="81"/>
    </row>
    <row r="58" ht="15.75" customHeight="1">
      <c r="D58" s="82"/>
      <c r="K58" s="81"/>
    </row>
    <row r="59" ht="15.75" customHeight="1">
      <c r="D59" s="82"/>
      <c r="K59" s="81"/>
    </row>
    <row r="60" ht="15.75" customHeight="1">
      <c r="D60" s="82"/>
      <c r="K60" s="81"/>
    </row>
    <row r="61" ht="15.75" customHeight="1">
      <c r="D61" s="82"/>
      <c r="K61" s="81"/>
    </row>
    <row r="62" ht="15.75" customHeight="1">
      <c r="D62" s="82"/>
      <c r="K62" s="81"/>
    </row>
    <row r="63" ht="15.75" customHeight="1">
      <c r="D63" s="82"/>
      <c r="K63" s="81"/>
    </row>
    <row r="64" ht="15.75" customHeight="1">
      <c r="D64" s="82"/>
      <c r="K64" s="81"/>
    </row>
    <row r="65" ht="15.75" customHeight="1">
      <c r="D65" s="82"/>
      <c r="K65" s="81"/>
    </row>
    <row r="66" ht="15.75" customHeight="1">
      <c r="D66" s="92"/>
      <c r="K66" s="81"/>
    </row>
    <row r="67" ht="15.75" customHeight="1">
      <c r="D67" s="92"/>
      <c r="K67" s="81"/>
    </row>
    <row r="68" ht="15.75" customHeight="1">
      <c r="D68" s="92"/>
      <c r="K68" s="81"/>
    </row>
    <row r="69" ht="15.75" customHeight="1">
      <c r="D69" s="92"/>
      <c r="K69" s="81"/>
    </row>
    <row r="70" ht="15.75" customHeight="1">
      <c r="D70" s="92"/>
      <c r="K70" s="81"/>
    </row>
    <row r="71" ht="15.75" customHeight="1">
      <c r="D71" s="92"/>
      <c r="K71" s="81"/>
    </row>
    <row r="72" ht="15.75" customHeight="1">
      <c r="D72" s="92"/>
      <c r="K72" s="81"/>
    </row>
    <row r="73" ht="15.75" customHeight="1">
      <c r="D73" s="92"/>
      <c r="K73" s="81"/>
    </row>
    <row r="74" ht="15.75" customHeight="1">
      <c r="D74" s="92"/>
      <c r="K74" s="81"/>
    </row>
    <row r="75" ht="15.75" customHeight="1">
      <c r="D75" s="92"/>
      <c r="K75" s="81"/>
    </row>
    <row r="76" ht="15.75" customHeight="1">
      <c r="D76" s="92"/>
      <c r="K76" s="81"/>
    </row>
    <row r="77" ht="15.75" customHeight="1">
      <c r="D77" s="92"/>
      <c r="K77" s="81"/>
    </row>
    <row r="78" ht="15.75" customHeight="1">
      <c r="D78" s="92"/>
      <c r="K78" s="81"/>
    </row>
    <row r="79" ht="15.75" customHeight="1">
      <c r="D79" s="92"/>
      <c r="K79" s="81"/>
    </row>
    <row r="80" ht="15.75" customHeight="1">
      <c r="D80" s="92"/>
      <c r="K80" s="81"/>
    </row>
    <row r="81" ht="15.75" customHeight="1">
      <c r="D81" s="92"/>
      <c r="K81" s="81"/>
    </row>
    <row r="82" ht="15.75" customHeight="1">
      <c r="D82" s="92"/>
      <c r="K82" s="81"/>
    </row>
    <row r="83" ht="15.75" customHeight="1">
      <c r="D83" s="92"/>
      <c r="K83" s="81"/>
    </row>
    <row r="84" ht="15.75" customHeight="1">
      <c r="D84" s="92"/>
      <c r="K84" s="81"/>
    </row>
    <row r="85" ht="15.75" customHeight="1">
      <c r="D85" s="92"/>
      <c r="K85" s="81"/>
    </row>
    <row r="86" ht="15.75" customHeight="1">
      <c r="D86" s="92"/>
      <c r="K86" s="81"/>
    </row>
    <row r="87" ht="15.75" customHeight="1">
      <c r="D87" s="92"/>
      <c r="K87" s="81"/>
    </row>
    <row r="88" ht="15.75" customHeight="1">
      <c r="D88" s="92"/>
      <c r="K88" s="81"/>
    </row>
    <row r="89" ht="15.75" customHeight="1">
      <c r="D89" s="92"/>
      <c r="K89" s="81"/>
    </row>
    <row r="90" ht="15.75" customHeight="1">
      <c r="D90" s="92"/>
      <c r="K90" s="81"/>
    </row>
    <row r="91" ht="15.75" customHeight="1">
      <c r="D91" s="92"/>
      <c r="K91" s="81"/>
    </row>
    <row r="92" ht="15.75" customHeight="1">
      <c r="D92" s="92"/>
      <c r="K92" s="81"/>
    </row>
    <row r="93" ht="15.75" customHeight="1">
      <c r="D93" s="92"/>
      <c r="K93" s="81"/>
    </row>
    <row r="94" ht="15.75" customHeight="1">
      <c r="D94" s="92"/>
      <c r="K94" s="81"/>
    </row>
    <row r="95" ht="15.75" customHeight="1">
      <c r="D95" s="92"/>
      <c r="K95" s="81"/>
    </row>
    <row r="96" ht="15.75" customHeight="1">
      <c r="D96" s="92"/>
      <c r="K96" s="81"/>
    </row>
    <row r="97" ht="15.75" customHeight="1">
      <c r="D97" s="92"/>
      <c r="K97" s="81"/>
    </row>
    <row r="98" ht="15.75" customHeight="1">
      <c r="D98" s="92"/>
      <c r="K98" s="81"/>
    </row>
    <row r="99" ht="15.75" customHeight="1">
      <c r="D99" s="92"/>
      <c r="K99" s="81"/>
    </row>
    <row r="100" ht="15.75" customHeight="1">
      <c r="D100" s="92"/>
      <c r="K100" s="81"/>
    </row>
    <row r="101" ht="15.75" customHeight="1">
      <c r="D101" s="92"/>
      <c r="K101" s="81"/>
    </row>
    <row r="102" ht="15.75" customHeight="1">
      <c r="D102" s="92"/>
      <c r="K102" s="81"/>
    </row>
    <row r="103" ht="15.75" customHeight="1">
      <c r="D103" s="92"/>
      <c r="K103" s="81"/>
    </row>
    <row r="104" ht="15.75" customHeight="1">
      <c r="D104" s="92"/>
      <c r="K104" s="81"/>
    </row>
    <row r="105" ht="15.75" customHeight="1">
      <c r="D105" s="92"/>
      <c r="K105" s="81"/>
    </row>
    <row r="106" ht="15.75" customHeight="1">
      <c r="D106" s="92"/>
      <c r="K106" s="81"/>
    </row>
    <row r="107" ht="15.75" customHeight="1">
      <c r="D107" s="92"/>
      <c r="K107" s="81"/>
    </row>
    <row r="108" ht="15.75" customHeight="1">
      <c r="D108" s="92"/>
      <c r="K108" s="81"/>
    </row>
    <row r="109" ht="15.75" customHeight="1">
      <c r="D109" s="92"/>
      <c r="K109" s="81"/>
    </row>
    <row r="110" ht="15.75" customHeight="1">
      <c r="D110" s="92"/>
      <c r="K110" s="81"/>
    </row>
    <row r="111" ht="15.75" customHeight="1">
      <c r="D111" s="92"/>
      <c r="K111" s="81"/>
    </row>
    <row r="112" ht="15.75" customHeight="1">
      <c r="D112" s="92"/>
      <c r="K112" s="81"/>
    </row>
    <row r="113" ht="15.75" customHeight="1">
      <c r="D113" s="92"/>
      <c r="K113" s="81"/>
    </row>
    <row r="114" ht="15.75" customHeight="1">
      <c r="D114" s="92"/>
      <c r="K114" s="81"/>
    </row>
    <row r="115" ht="15.75" customHeight="1">
      <c r="D115" s="92"/>
      <c r="K115" s="81"/>
    </row>
    <row r="116" ht="15.75" customHeight="1">
      <c r="D116" s="92"/>
      <c r="K116" s="81"/>
    </row>
    <row r="117" ht="15.75" customHeight="1">
      <c r="D117" s="92"/>
      <c r="K117" s="81"/>
    </row>
    <row r="118" ht="15.75" customHeight="1">
      <c r="D118" s="92"/>
      <c r="K118" s="81"/>
    </row>
    <row r="119" ht="15.75" customHeight="1">
      <c r="D119" s="92"/>
      <c r="K119" s="81"/>
    </row>
    <row r="120" ht="15.75" customHeight="1">
      <c r="D120" s="92"/>
      <c r="K120" s="81"/>
    </row>
    <row r="121" ht="15.75" customHeight="1">
      <c r="D121" s="92"/>
      <c r="K121" s="81"/>
    </row>
    <row r="122" ht="15.75" customHeight="1">
      <c r="D122" s="92"/>
      <c r="K122" s="81"/>
    </row>
    <row r="123" ht="15.75" customHeight="1">
      <c r="D123" s="92"/>
      <c r="K123" s="81"/>
    </row>
    <row r="124" ht="15.75" customHeight="1">
      <c r="D124" s="92"/>
      <c r="K124" s="81"/>
    </row>
    <row r="125" ht="15.75" customHeight="1">
      <c r="D125" s="92"/>
      <c r="K125" s="81"/>
    </row>
    <row r="126" ht="15.75" customHeight="1">
      <c r="D126" s="92"/>
      <c r="K126" s="81"/>
    </row>
    <row r="127" ht="15.75" customHeight="1">
      <c r="D127" s="92"/>
      <c r="K127" s="81"/>
    </row>
    <row r="128" ht="15.75" customHeight="1">
      <c r="D128" s="92"/>
      <c r="K128" s="81"/>
    </row>
    <row r="129" ht="15.75" customHeight="1">
      <c r="D129" s="92"/>
      <c r="K129" s="81"/>
    </row>
    <row r="130" ht="15.75" customHeight="1">
      <c r="D130" s="92"/>
      <c r="K130" s="81"/>
    </row>
    <row r="131" ht="15.75" customHeight="1">
      <c r="D131" s="92"/>
      <c r="K131" s="81"/>
    </row>
    <row r="132" ht="15.75" customHeight="1">
      <c r="D132" s="92"/>
      <c r="K132" s="81"/>
    </row>
    <row r="133" ht="15.75" customHeight="1">
      <c r="D133" s="92"/>
      <c r="K133" s="81"/>
    </row>
    <row r="134" ht="15.75" customHeight="1">
      <c r="D134" s="92"/>
      <c r="K134" s="81"/>
    </row>
    <row r="135" ht="15.75" customHeight="1">
      <c r="D135" s="92"/>
      <c r="K135" s="81"/>
    </row>
    <row r="136" ht="15.75" customHeight="1">
      <c r="D136" s="92"/>
      <c r="K136" s="81"/>
    </row>
    <row r="137" ht="15.75" customHeight="1">
      <c r="D137" s="92"/>
      <c r="K137" s="81"/>
    </row>
    <row r="138" ht="15.75" customHeight="1">
      <c r="D138" s="92"/>
      <c r="K138" s="81"/>
    </row>
    <row r="139" ht="15.75" customHeight="1">
      <c r="D139" s="92"/>
      <c r="K139" s="81"/>
    </row>
    <row r="140" ht="15.75" customHeight="1">
      <c r="D140" s="92"/>
      <c r="K140" s="81"/>
    </row>
    <row r="141" ht="15.75" customHeight="1">
      <c r="D141" s="92"/>
      <c r="K141" s="81"/>
    </row>
    <row r="142" ht="15.75" customHeight="1">
      <c r="D142" s="92"/>
      <c r="K142" s="81"/>
    </row>
    <row r="143" ht="15.75" customHeight="1">
      <c r="D143" s="92"/>
      <c r="K143" s="81"/>
    </row>
    <row r="144" ht="15.75" customHeight="1">
      <c r="D144" s="92"/>
      <c r="K144" s="81"/>
    </row>
    <row r="145" ht="15.75" customHeight="1">
      <c r="D145" s="92"/>
      <c r="K145" s="81"/>
    </row>
    <row r="146" ht="15.75" customHeight="1">
      <c r="D146" s="92"/>
      <c r="K146" s="81"/>
    </row>
    <row r="147" ht="15.75" customHeight="1">
      <c r="D147" s="92"/>
      <c r="K147" s="81"/>
    </row>
    <row r="148" ht="15.75" customHeight="1">
      <c r="D148" s="92"/>
      <c r="K148" s="81"/>
    </row>
    <row r="149" ht="15.75" customHeight="1">
      <c r="D149" s="92"/>
      <c r="K149" s="81"/>
    </row>
    <row r="150" ht="15.75" customHeight="1">
      <c r="D150" s="92"/>
      <c r="K150" s="81"/>
    </row>
    <row r="151" ht="15.75" customHeight="1">
      <c r="D151" s="92"/>
      <c r="K151" s="81"/>
    </row>
    <row r="152" ht="15.75" customHeight="1">
      <c r="D152" s="92"/>
      <c r="K152" s="81"/>
    </row>
    <row r="153" ht="15.75" customHeight="1">
      <c r="D153" s="92"/>
      <c r="K153" s="81"/>
    </row>
    <row r="154" ht="15.75" customHeight="1">
      <c r="D154" s="92"/>
      <c r="K154" s="81"/>
    </row>
    <row r="155" ht="15.75" customHeight="1">
      <c r="D155" s="92"/>
      <c r="K155" s="81"/>
    </row>
    <row r="156" ht="15.75" customHeight="1">
      <c r="D156" s="92"/>
      <c r="K156" s="81"/>
    </row>
    <row r="157" ht="15.75" customHeight="1">
      <c r="D157" s="92"/>
      <c r="K157" s="81"/>
    </row>
    <row r="158" ht="15.75" customHeight="1">
      <c r="D158" s="92"/>
      <c r="K158" s="81"/>
    </row>
    <row r="159" ht="15.75" customHeight="1">
      <c r="D159" s="92"/>
      <c r="K159" s="81"/>
    </row>
    <row r="160" ht="15.75" customHeight="1">
      <c r="D160" s="92"/>
      <c r="K160" s="81"/>
    </row>
    <row r="161" ht="15.75" customHeight="1">
      <c r="D161" s="92"/>
      <c r="K161" s="81"/>
    </row>
    <row r="162" ht="15.75" customHeight="1">
      <c r="D162" s="92"/>
      <c r="K162" s="81"/>
    </row>
    <row r="163" ht="15.75" customHeight="1">
      <c r="D163" s="92"/>
      <c r="K163" s="81"/>
    </row>
    <row r="164" ht="15.75" customHeight="1">
      <c r="D164" s="92"/>
      <c r="K164" s="81"/>
    </row>
    <row r="165" ht="15.75" customHeight="1">
      <c r="D165" s="92"/>
      <c r="K165" s="81"/>
    </row>
    <row r="166" ht="15.75" customHeight="1">
      <c r="D166" s="92"/>
      <c r="K166" s="81"/>
    </row>
    <row r="167" ht="15.75" customHeight="1">
      <c r="D167" s="92"/>
      <c r="K167" s="81"/>
    </row>
    <row r="168" ht="15.75" customHeight="1">
      <c r="D168" s="92"/>
      <c r="K168" s="81"/>
    </row>
    <row r="169" ht="15.75" customHeight="1">
      <c r="D169" s="92"/>
      <c r="K169" s="81"/>
    </row>
    <row r="170" ht="15.75" customHeight="1">
      <c r="D170" s="92"/>
      <c r="K170" s="81"/>
    </row>
    <row r="171" ht="15.75" customHeight="1">
      <c r="D171" s="92"/>
      <c r="K171" s="81"/>
    </row>
    <row r="172" ht="15.75" customHeight="1">
      <c r="D172" s="92"/>
      <c r="K172" s="81"/>
    </row>
    <row r="173" ht="15.75" customHeight="1">
      <c r="D173" s="92"/>
      <c r="K173" s="81"/>
    </row>
    <row r="174" ht="15.75" customHeight="1">
      <c r="D174" s="92"/>
      <c r="K174" s="81"/>
    </row>
    <row r="175" ht="15.75" customHeight="1">
      <c r="D175" s="92"/>
      <c r="K175" s="81"/>
    </row>
    <row r="176" ht="15.75" customHeight="1">
      <c r="D176" s="92"/>
      <c r="K176" s="81"/>
    </row>
    <row r="177" ht="15.75" customHeight="1">
      <c r="D177" s="92"/>
      <c r="K177" s="81"/>
    </row>
    <row r="178" ht="15.75" customHeight="1">
      <c r="D178" s="92"/>
      <c r="K178" s="81"/>
    </row>
    <row r="179" ht="15.75" customHeight="1">
      <c r="D179" s="92"/>
      <c r="K179" s="81"/>
    </row>
    <row r="180" ht="15.75" customHeight="1">
      <c r="D180" s="92"/>
      <c r="K180" s="81"/>
    </row>
    <row r="181" ht="15.75" customHeight="1">
      <c r="D181" s="92"/>
      <c r="K181" s="81"/>
    </row>
    <row r="182" ht="15.75" customHeight="1">
      <c r="D182" s="92"/>
      <c r="K182" s="81"/>
    </row>
    <row r="183" ht="15.75" customHeight="1">
      <c r="D183" s="92"/>
      <c r="K183" s="81"/>
    </row>
    <row r="184" ht="15.75" customHeight="1">
      <c r="D184" s="92"/>
      <c r="K184" s="81"/>
    </row>
    <row r="185" ht="15.75" customHeight="1">
      <c r="D185" s="92"/>
      <c r="K185" s="81"/>
    </row>
    <row r="186" ht="15.75" customHeight="1">
      <c r="D186" s="92"/>
      <c r="K186" s="81"/>
    </row>
    <row r="187" ht="15.75" customHeight="1">
      <c r="D187" s="92"/>
      <c r="K187" s="81"/>
    </row>
    <row r="188" ht="15.75" customHeight="1">
      <c r="D188" s="92"/>
      <c r="K188" s="81"/>
    </row>
    <row r="189" ht="15.75" customHeight="1">
      <c r="D189" s="92"/>
      <c r="K189" s="81"/>
    </row>
    <row r="190" ht="15.75" customHeight="1">
      <c r="D190" s="92"/>
      <c r="K190" s="81"/>
    </row>
    <row r="191" ht="15.75" customHeight="1">
      <c r="D191" s="92"/>
      <c r="K191" s="81"/>
    </row>
    <row r="192" ht="15.75" customHeight="1">
      <c r="D192" s="92"/>
      <c r="K192" s="81"/>
    </row>
    <row r="193" ht="15.75" customHeight="1">
      <c r="D193" s="92"/>
      <c r="K193" s="81"/>
    </row>
    <row r="194" ht="15.75" customHeight="1">
      <c r="D194" s="92"/>
      <c r="K194" s="81"/>
    </row>
    <row r="195" ht="15.75" customHeight="1">
      <c r="D195" s="92"/>
      <c r="K195" s="81"/>
    </row>
    <row r="196" ht="15.75" customHeight="1">
      <c r="D196" s="92"/>
      <c r="K196" s="81"/>
    </row>
    <row r="197" ht="15.75" customHeight="1">
      <c r="D197" s="92"/>
      <c r="K197" s="81"/>
    </row>
    <row r="198" ht="15.75" customHeight="1">
      <c r="D198" s="92"/>
      <c r="K198" s="81"/>
    </row>
    <row r="199" ht="15.75" customHeight="1">
      <c r="D199" s="92"/>
      <c r="K199" s="81"/>
    </row>
    <row r="200" ht="15.75" customHeight="1">
      <c r="D200" s="92"/>
      <c r="K200" s="81"/>
    </row>
    <row r="201" ht="15.75" customHeight="1">
      <c r="D201" s="92"/>
      <c r="K201" s="81"/>
    </row>
    <row r="202" ht="15.75" customHeight="1">
      <c r="D202" s="92"/>
      <c r="K202" s="81"/>
    </row>
    <row r="203" ht="15.75" customHeight="1">
      <c r="D203" s="92"/>
      <c r="K203" s="81"/>
    </row>
    <row r="204" ht="15.75" customHeight="1">
      <c r="D204" s="92"/>
      <c r="K204" s="81"/>
    </row>
    <row r="205" ht="15.75" customHeight="1">
      <c r="D205" s="92"/>
      <c r="K205" s="81"/>
    </row>
    <row r="206" ht="15.75" customHeight="1">
      <c r="D206" s="92"/>
      <c r="K206" s="81"/>
    </row>
    <row r="207" ht="15.75" customHeight="1">
      <c r="D207" s="92"/>
      <c r="K207" s="81"/>
    </row>
    <row r="208" ht="15.75" customHeight="1">
      <c r="D208" s="92"/>
      <c r="K208" s="81"/>
    </row>
    <row r="209" ht="15.75" customHeight="1">
      <c r="D209" s="92"/>
      <c r="K209" s="81"/>
    </row>
    <row r="210" ht="15.75" customHeight="1">
      <c r="D210" s="92"/>
      <c r="K210" s="81"/>
    </row>
    <row r="211" ht="15.75" customHeight="1">
      <c r="D211" s="92"/>
      <c r="K211" s="81"/>
    </row>
    <row r="212" ht="15.75" customHeight="1">
      <c r="D212" s="92"/>
      <c r="K212" s="81"/>
    </row>
    <row r="213" ht="15.75" customHeight="1">
      <c r="D213" s="92"/>
      <c r="K213" s="81"/>
    </row>
    <row r="214" ht="15.75" customHeight="1">
      <c r="D214" s="92"/>
      <c r="K214" s="81"/>
    </row>
    <row r="215" ht="15.75" customHeight="1">
      <c r="D215" s="92"/>
      <c r="K215" s="81"/>
    </row>
    <row r="216" ht="15.75" customHeight="1">
      <c r="D216" s="92"/>
      <c r="K216" s="81"/>
    </row>
    <row r="217" ht="15.75" customHeight="1">
      <c r="D217" s="92"/>
      <c r="K217" s="81"/>
    </row>
    <row r="218" ht="15.75" customHeight="1">
      <c r="D218" s="92"/>
      <c r="K218" s="81"/>
    </row>
    <row r="219" ht="15.75" customHeight="1">
      <c r="D219" s="92"/>
      <c r="K219" s="81"/>
    </row>
    <row r="220" ht="15.75" customHeight="1">
      <c r="D220" s="92"/>
      <c r="K220" s="81"/>
    </row>
    <row r="221" ht="15.75" customHeight="1">
      <c r="D221" s="92"/>
      <c r="K221" s="81"/>
    </row>
    <row r="222" ht="15.75" customHeight="1">
      <c r="D222" s="92"/>
      <c r="K222" s="81"/>
    </row>
    <row r="223" ht="15.75" customHeight="1">
      <c r="D223" s="92"/>
      <c r="K223" s="81"/>
    </row>
    <row r="224" ht="15.75" customHeight="1">
      <c r="D224" s="92"/>
      <c r="K224" s="81"/>
    </row>
    <row r="225" ht="15.75" customHeight="1">
      <c r="D225" s="92"/>
      <c r="K225" s="81"/>
    </row>
    <row r="226" ht="15.75" customHeight="1">
      <c r="D226" s="92"/>
      <c r="K226" s="81"/>
    </row>
    <row r="227" ht="15.75" customHeight="1">
      <c r="D227" s="92"/>
      <c r="K227" s="81"/>
    </row>
    <row r="228" ht="15.75" customHeight="1">
      <c r="D228" s="92"/>
      <c r="K228" s="81"/>
    </row>
    <row r="229" ht="15.75" customHeight="1">
      <c r="D229" s="92"/>
      <c r="K229" s="81"/>
    </row>
    <row r="230" ht="15.75" customHeight="1">
      <c r="D230" s="92"/>
      <c r="K230" s="81"/>
    </row>
    <row r="231" ht="15.75" customHeight="1">
      <c r="D231" s="92"/>
      <c r="K231" s="81"/>
    </row>
    <row r="232" ht="15.75" customHeight="1">
      <c r="D232" s="92"/>
      <c r="K232" s="81"/>
    </row>
    <row r="233" ht="15.75" customHeight="1">
      <c r="D233" s="92"/>
      <c r="K233" s="81"/>
    </row>
    <row r="234" ht="15.75" customHeight="1">
      <c r="D234" s="92"/>
      <c r="K234" s="81"/>
    </row>
    <row r="235" ht="15.75" customHeight="1">
      <c r="D235" s="92"/>
      <c r="K235" s="81"/>
    </row>
    <row r="236" ht="15.75" customHeight="1">
      <c r="D236" s="92"/>
      <c r="K236" s="81"/>
    </row>
    <row r="237" ht="15.75" customHeight="1">
      <c r="D237" s="92"/>
      <c r="K237" s="81"/>
    </row>
    <row r="238" ht="15.75" customHeight="1">
      <c r="D238" s="92"/>
      <c r="K238" s="81"/>
    </row>
    <row r="239" ht="14.25" customHeight="1">
      <c r="D239" s="92"/>
      <c r="K239" s="8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I2:I3"/>
    <mergeCell ref="K2:K3"/>
    <mergeCell ref="M2:M3"/>
    <mergeCell ref="N2:N3"/>
    <mergeCell ref="C1:C3"/>
    <mergeCell ref="B32:C32"/>
    <mergeCell ref="A33:D33"/>
    <mergeCell ref="A34:D34"/>
    <mergeCell ref="A35:D35"/>
    <mergeCell ref="A36:D36"/>
    <mergeCell ref="A1:A31"/>
    <mergeCell ref="B1:B3"/>
    <mergeCell ref="M1:N1"/>
    <mergeCell ref="D2:D3"/>
    <mergeCell ref="E2:E3"/>
    <mergeCell ref="G2:G3"/>
    <mergeCell ref="B4:D4"/>
  </mergeCells>
  <hyperlinks>
    <hyperlink r:id="rId1" ref="E2"/>
    <hyperlink r:id="rId2" ref="G2"/>
    <hyperlink r:id="rId3" ref="I2"/>
    <hyperlink r:id="rId4" ref="K2"/>
    <hyperlink r:id="rId5" ref="M2"/>
    <hyperlink r:id="rId6" ref="N2"/>
  </hyperlinks>
  <printOptions/>
  <pageMargins bottom="0.75" footer="0.0" header="0.0" left="0.7" right="0.7" top="0.75"/>
  <pageSetup paperSize="9" orientation="landscape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2" t="s">
        <v>91</v>
      </c>
      <c r="B1" s="3" t="s">
        <v>2</v>
      </c>
      <c r="C1" s="3" t="s">
        <v>3</v>
      </c>
      <c r="D1" s="110" t="s">
        <v>4</v>
      </c>
      <c r="E1" s="111"/>
      <c r="L1" s="8"/>
      <c r="M1" s="113" t="s">
        <v>5</v>
      </c>
      <c r="Q1" s="8"/>
    </row>
    <row r="2" ht="35.25" customHeight="1">
      <c r="A2" s="18"/>
      <c r="B2" s="18"/>
      <c r="C2" s="18"/>
      <c r="D2" s="20" t="s">
        <v>6</v>
      </c>
      <c r="E2" s="4"/>
      <c r="F2" s="4"/>
      <c r="G2" s="4"/>
      <c r="H2" s="4"/>
      <c r="I2" s="4"/>
      <c r="J2" s="4"/>
      <c r="K2" s="4"/>
      <c r="L2" s="8"/>
      <c r="M2" s="4"/>
      <c r="N2" s="4"/>
      <c r="O2" s="4"/>
      <c r="P2" s="4"/>
      <c r="Q2" s="8"/>
    </row>
    <row r="3" ht="35.25" customHeight="1">
      <c r="A3" s="18"/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28"/>
      <c r="N3" s="28"/>
      <c r="O3" s="28"/>
      <c r="P3" s="28"/>
      <c r="Q3" s="8"/>
    </row>
    <row r="4" ht="35.25" customHeight="1">
      <c r="A4" s="18"/>
      <c r="B4" s="30" t="s">
        <v>17</v>
      </c>
      <c r="C4" s="31"/>
      <c r="D4" s="32"/>
      <c r="L4" s="8"/>
      <c r="Q4" s="8"/>
    </row>
    <row r="5" ht="35.25" customHeight="1">
      <c r="A5" s="18"/>
      <c r="B5" s="52">
        <v>1.0</v>
      </c>
      <c r="C5" s="52">
        <v>1.0</v>
      </c>
      <c r="D5" s="54" t="s">
        <v>23</v>
      </c>
      <c r="L5" s="8"/>
      <c r="Q5" s="8"/>
    </row>
    <row r="6" ht="35.25" customHeight="1">
      <c r="A6" s="18"/>
      <c r="B6" s="52">
        <v>1.0</v>
      </c>
      <c r="C6" s="52">
        <v>2.0</v>
      </c>
      <c r="D6" s="54" t="s">
        <v>38</v>
      </c>
      <c r="L6" s="8"/>
      <c r="Q6" s="8"/>
    </row>
    <row r="7" ht="35.25" customHeight="1">
      <c r="A7" s="18"/>
      <c r="B7" s="52">
        <v>1.0</v>
      </c>
      <c r="C7" s="52">
        <v>3.0</v>
      </c>
      <c r="D7" s="54" t="s">
        <v>27</v>
      </c>
      <c r="L7" s="8"/>
      <c r="Q7" s="8"/>
    </row>
    <row r="8" ht="15.0" customHeight="1">
      <c r="A8" s="18"/>
      <c r="B8" s="52">
        <v>1.0</v>
      </c>
      <c r="C8" s="52">
        <v>4.0</v>
      </c>
      <c r="D8" s="54" t="s">
        <v>30</v>
      </c>
      <c r="L8" s="8"/>
      <c r="Q8" s="8"/>
    </row>
    <row r="9" ht="30.0" customHeight="1">
      <c r="A9" s="18"/>
      <c r="B9" s="52">
        <v>1.0</v>
      </c>
      <c r="C9" s="52">
        <v>5.0</v>
      </c>
      <c r="D9" s="54" t="s">
        <v>33</v>
      </c>
      <c r="E9" s="118"/>
      <c r="L9" s="8"/>
      <c r="Q9" s="8"/>
    </row>
    <row r="10" ht="40.5" customHeight="1">
      <c r="A10" s="18"/>
      <c r="B10" s="52">
        <v>1.0</v>
      </c>
      <c r="C10" s="52">
        <v>6.0</v>
      </c>
      <c r="D10" s="54" t="s">
        <v>93</v>
      </c>
      <c r="L10" s="8"/>
      <c r="Q10" s="8"/>
    </row>
    <row r="11" ht="15.0" customHeight="1">
      <c r="A11" s="18"/>
      <c r="B11" s="52">
        <v>1.0</v>
      </c>
      <c r="C11" s="52">
        <v>7.0</v>
      </c>
      <c r="D11" s="54" t="s">
        <v>94</v>
      </c>
      <c r="L11" s="8"/>
      <c r="Q11" s="8"/>
    </row>
    <row r="12" ht="14.25" customHeight="1">
      <c r="A12" s="18"/>
      <c r="B12" s="52">
        <v>1.0</v>
      </c>
      <c r="C12" s="52">
        <v>8.0</v>
      </c>
      <c r="D12" s="54" t="s">
        <v>95</v>
      </c>
      <c r="L12" s="8"/>
      <c r="Q12" s="8"/>
    </row>
    <row r="13" ht="15.0" customHeight="1">
      <c r="A13" s="18"/>
      <c r="B13" s="52">
        <v>1.0</v>
      </c>
      <c r="C13" s="52">
        <v>9.0</v>
      </c>
      <c r="D13" s="54" t="s">
        <v>41</v>
      </c>
      <c r="L13" s="8"/>
      <c r="Q13" s="8"/>
    </row>
    <row r="14" ht="15.0" customHeight="1">
      <c r="A14" s="18"/>
      <c r="B14" s="52">
        <v>1.0</v>
      </c>
      <c r="C14" s="52">
        <v>10.0</v>
      </c>
      <c r="D14" s="54" t="s">
        <v>42</v>
      </c>
      <c r="L14" s="8"/>
      <c r="Q14" s="8"/>
    </row>
    <row r="15" ht="15.0" customHeight="1">
      <c r="A15" s="18"/>
      <c r="B15" s="52">
        <v>1.0</v>
      </c>
      <c r="C15" s="52">
        <v>11.0</v>
      </c>
      <c r="D15" s="54" t="s">
        <v>43</v>
      </c>
      <c r="L15" s="8"/>
      <c r="Q15" s="8"/>
    </row>
    <row r="16" ht="15.0" customHeight="1">
      <c r="A16" s="18"/>
      <c r="B16" s="52">
        <v>1.0</v>
      </c>
      <c r="C16" s="52">
        <v>12.0</v>
      </c>
      <c r="D16" s="79" t="s">
        <v>61</v>
      </c>
      <c r="L16" s="8"/>
      <c r="Q16" s="8"/>
    </row>
    <row r="17" ht="15.0" customHeight="1">
      <c r="A17" s="18"/>
      <c r="B17" s="52">
        <v>1.0</v>
      </c>
      <c r="C17" s="52">
        <v>13.0</v>
      </c>
      <c r="D17" s="79" t="s">
        <v>63</v>
      </c>
      <c r="L17" s="8"/>
      <c r="Q17" s="8"/>
    </row>
    <row r="18" ht="15.0" customHeight="1">
      <c r="A18" s="18"/>
      <c r="B18" s="52">
        <v>1.0</v>
      </c>
      <c r="C18" s="52">
        <v>14.0</v>
      </c>
      <c r="D18" s="79" t="s">
        <v>65</v>
      </c>
      <c r="L18" s="8"/>
      <c r="Q18" s="8"/>
    </row>
    <row r="19" ht="16.5" customHeight="1">
      <c r="A19" s="18"/>
      <c r="B19" s="52">
        <v>1.0</v>
      </c>
      <c r="C19" s="52">
        <v>15.0</v>
      </c>
      <c r="D19" s="79" t="s">
        <v>66</v>
      </c>
      <c r="L19" s="8"/>
      <c r="Q19" s="8"/>
    </row>
    <row r="20" ht="17.25" customHeight="1">
      <c r="A20" s="18"/>
      <c r="B20" s="52">
        <v>4.0</v>
      </c>
      <c r="C20" s="52">
        <v>16.0</v>
      </c>
      <c r="D20" s="54" t="s">
        <v>97</v>
      </c>
      <c r="L20" s="8"/>
      <c r="Q20" s="8"/>
    </row>
    <row r="21" ht="26.25" customHeight="1">
      <c r="A21" s="18"/>
      <c r="B21" s="52">
        <v>5.0</v>
      </c>
      <c r="C21" s="52">
        <v>17.0</v>
      </c>
      <c r="D21" s="79" t="s">
        <v>98</v>
      </c>
      <c r="L21" s="8"/>
      <c r="Q21" s="8"/>
    </row>
    <row r="22" ht="15.75" customHeight="1">
      <c r="A22" s="18"/>
      <c r="B22" s="52">
        <v>1.0</v>
      </c>
      <c r="C22" s="52">
        <v>18.0</v>
      </c>
      <c r="D22" s="79" t="s">
        <v>44</v>
      </c>
      <c r="L22" s="8"/>
      <c r="Q22" s="8"/>
    </row>
    <row r="23" ht="15.75" customHeight="1">
      <c r="A23" s="18"/>
      <c r="B23" s="52">
        <v>1.0</v>
      </c>
      <c r="C23" s="52">
        <v>19.0</v>
      </c>
      <c r="D23" s="79" t="s">
        <v>45</v>
      </c>
      <c r="L23" s="8"/>
      <c r="Q23" s="8"/>
    </row>
    <row r="24" ht="16.5" customHeight="1">
      <c r="A24" s="18"/>
      <c r="B24" s="52">
        <v>1.0</v>
      </c>
      <c r="C24" s="52">
        <v>20.0</v>
      </c>
      <c r="D24" s="79" t="s">
        <v>46</v>
      </c>
      <c r="L24" s="8"/>
      <c r="Q24" s="8"/>
    </row>
    <row r="25" ht="15.75" customHeight="1">
      <c r="A25" s="18"/>
      <c r="B25" s="52">
        <v>1.0</v>
      </c>
      <c r="C25" s="52">
        <v>21.0</v>
      </c>
      <c r="D25" s="79" t="s">
        <v>47</v>
      </c>
      <c r="L25" s="8"/>
      <c r="Q25" s="8"/>
    </row>
    <row r="26" ht="15.75" customHeight="1">
      <c r="A26" s="18"/>
      <c r="B26" s="52">
        <v>4.0</v>
      </c>
      <c r="C26" s="52">
        <v>22.0</v>
      </c>
      <c r="D26" s="79" t="s">
        <v>99</v>
      </c>
      <c r="L26" s="8"/>
      <c r="Q26" s="8"/>
    </row>
    <row r="27" ht="15.75" customHeight="1">
      <c r="A27" s="18"/>
      <c r="B27" s="52">
        <v>5.0</v>
      </c>
      <c r="C27" s="52">
        <v>23.0</v>
      </c>
      <c r="D27" s="54" t="s">
        <v>100</v>
      </c>
      <c r="L27" s="8"/>
      <c r="Q27" s="8"/>
    </row>
    <row r="28" ht="15.75" customHeight="1">
      <c r="A28" s="28"/>
      <c r="B28" s="52">
        <v>5.0</v>
      </c>
      <c r="C28" s="52">
        <v>24.0</v>
      </c>
      <c r="D28" s="79" t="s">
        <v>101</v>
      </c>
      <c r="L28" s="8"/>
      <c r="Q28" s="8"/>
    </row>
    <row r="29" ht="34.5" customHeight="1">
      <c r="A29" s="41"/>
      <c r="B29" s="94">
        <f>SUM(B5:B28)</f>
        <v>42</v>
      </c>
      <c r="C29" s="32"/>
      <c r="D29" s="123" t="s">
        <v>52</v>
      </c>
      <c r="L29" s="8"/>
      <c r="Q29" s="8"/>
    </row>
    <row r="30" ht="34.5" customHeight="1">
      <c r="A30" s="97" t="s">
        <v>54</v>
      </c>
      <c r="B30" s="31"/>
      <c r="C30" s="31"/>
      <c r="D30" s="32"/>
      <c r="L30" s="8"/>
      <c r="Q30" s="8"/>
    </row>
    <row r="31" ht="34.5" customHeight="1">
      <c r="A31" s="97" t="s">
        <v>55</v>
      </c>
      <c r="B31" s="31"/>
      <c r="C31" s="31"/>
      <c r="D31" s="32"/>
      <c r="L31" s="8"/>
      <c r="Q31" s="8"/>
    </row>
    <row r="32" ht="34.5" customHeight="1">
      <c r="A32" s="97" t="s">
        <v>57</v>
      </c>
      <c r="B32" s="31"/>
      <c r="C32" s="31"/>
      <c r="D32" s="32"/>
      <c r="L32" s="8"/>
      <c r="Q32" s="8"/>
    </row>
    <row r="33" ht="34.5" customHeight="1">
      <c r="A33" s="97" t="s">
        <v>59</v>
      </c>
      <c r="B33" s="31"/>
      <c r="C33" s="31"/>
      <c r="D33" s="32"/>
      <c r="L33" s="8"/>
      <c r="Q33" s="8"/>
    </row>
    <row r="34" ht="34.5" customHeight="1">
      <c r="D34" s="82"/>
      <c r="G34" s="85" t="s">
        <v>64</v>
      </c>
      <c r="H34" s="32"/>
      <c r="I34" s="86"/>
      <c r="L34" s="8"/>
      <c r="N34" s="85" t="s">
        <v>64</v>
      </c>
      <c r="O34" s="32"/>
      <c r="P34" s="86"/>
      <c r="Q34" s="8"/>
    </row>
    <row r="35" ht="15.75" customHeight="1">
      <c r="D35" s="82"/>
      <c r="G35" s="87" t="s">
        <v>68</v>
      </c>
      <c r="H35" s="87"/>
      <c r="I35" s="87"/>
      <c r="L35" s="8"/>
      <c r="N35" s="87" t="s">
        <v>68</v>
      </c>
      <c r="O35" s="87"/>
      <c r="P35" s="87"/>
      <c r="Q35" s="8"/>
    </row>
    <row r="36" ht="15.75" customHeight="1">
      <c r="D36" s="82"/>
      <c r="L36" s="81"/>
    </row>
    <row r="37" ht="15.75" customHeight="1">
      <c r="D37" s="82"/>
      <c r="L37" s="81"/>
    </row>
    <row r="38" ht="15.75" customHeight="1">
      <c r="D38" s="82"/>
      <c r="L38" s="81"/>
    </row>
    <row r="39" ht="15.75" customHeight="1">
      <c r="D39" s="82"/>
      <c r="L39" s="81"/>
    </row>
    <row r="40" ht="15.75" customHeight="1">
      <c r="D40" s="82"/>
      <c r="L40" s="81"/>
    </row>
    <row r="41" ht="15.75" customHeight="1">
      <c r="D41" s="82"/>
      <c r="L41" s="81"/>
    </row>
    <row r="42" ht="15.75" customHeight="1">
      <c r="D42" s="82"/>
      <c r="L42" s="81"/>
    </row>
    <row r="43" ht="15.75" customHeight="1">
      <c r="D43" s="82"/>
      <c r="L43" s="81"/>
    </row>
    <row r="44" ht="15.75" customHeight="1">
      <c r="D44" s="82"/>
      <c r="L44" s="81"/>
    </row>
    <row r="45" ht="15.75" customHeight="1">
      <c r="D45" s="82"/>
      <c r="L45" s="81"/>
    </row>
    <row r="46" ht="15.75" customHeight="1">
      <c r="D46" s="82"/>
      <c r="L46" s="81"/>
    </row>
    <row r="47" ht="15.75" customHeight="1">
      <c r="D47" s="82"/>
      <c r="L47" s="81"/>
    </row>
    <row r="48" ht="15.75" customHeight="1">
      <c r="D48" s="82"/>
      <c r="L48" s="81"/>
    </row>
    <row r="49" ht="15.75" customHeight="1">
      <c r="D49" s="82"/>
      <c r="L49" s="81"/>
    </row>
    <row r="50" ht="15.75" customHeight="1">
      <c r="D50" s="82"/>
      <c r="L50" s="81"/>
    </row>
    <row r="51" ht="15.75" customHeight="1">
      <c r="D51" s="82"/>
      <c r="L51" s="81"/>
    </row>
    <row r="52" ht="15.75" customHeight="1">
      <c r="D52" s="82"/>
      <c r="L52" s="81"/>
    </row>
    <row r="53" ht="15.75" customHeight="1">
      <c r="D53" s="82"/>
      <c r="L53" s="81"/>
    </row>
    <row r="54" ht="15.75" customHeight="1">
      <c r="D54" s="82"/>
      <c r="L54" s="81"/>
    </row>
    <row r="55" ht="15.75" customHeight="1">
      <c r="D55" s="82"/>
      <c r="L55" s="81"/>
    </row>
    <row r="56" ht="15.75" customHeight="1">
      <c r="D56" s="82"/>
      <c r="L56" s="81"/>
    </row>
    <row r="57" ht="15.75" customHeight="1">
      <c r="D57" s="82"/>
      <c r="L57" s="81"/>
    </row>
    <row r="58" ht="15.75" customHeight="1">
      <c r="D58" s="82"/>
      <c r="L58" s="81"/>
    </row>
    <row r="59" ht="15.75" customHeight="1">
      <c r="D59" s="82"/>
      <c r="L59" s="81"/>
    </row>
    <row r="60" ht="15.75" customHeight="1">
      <c r="D60" s="82"/>
      <c r="L60" s="81"/>
    </row>
    <row r="61" ht="15.75" customHeight="1">
      <c r="D61" s="82"/>
      <c r="L61" s="81"/>
    </row>
    <row r="62" ht="15.75" customHeight="1">
      <c r="D62" s="82"/>
      <c r="L62" s="81"/>
    </row>
    <row r="63" ht="15.75" customHeight="1">
      <c r="D63" s="92"/>
      <c r="L63" s="81"/>
    </row>
    <row r="64" ht="15.75" customHeight="1">
      <c r="D64" s="92"/>
      <c r="L64" s="81"/>
    </row>
    <row r="65" ht="15.75" customHeight="1">
      <c r="D65" s="92"/>
      <c r="L65" s="81"/>
    </row>
    <row r="66" ht="15.75" customHeight="1">
      <c r="D66" s="92"/>
      <c r="L66" s="81"/>
    </row>
    <row r="67" ht="15.75" customHeight="1">
      <c r="D67" s="92"/>
      <c r="L67" s="81"/>
    </row>
    <row r="68" ht="15.75" customHeight="1">
      <c r="D68" s="92"/>
      <c r="L68" s="81"/>
    </row>
    <row r="69" ht="15.75" customHeight="1">
      <c r="D69" s="92"/>
      <c r="L69" s="81"/>
    </row>
    <row r="70" ht="15.75" customHeight="1">
      <c r="D70" s="92"/>
      <c r="L70" s="81"/>
    </row>
    <row r="71" ht="15.75" customHeight="1">
      <c r="D71" s="92"/>
      <c r="L71" s="81"/>
    </row>
    <row r="72" ht="15.75" customHeight="1">
      <c r="D72" s="92"/>
      <c r="L72" s="81"/>
    </row>
    <row r="73" ht="15.75" customHeight="1">
      <c r="D73" s="92"/>
      <c r="L73" s="81"/>
    </row>
    <row r="74" ht="15.75" customHeight="1">
      <c r="D74" s="92"/>
      <c r="L74" s="81"/>
    </row>
    <row r="75" ht="15.75" customHeight="1">
      <c r="D75" s="92"/>
      <c r="L75" s="81"/>
    </row>
    <row r="76" ht="15.75" customHeight="1">
      <c r="D76" s="92"/>
      <c r="L76" s="81"/>
    </row>
    <row r="77" ht="15.75" customHeight="1">
      <c r="D77" s="92"/>
      <c r="L77" s="81"/>
    </row>
    <row r="78" ht="15.75" customHeight="1">
      <c r="D78" s="92"/>
      <c r="L78" s="81"/>
    </row>
    <row r="79" ht="15.75" customHeight="1">
      <c r="D79" s="92"/>
      <c r="L79" s="81"/>
    </row>
    <row r="80" ht="15.75" customHeight="1">
      <c r="D80" s="92"/>
      <c r="L80" s="81"/>
    </row>
    <row r="81" ht="15.75" customHeight="1">
      <c r="D81" s="92"/>
      <c r="L81" s="81"/>
    </row>
    <row r="82" ht="15.75" customHeight="1">
      <c r="D82" s="92"/>
      <c r="L82" s="81"/>
    </row>
    <row r="83" ht="15.75" customHeight="1">
      <c r="D83" s="92"/>
      <c r="L83" s="81"/>
    </row>
    <row r="84" ht="15.75" customHeight="1">
      <c r="D84" s="92"/>
      <c r="L84" s="81"/>
    </row>
    <row r="85" ht="15.75" customHeight="1">
      <c r="D85" s="92"/>
      <c r="L85" s="81"/>
    </row>
    <row r="86" ht="15.75" customHeight="1">
      <c r="D86" s="92"/>
      <c r="L86" s="81"/>
    </row>
    <row r="87" ht="15.75" customHeight="1">
      <c r="D87" s="92"/>
      <c r="L87" s="81"/>
    </row>
    <row r="88" ht="15.75" customHeight="1">
      <c r="D88" s="92"/>
      <c r="L88" s="81"/>
    </row>
    <row r="89" ht="15.75" customHeight="1">
      <c r="D89" s="92"/>
      <c r="L89" s="81"/>
    </row>
    <row r="90" ht="15.75" customHeight="1">
      <c r="D90" s="92"/>
      <c r="L90" s="81"/>
    </row>
    <row r="91" ht="15.75" customHeight="1">
      <c r="D91" s="92"/>
      <c r="L91" s="81"/>
    </row>
    <row r="92" ht="15.75" customHeight="1">
      <c r="D92" s="92"/>
      <c r="L92" s="81"/>
    </row>
    <row r="93" ht="15.75" customHeight="1">
      <c r="D93" s="92"/>
      <c r="L93" s="81"/>
    </row>
    <row r="94" ht="15.75" customHeight="1">
      <c r="D94" s="92"/>
      <c r="L94" s="81"/>
    </row>
    <row r="95" ht="15.75" customHeight="1">
      <c r="D95" s="92"/>
      <c r="L95" s="81"/>
    </row>
    <row r="96" ht="15.75" customHeight="1">
      <c r="D96" s="92"/>
      <c r="L96" s="81"/>
    </row>
    <row r="97" ht="15.75" customHeight="1">
      <c r="D97" s="92"/>
      <c r="L97" s="81"/>
    </row>
    <row r="98" ht="15.75" customHeight="1">
      <c r="D98" s="92"/>
      <c r="L98" s="81"/>
    </row>
    <row r="99" ht="15.75" customHeight="1">
      <c r="D99" s="92"/>
      <c r="L99" s="81"/>
    </row>
    <row r="100" ht="15.75" customHeight="1">
      <c r="D100" s="92"/>
      <c r="L100" s="81"/>
    </row>
    <row r="101" ht="15.75" customHeight="1">
      <c r="D101" s="92"/>
      <c r="L101" s="81"/>
    </row>
    <row r="102" ht="15.75" customHeight="1">
      <c r="D102" s="92"/>
      <c r="L102" s="81"/>
    </row>
    <row r="103" ht="15.75" customHeight="1">
      <c r="D103" s="92"/>
      <c r="L103" s="81"/>
    </row>
    <row r="104" ht="15.75" customHeight="1">
      <c r="D104" s="92"/>
      <c r="L104" s="81"/>
    </row>
    <row r="105" ht="15.75" customHeight="1">
      <c r="D105" s="92"/>
      <c r="L105" s="81"/>
    </row>
    <row r="106" ht="15.75" customHeight="1">
      <c r="D106" s="92"/>
      <c r="L106" s="81"/>
    </row>
    <row r="107" ht="15.75" customHeight="1">
      <c r="D107" s="92"/>
      <c r="L107" s="81"/>
    </row>
    <row r="108" ht="15.75" customHeight="1">
      <c r="D108" s="92"/>
      <c r="L108" s="81"/>
    </row>
    <row r="109" ht="15.75" customHeight="1">
      <c r="D109" s="92"/>
      <c r="L109" s="81"/>
    </row>
    <row r="110" ht="15.75" customHeight="1">
      <c r="D110" s="92"/>
      <c r="L110" s="81"/>
    </row>
    <row r="111" ht="15.75" customHeight="1">
      <c r="D111" s="92"/>
      <c r="L111" s="81"/>
    </row>
    <row r="112" ht="15.75" customHeight="1">
      <c r="D112" s="92"/>
      <c r="L112" s="81"/>
    </row>
    <row r="113" ht="15.75" customHeight="1">
      <c r="D113" s="92"/>
      <c r="L113" s="81"/>
    </row>
    <row r="114" ht="15.75" customHeight="1">
      <c r="D114" s="92"/>
      <c r="L114" s="81"/>
    </row>
    <row r="115" ht="15.75" customHeight="1">
      <c r="D115" s="92"/>
      <c r="L115" s="81"/>
    </row>
    <row r="116" ht="15.75" customHeight="1">
      <c r="D116" s="92"/>
      <c r="L116" s="81"/>
    </row>
    <row r="117" ht="15.75" customHeight="1">
      <c r="D117" s="92"/>
      <c r="L117" s="81"/>
    </row>
    <row r="118" ht="15.75" customHeight="1">
      <c r="D118" s="92"/>
      <c r="L118" s="81"/>
    </row>
    <row r="119" ht="15.75" customHeight="1">
      <c r="D119" s="92"/>
      <c r="L119" s="81"/>
    </row>
    <row r="120" ht="15.75" customHeight="1">
      <c r="D120" s="92"/>
      <c r="L120" s="81"/>
    </row>
    <row r="121" ht="15.75" customHeight="1">
      <c r="D121" s="92"/>
      <c r="L121" s="81"/>
    </row>
    <row r="122" ht="15.75" customHeight="1">
      <c r="D122" s="92"/>
      <c r="L122" s="81"/>
    </row>
    <row r="123" ht="15.75" customHeight="1">
      <c r="D123" s="92"/>
      <c r="L123" s="81"/>
    </row>
    <row r="124" ht="15.75" customHeight="1">
      <c r="D124" s="92"/>
      <c r="L124" s="81"/>
    </row>
    <row r="125" ht="15.75" customHeight="1">
      <c r="D125" s="92"/>
      <c r="L125" s="81"/>
    </row>
    <row r="126" ht="15.75" customHeight="1">
      <c r="D126" s="92"/>
      <c r="L126" s="81"/>
    </row>
    <row r="127" ht="15.75" customHeight="1">
      <c r="D127" s="92"/>
      <c r="L127" s="81"/>
    </row>
    <row r="128" ht="15.75" customHeight="1">
      <c r="D128" s="92"/>
      <c r="L128" s="81"/>
    </row>
    <row r="129" ht="15.75" customHeight="1">
      <c r="D129" s="92"/>
      <c r="L129" s="81"/>
    </row>
    <row r="130" ht="15.75" customHeight="1">
      <c r="D130" s="92"/>
      <c r="L130" s="81"/>
    </row>
    <row r="131" ht="15.75" customHeight="1">
      <c r="D131" s="92"/>
      <c r="L131" s="81"/>
    </row>
    <row r="132" ht="15.75" customHeight="1">
      <c r="D132" s="92"/>
      <c r="L132" s="81"/>
    </row>
    <row r="133" ht="15.75" customHeight="1">
      <c r="D133" s="92"/>
      <c r="L133" s="81"/>
    </row>
    <row r="134" ht="15.75" customHeight="1">
      <c r="D134" s="92"/>
      <c r="L134" s="81"/>
    </row>
    <row r="135" ht="15.75" customHeight="1">
      <c r="D135" s="92"/>
      <c r="L135" s="81"/>
    </row>
    <row r="136" ht="15.75" customHeight="1">
      <c r="D136" s="92"/>
      <c r="L136" s="81"/>
    </row>
    <row r="137" ht="15.75" customHeight="1">
      <c r="D137" s="92"/>
      <c r="L137" s="81"/>
    </row>
    <row r="138" ht="15.75" customHeight="1">
      <c r="D138" s="92"/>
      <c r="L138" s="81"/>
    </row>
    <row r="139" ht="15.75" customHeight="1">
      <c r="D139" s="92"/>
      <c r="L139" s="81"/>
    </row>
    <row r="140" ht="15.75" customHeight="1">
      <c r="D140" s="92"/>
      <c r="L140" s="81"/>
    </row>
    <row r="141" ht="15.75" customHeight="1">
      <c r="D141" s="92"/>
      <c r="L141" s="81"/>
    </row>
    <row r="142" ht="15.75" customHeight="1">
      <c r="D142" s="92"/>
      <c r="L142" s="81"/>
    </row>
    <row r="143" ht="15.75" customHeight="1">
      <c r="D143" s="92"/>
      <c r="L143" s="81"/>
    </row>
    <row r="144" ht="15.75" customHeight="1">
      <c r="D144" s="92"/>
      <c r="L144" s="81"/>
    </row>
    <row r="145" ht="15.75" customHeight="1">
      <c r="D145" s="92"/>
      <c r="L145" s="81"/>
    </row>
    <row r="146" ht="15.75" customHeight="1">
      <c r="D146" s="92"/>
      <c r="L146" s="81"/>
    </row>
    <row r="147" ht="15.75" customHeight="1">
      <c r="D147" s="92"/>
      <c r="L147" s="81"/>
    </row>
    <row r="148" ht="15.75" customHeight="1">
      <c r="D148" s="92"/>
      <c r="L148" s="81"/>
    </row>
    <row r="149" ht="15.75" customHeight="1">
      <c r="D149" s="92"/>
      <c r="L149" s="81"/>
    </row>
    <row r="150" ht="15.75" customHeight="1">
      <c r="D150" s="92"/>
      <c r="L150" s="81"/>
    </row>
    <row r="151" ht="15.75" customHeight="1">
      <c r="D151" s="92"/>
      <c r="L151" s="81"/>
    </row>
    <row r="152" ht="15.75" customHeight="1">
      <c r="D152" s="92"/>
      <c r="L152" s="81"/>
    </row>
    <row r="153" ht="15.75" customHeight="1">
      <c r="D153" s="92"/>
      <c r="L153" s="81"/>
    </row>
    <row r="154" ht="15.75" customHeight="1">
      <c r="D154" s="92"/>
      <c r="L154" s="81"/>
    </row>
    <row r="155" ht="15.75" customHeight="1">
      <c r="D155" s="92"/>
      <c r="L155" s="81"/>
    </row>
    <row r="156" ht="15.75" customHeight="1">
      <c r="D156" s="92"/>
      <c r="L156" s="81"/>
    </row>
    <row r="157" ht="15.75" customHeight="1">
      <c r="D157" s="92"/>
      <c r="L157" s="81"/>
    </row>
    <row r="158" ht="15.75" customHeight="1">
      <c r="D158" s="92"/>
      <c r="L158" s="81"/>
    </row>
    <row r="159" ht="15.75" customHeight="1">
      <c r="D159" s="92"/>
      <c r="L159" s="81"/>
    </row>
    <row r="160" ht="15.75" customHeight="1">
      <c r="D160" s="92"/>
      <c r="L160" s="81"/>
    </row>
    <row r="161" ht="15.75" customHeight="1">
      <c r="D161" s="92"/>
      <c r="L161" s="81"/>
    </row>
    <row r="162" ht="15.75" customHeight="1">
      <c r="D162" s="92"/>
      <c r="L162" s="81"/>
    </row>
    <row r="163" ht="15.75" customHeight="1">
      <c r="D163" s="92"/>
      <c r="L163" s="81"/>
    </row>
    <row r="164" ht="15.75" customHeight="1">
      <c r="D164" s="92"/>
      <c r="L164" s="81"/>
    </row>
    <row r="165" ht="15.75" customHeight="1">
      <c r="D165" s="92"/>
      <c r="L165" s="81"/>
    </row>
    <row r="166" ht="15.75" customHeight="1">
      <c r="D166" s="92"/>
      <c r="L166" s="81"/>
    </row>
    <row r="167" ht="15.75" customHeight="1">
      <c r="D167" s="92"/>
      <c r="L167" s="81"/>
    </row>
    <row r="168" ht="15.75" customHeight="1">
      <c r="D168" s="92"/>
      <c r="L168" s="81"/>
    </row>
    <row r="169" ht="15.75" customHeight="1">
      <c r="D169" s="92"/>
      <c r="L169" s="81"/>
    </row>
    <row r="170" ht="15.75" customHeight="1">
      <c r="D170" s="92"/>
      <c r="L170" s="81"/>
    </row>
    <row r="171" ht="15.75" customHeight="1">
      <c r="D171" s="92"/>
      <c r="L171" s="81"/>
    </row>
    <row r="172" ht="15.75" customHeight="1">
      <c r="D172" s="92"/>
      <c r="L172" s="81"/>
    </row>
    <row r="173" ht="15.75" customHeight="1">
      <c r="D173" s="92"/>
      <c r="L173" s="81"/>
    </row>
    <row r="174" ht="15.75" customHeight="1">
      <c r="D174" s="92"/>
      <c r="L174" s="81"/>
    </row>
    <row r="175" ht="15.75" customHeight="1">
      <c r="D175" s="92"/>
      <c r="L175" s="81"/>
    </row>
    <row r="176" ht="15.75" customHeight="1">
      <c r="D176" s="92"/>
      <c r="L176" s="81"/>
    </row>
    <row r="177" ht="15.75" customHeight="1">
      <c r="D177" s="92"/>
      <c r="L177" s="81"/>
    </row>
    <row r="178" ht="15.75" customHeight="1">
      <c r="D178" s="92"/>
      <c r="L178" s="81"/>
    </row>
    <row r="179" ht="15.75" customHeight="1">
      <c r="D179" s="92"/>
      <c r="L179" s="81"/>
    </row>
    <row r="180" ht="15.75" customHeight="1">
      <c r="D180" s="92"/>
      <c r="L180" s="81"/>
    </row>
    <row r="181" ht="15.75" customHeight="1">
      <c r="D181" s="92"/>
      <c r="L181" s="81"/>
    </row>
    <row r="182" ht="15.75" customHeight="1">
      <c r="D182" s="92"/>
      <c r="L182" s="81"/>
    </row>
    <row r="183" ht="15.75" customHeight="1">
      <c r="D183" s="92"/>
      <c r="L183" s="81"/>
    </row>
    <row r="184" ht="15.75" customHeight="1">
      <c r="D184" s="92"/>
      <c r="L184" s="81"/>
    </row>
    <row r="185" ht="15.75" customHeight="1">
      <c r="D185" s="92"/>
      <c r="L185" s="81"/>
    </row>
    <row r="186" ht="15.75" customHeight="1">
      <c r="D186" s="92"/>
      <c r="L186" s="81"/>
    </row>
    <row r="187" ht="15.75" customHeight="1">
      <c r="D187" s="92"/>
      <c r="L187" s="81"/>
    </row>
    <row r="188" ht="15.75" customHeight="1">
      <c r="D188" s="92"/>
      <c r="L188" s="81"/>
    </row>
    <row r="189" ht="15.75" customHeight="1">
      <c r="D189" s="92"/>
      <c r="L189" s="81"/>
    </row>
    <row r="190" ht="15.75" customHeight="1">
      <c r="D190" s="92"/>
      <c r="L190" s="81"/>
    </row>
    <row r="191" ht="15.75" customHeight="1">
      <c r="D191" s="92"/>
      <c r="L191" s="81"/>
    </row>
    <row r="192" ht="15.75" customHeight="1">
      <c r="D192" s="92"/>
      <c r="L192" s="81"/>
    </row>
    <row r="193" ht="15.75" customHeight="1">
      <c r="D193" s="92"/>
      <c r="L193" s="81"/>
    </row>
    <row r="194" ht="15.75" customHeight="1">
      <c r="D194" s="92"/>
      <c r="L194" s="81"/>
    </row>
    <row r="195" ht="15.75" customHeight="1">
      <c r="D195" s="92"/>
      <c r="L195" s="81"/>
    </row>
    <row r="196" ht="15.75" customHeight="1">
      <c r="D196" s="92"/>
      <c r="L196" s="81"/>
    </row>
    <row r="197" ht="15.75" customHeight="1">
      <c r="D197" s="92"/>
      <c r="L197" s="81"/>
    </row>
    <row r="198" ht="15.75" customHeight="1">
      <c r="D198" s="92"/>
      <c r="L198" s="81"/>
    </row>
    <row r="199" ht="15.75" customHeight="1">
      <c r="D199" s="92"/>
      <c r="L199" s="81"/>
    </row>
    <row r="200" ht="15.75" customHeight="1">
      <c r="D200" s="92"/>
      <c r="L200" s="81"/>
    </row>
    <row r="201" ht="15.75" customHeight="1">
      <c r="D201" s="92"/>
      <c r="L201" s="81"/>
    </row>
    <row r="202" ht="15.75" customHeight="1">
      <c r="D202" s="92"/>
      <c r="L202" s="81"/>
    </row>
    <row r="203" ht="15.75" customHeight="1">
      <c r="D203" s="92"/>
      <c r="L203" s="81"/>
    </row>
    <row r="204" ht="15.75" customHeight="1">
      <c r="D204" s="92"/>
      <c r="L204" s="81"/>
    </row>
    <row r="205" ht="15.75" customHeight="1">
      <c r="D205" s="92"/>
      <c r="L205" s="81"/>
    </row>
    <row r="206" ht="15.75" customHeight="1">
      <c r="D206" s="92"/>
      <c r="L206" s="81"/>
    </row>
    <row r="207" ht="15.75" customHeight="1">
      <c r="D207" s="92"/>
      <c r="L207" s="81"/>
    </row>
    <row r="208" ht="15.75" customHeight="1">
      <c r="D208" s="92"/>
      <c r="L208" s="81"/>
    </row>
    <row r="209" ht="15.75" customHeight="1">
      <c r="D209" s="92"/>
      <c r="L209" s="81"/>
    </row>
    <row r="210" ht="15.75" customHeight="1">
      <c r="D210" s="92"/>
      <c r="L210" s="81"/>
    </row>
    <row r="211" ht="15.75" customHeight="1">
      <c r="D211" s="92"/>
      <c r="L211" s="81"/>
    </row>
    <row r="212" ht="15.75" customHeight="1">
      <c r="D212" s="92"/>
      <c r="L212" s="81"/>
    </row>
    <row r="213" ht="15.75" customHeight="1">
      <c r="D213" s="92"/>
      <c r="L213" s="81"/>
    </row>
    <row r="214" ht="15.75" customHeight="1">
      <c r="D214" s="92"/>
      <c r="L214" s="81"/>
    </row>
    <row r="215" ht="15.75" customHeight="1">
      <c r="D215" s="92"/>
      <c r="L215" s="81"/>
    </row>
    <row r="216" ht="15.75" customHeight="1">
      <c r="D216" s="92"/>
      <c r="L216" s="81"/>
    </row>
    <row r="217" ht="15.75" customHeight="1">
      <c r="D217" s="92"/>
      <c r="L217" s="81"/>
    </row>
    <row r="218" ht="15.75" customHeight="1">
      <c r="D218" s="92"/>
      <c r="L218" s="81"/>
    </row>
    <row r="219" ht="15.75" customHeight="1">
      <c r="D219" s="92"/>
      <c r="L219" s="81"/>
    </row>
    <row r="220" ht="15.75" customHeight="1">
      <c r="D220" s="92"/>
      <c r="L220" s="81"/>
    </row>
    <row r="221" ht="15.75" customHeight="1">
      <c r="D221" s="92"/>
      <c r="L221" s="81"/>
    </row>
    <row r="222" ht="15.75" customHeight="1">
      <c r="D222" s="92"/>
      <c r="L222" s="81"/>
    </row>
    <row r="223" ht="15.75" customHeight="1">
      <c r="D223" s="92"/>
      <c r="L223" s="81"/>
    </row>
    <row r="224" ht="15.75" customHeight="1">
      <c r="D224" s="92"/>
      <c r="L224" s="81"/>
    </row>
    <row r="225" ht="15.75" customHeight="1">
      <c r="D225" s="92"/>
      <c r="L225" s="81"/>
    </row>
    <row r="226" ht="15.75" customHeight="1">
      <c r="D226" s="92"/>
      <c r="L226" s="81"/>
    </row>
    <row r="227" ht="15.75" customHeight="1">
      <c r="D227" s="92"/>
      <c r="L227" s="81"/>
    </row>
    <row r="228" ht="15.75" customHeight="1">
      <c r="D228" s="92"/>
      <c r="L228" s="81"/>
    </row>
    <row r="229" ht="15.75" customHeight="1">
      <c r="D229" s="92"/>
      <c r="L229" s="81"/>
    </row>
    <row r="230" ht="15.75" customHeight="1">
      <c r="D230" s="92"/>
      <c r="L230" s="81"/>
    </row>
    <row r="231" ht="15.75" customHeight="1">
      <c r="D231" s="92"/>
      <c r="L231" s="81"/>
    </row>
    <row r="232" ht="15.75" customHeight="1">
      <c r="D232" s="92"/>
      <c r="L232" s="81"/>
    </row>
    <row r="233" ht="15.75" customHeight="1">
      <c r="D233" s="92"/>
      <c r="L233" s="81"/>
    </row>
    <row r="234" ht="15.75" customHeight="1">
      <c r="D234" s="92"/>
      <c r="L234" s="81"/>
    </row>
    <row r="235" ht="15.75" customHeight="1">
      <c r="D235" s="92"/>
      <c r="L235" s="8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2" t="s">
        <v>96</v>
      </c>
      <c r="B1" s="3" t="s">
        <v>2</v>
      </c>
      <c r="C1" s="3" t="s">
        <v>3</v>
      </c>
      <c r="D1" s="120" t="s">
        <v>4</v>
      </c>
      <c r="E1" s="113"/>
      <c r="K1" s="8"/>
      <c r="L1" s="113" t="s">
        <v>5</v>
      </c>
      <c r="P1" s="8"/>
    </row>
    <row r="2" ht="15.0" customHeight="1">
      <c r="A2" s="18"/>
      <c r="B2" s="18"/>
      <c r="C2" s="18"/>
      <c r="D2" s="20" t="s">
        <v>6</v>
      </c>
      <c r="E2" s="4"/>
      <c r="F2" s="4"/>
      <c r="G2" s="4"/>
      <c r="H2" s="4"/>
      <c r="I2" s="4"/>
      <c r="J2" s="4"/>
      <c r="K2" s="8"/>
      <c r="L2" s="4"/>
      <c r="M2" s="4"/>
      <c r="N2" s="4"/>
      <c r="O2" s="4"/>
      <c r="P2" s="8"/>
    </row>
    <row r="3" ht="15.0" customHeight="1">
      <c r="A3" s="18"/>
      <c r="B3" s="28"/>
      <c r="C3" s="28"/>
      <c r="D3" s="28"/>
      <c r="E3" s="28"/>
      <c r="F3" s="28"/>
      <c r="G3" s="28"/>
      <c r="H3" s="28"/>
      <c r="I3" s="28"/>
      <c r="J3" s="28"/>
      <c r="K3" s="8"/>
      <c r="L3" s="28"/>
      <c r="M3" s="28"/>
      <c r="N3" s="28"/>
      <c r="O3" s="28"/>
      <c r="P3" s="8"/>
    </row>
    <row r="4" ht="15.0" customHeight="1">
      <c r="A4" s="18"/>
      <c r="B4" s="30" t="s">
        <v>17</v>
      </c>
      <c r="C4" s="31"/>
      <c r="D4" s="32"/>
      <c r="K4" s="8"/>
      <c r="P4" s="8"/>
    </row>
    <row r="5" ht="15.0" customHeight="1">
      <c r="A5" s="18"/>
      <c r="B5" s="52">
        <v>1.0</v>
      </c>
      <c r="C5" s="52">
        <v>1.0</v>
      </c>
      <c r="D5" s="54" t="s">
        <v>23</v>
      </c>
      <c r="K5" s="8"/>
      <c r="P5" s="8"/>
    </row>
    <row r="6" ht="45.75" customHeight="1">
      <c r="A6" s="18"/>
      <c r="B6" s="52">
        <v>1.0</v>
      </c>
      <c r="C6" s="52">
        <v>2.0</v>
      </c>
      <c r="D6" s="54"/>
      <c r="K6" s="8"/>
      <c r="P6" s="8"/>
    </row>
    <row r="7" ht="15.0" customHeight="1">
      <c r="A7" s="18"/>
      <c r="B7" s="52">
        <v>1.0</v>
      </c>
      <c r="C7" s="52">
        <v>3.0</v>
      </c>
      <c r="D7" s="54" t="s">
        <v>38</v>
      </c>
      <c r="K7" s="8"/>
      <c r="P7" s="8"/>
    </row>
    <row r="8" ht="15.0" customHeight="1">
      <c r="A8" s="18"/>
      <c r="B8" s="52">
        <v>1.0</v>
      </c>
      <c r="C8" s="52">
        <v>4.0</v>
      </c>
      <c r="D8" s="54" t="s">
        <v>27</v>
      </c>
      <c r="K8" s="8"/>
      <c r="P8" s="8"/>
    </row>
    <row r="9" ht="15.0" customHeight="1">
      <c r="A9" s="18"/>
      <c r="B9" s="52">
        <v>1.0</v>
      </c>
      <c r="C9" s="52">
        <v>5.0</v>
      </c>
      <c r="D9" s="54" t="s">
        <v>30</v>
      </c>
      <c r="K9" s="8"/>
      <c r="P9" s="8"/>
    </row>
    <row r="10" ht="22.5" customHeight="1">
      <c r="A10" s="18"/>
      <c r="B10" s="52">
        <v>1.0</v>
      </c>
      <c r="C10" s="52">
        <v>6.0</v>
      </c>
      <c r="D10" s="54" t="s">
        <v>33</v>
      </c>
      <c r="K10" s="8"/>
      <c r="P10" s="8"/>
    </row>
    <row r="11" ht="48.75" customHeight="1">
      <c r="A11" s="18"/>
      <c r="B11" s="52">
        <v>1.0</v>
      </c>
      <c r="C11" s="52">
        <v>7.0</v>
      </c>
      <c r="D11" s="54" t="s">
        <v>35</v>
      </c>
      <c r="K11" s="8"/>
      <c r="P11" s="8"/>
    </row>
    <row r="12" ht="15.0" customHeight="1">
      <c r="A12" s="18"/>
      <c r="B12" s="52">
        <v>1.0</v>
      </c>
      <c r="C12" s="52">
        <v>8.0</v>
      </c>
      <c r="D12" s="54" t="s">
        <v>102</v>
      </c>
      <c r="K12" s="8"/>
      <c r="P12" s="8"/>
    </row>
    <row r="13" ht="15.0" customHeight="1">
      <c r="A13" s="18"/>
      <c r="B13" s="52">
        <v>1.0</v>
      </c>
      <c r="C13" s="52">
        <v>9.0</v>
      </c>
      <c r="D13" s="54" t="s">
        <v>103</v>
      </c>
      <c r="K13" s="8"/>
      <c r="P13" s="8"/>
    </row>
    <row r="14" ht="15.0" customHeight="1">
      <c r="A14" s="18"/>
      <c r="B14" s="52">
        <v>1.0</v>
      </c>
      <c r="C14" s="52">
        <v>10.0</v>
      </c>
      <c r="D14" s="54" t="s">
        <v>95</v>
      </c>
      <c r="K14" s="8"/>
      <c r="P14" s="8"/>
    </row>
    <row r="15" ht="12.75" customHeight="1">
      <c r="A15" s="18"/>
      <c r="B15" s="52">
        <v>1.0</v>
      </c>
      <c r="C15" s="52">
        <v>11.0</v>
      </c>
      <c r="D15" s="54" t="s">
        <v>41</v>
      </c>
      <c r="K15" s="8"/>
      <c r="P15" s="8"/>
    </row>
    <row r="16" ht="18.0" customHeight="1">
      <c r="A16" s="18"/>
      <c r="B16" s="52">
        <v>1.0</v>
      </c>
      <c r="C16" s="52">
        <v>12.0</v>
      </c>
      <c r="D16" s="54" t="s">
        <v>104</v>
      </c>
      <c r="K16" s="8"/>
      <c r="P16" s="8"/>
    </row>
    <row r="17" ht="54.75" customHeight="1">
      <c r="A17" s="18"/>
      <c r="B17" s="52">
        <v>1.0</v>
      </c>
      <c r="C17" s="52">
        <v>13.0</v>
      </c>
      <c r="D17" s="54" t="s">
        <v>105</v>
      </c>
      <c r="K17" s="8"/>
      <c r="P17" s="8"/>
    </row>
    <row r="18" ht="15.0" customHeight="1">
      <c r="A18" s="18"/>
      <c r="B18" s="52">
        <v>1.0</v>
      </c>
      <c r="C18" s="52">
        <v>14.0</v>
      </c>
      <c r="D18" s="54" t="s">
        <v>42</v>
      </c>
      <c r="K18" s="8"/>
      <c r="P18" s="8"/>
    </row>
    <row r="19" ht="15.0" customHeight="1">
      <c r="A19" s="18"/>
      <c r="B19" s="52">
        <v>1.0</v>
      </c>
      <c r="C19" s="52">
        <v>15.0</v>
      </c>
      <c r="D19" s="54" t="s">
        <v>43</v>
      </c>
      <c r="K19" s="8"/>
      <c r="P19" s="8"/>
    </row>
    <row r="20" ht="15.0" customHeight="1">
      <c r="A20" s="18"/>
      <c r="B20" s="52">
        <v>1.0</v>
      </c>
      <c r="C20" s="52">
        <v>16.0</v>
      </c>
      <c r="D20" s="79" t="s">
        <v>61</v>
      </c>
      <c r="K20" s="8"/>
      <c r="P20" s="8"/>
    </row>
    <row r="21" ht="18.0" customHeight="1">
      <c r="A21" s="18"/>
      <c r="B21" s="52">
        <v>1.0</v>
      </c>
      <c r="C21" s="52">
        <v>17.0</v>
      </c>
      <c r="D21" s="79" t="s">
        <v>63</v>
      </c>
      <c r="K21" s="8"/>
      <c r="P21" s="8"/>
    </row>
    <row r="22" ht="15.75" customHeight="1">
      <c r="A22" s="18"/>
      <c r="B22" s="52">
        <v>1.0</v>
      </c>
      <c r="C22" s="52">
        <v>18.0</v>
      </c>
      <c r="D22" s="79" t="s">
        <v>65</v>
      </c>
      <c r="K22" s="8"/>
      <c r="P22" s="8"/>
    </row>
    <row r="23" ht="15.75" customHeight="1">
      <c r="A23" s="18"/>
      <c r="B23" s="52">
        <v>1.0</v>
      </c>
      <c r="C23" s="52">
        <v>19.0</v>
      </c>
      <c r="D23" s="79" t="s">
        <v>66</v>
      </c>
      <c r="K23" s="8"/>
      <c r="P23" s="8"/>
    </row>
    <row r="24" ht="15.75" customHeight="1">
      <c r="A24" s="18"/>
      <c r="B24" s="52">
        <v>4.0</v>
      </c>
      <c r="C24" s="52">
        <v>20.0</v>
      </c>
      <c r="D24" s="54" t="s">
        <v>114</v>
      </c>
      <c r="K24" s="8"/>
      <c r="P24" s="8"/>
    </row>
    <row r="25" ht="31.5" customHeight="1">
      <c r="A25" s="18"/>
      <c r="B25" s="52">
        <v>5.0</v>
      </c>
      <c r="C25" s="52">
        <v>21.0</v>
      </c>
      <c r="D25" s="79" t="s">
        <v>118</v>
      </c>
      <c r="K25" s="8"/>
      <c r="P25" s="8"/>
    </row>
    <row r="26" ht="18.75" customHeight="1">
      <c r="A26" s="18"/>
      <c r="B26" s="52">
        <v>1.0</v>
      </c>
      <c r="C26" s="52">
        <v>22.0</v>
      </c>
      <c r="D26" s="79" t="s">
        <v>44</v>
      </c>
      <c r="K26" s="8"/>
      <c r="P26" s="8"/>
    </row>
    <row r="27" ht="15.75" customHeight="1">
      <c r="A27" s="18"/>
      <c r="B27" s="52">
        <v>1.0</v>
      </c>
      <c r="C27" s="52">
        <v>23.0</v>
      </c>
      <c r="D27" s="79" t="s">
        <v>45</v>
      </c>
      <c r="K27" s="8"/>
      <c r="P27" s="8"/>
    </row>
    <row r="28" ht="15.75" customHeight="1">
      <c r="A28" s="18"/>
      <c r="B28" s="52">
        <v>1.0</v>
      </c>
      <c r="C28" s="52">
        <v>24.0</v>
      </c>
      <c r="D28" s="79" t="s">
        <v>46</v>
      </c>
      <c r="K28" s="8"/>
      <c r="P28" s="8"/>
    </row>
    <row r="29" ht="15.75" customHeight="1">
      <c r="A29" s="18"/>
      <c r="B29" s="52">
        <v>1.0</v>
      </c>
      <c r="C29" s="52">
        <v>25.0</v>
      </c>
      <c r="D29" s="79" t="s">
        <v>47</v>
      </c>
      <c r="K29" s="8"/>
      <c r="P29" s="8"/>
    </row>
    <row r="30" ht="15.75" customHeight="1">
      <c r="A30" s="18"/>
      <c r="B30" s="52">
        <v>4.0</v>
      </c>
      <c r="C30" s="52">
        <v>26.0</v>
      </c>
      <c r="D30" s="79" t="s">
        <v>119</v>
      </c>
      <c r="K30" s="8"/>
      <c r="P30" s="8"/>
    </row>
    <row r="31" ht="15.75" customHeight="1">
      <c r="A31" s="18"/>
      <c r="B31" s="52">
        <v>5.0</v>
      </c>
      <c r="C31" s="52">
        <v>27.0</v>
      </c>
      <c r="D31" s="54" t="s">
        <v>120</v>
      </c>
      <c r="K31" s="8"/>
      <c r="P31" s="8"/>
    </row>
    <row r="32" ht="15.75" customHeight="1">
      <c r="A32" s="28"/>
      <c r="B32" s="52">
        <v>5.0</v>
      </c>
      <c r="C32" s="52">
        <v>28.0</v>
      </c>
      <c r="D32" s="79" t="s">
        <v>121</v>
      </c>
      <c r="K32" s="8"/>
      <c r="P32" s="8"/>
    </row>
    <row r="33" ht="15.75" customHeight="1">
      <c r="B33" s="94">
        <f>SUM(B5:B32)</f>
        <v>46</v>
      </c>
      <c r="C33" s="32"/>
      <c r="D33" s="95" t="s">
        <v>52</v>
      </c>
      <c r="K33" s="8"/>
      <c r="P33" s="8"/>
    </row>
    <row r="34" ht="15.75" customHeight="1">
      <c r="A34" s="97" t="s">
        <v>54</v>
      </c>
      <c r="B34" s="31"/>
      <c r="C34" s="31"/>
      <c r="D34" s="32"/>
      <c r="K34" s="8"/>
      <c r="P34" s="8"/>
    </row>
    <row r="35" ht="15.75" customHeight="1">
      <c r="A35" s="97" t="s">
        <v>55</v>
      </c>
      <c r="B35" s="31"/>
      <c r="C35" s="31"/>
      <c r="D35" s="32"/>
      <c r="K35" s="8"/>
      <c r="P35" s="8"/>
    </row>
    <row r="36" ht="15.75" customHeight="1">
      <c r="A36" s="97" t="s">
        <v>57</v>
      </c>
      <c r="B36" s="31"/>
      <c r="C36" s="31"/>
      <c r="D36" s="32"/>
      <c r="K36" s="8"/>
      <c r="P36" s="8"/>
    </row>
    <row r="37" ht="15.75" customHeight="1">
      <c r="A37" s="97" t="s">
        <v>59</v>
      </c>
      <c r="B37" s="31"/>
      <c r="C37" s="31"/>
      <c r="D37" s="32"/>
      <c r="K37" s="8"/>
      <c r="P37" s="8"/>
    </row>
    <row r="38" ht="27.0" customHeight="1">
      <c r="D38" s="82"/>
      <c r="F38" s="85" t="s">
        <v>64</v>
      </c>
      <c r="G38" s="32"/>
      <c r="H38" s="86"/>
      <c r="K38" s="8"/>
      <c r="M38" s="85" t="s">
        <v>64</v>
      </c>
      <c r="N38" s="32"/>
      <c r="O38" s="86"/>
      <c r="P38" s="8"/>
    </row>
    <row r="39" ht="15.75" customHeight="1">
      <c r="D39" s="82"/>
      <c r="F39" s="87" t="s">
        <v>68</v>
      </c>
      <c r="G39" s="87"/>
      <c r="H39" s="87"/>
      <c r="K39" s="8"/>
      <c r="M39" s="87" t="s">
        <v>68</v>
      </c>
      <c r="N39" s="87"/>
      <c r="O39" s="87"/>
      <c r="P39" s="8"/>
    </row>
    <row r="40" ht="15.75" customHeight="1">
      <c r="D40" s="82"/>
      <c r="K40" s="81"/>
    </row>
    <row r="41" ht="15.75" customHeight="1">
      <c r="D41" s="82"/>
      <c r="K41" s="81"/>
    </row>
    <row r="42" ht="15.75" customHeight="1">
      <c r="D42" s="82"/>
      <c r="K42" s="81"/>
    </row>
    <row r="43" ht="15.75" customHeight="1">
      <c r="D43" s="82"/>
      <c r="K43" s="81"/>
    </row>
    <row r="44" ht="15.75" customHeight="1">
      <c r="D44" s="82"/>
      <c r="K44" s="81"/>
    </row>
    <row r="45" ht="15.75" customHeight="1">
      <c r="D45" s="82"/>
      <c r="K45" s="81"/>
    </row>
    <row r="46" ht="15.75" customHeight="1">
      <c r="D46" s="82"/>
      <c r="K46" s="81"/>
    </row>
    <row r="47" ht="15.75" customHeight="1">
      <c r="D47" s="82"/>
      <c r="K47" s="81"/>
    </row>
    <row r="48" ht="15.75" customHeight="1">
      <c r="D48" s="82"/>
      <c r="K48" s="81"/>
    </row>
    <row r="49" ht="15.75" customHeight="1">
      <c r="D49" s="82"/>
      <c r="K49" s="81"/>
    </row>
    <row r="50" ht="15.75" customHeight="1">
      <c r="D50" s="82"/>
      <c r="K50" s="81"/>
    </row>
    <row r="51" ht="15.75" customHeight="1">
      <c r="D51" s="82"/>
      <c r="K51" s="81"/>
    </row>
    <row r="52" ht="15.75" customHeight="1">
      <c r="D52" s="82"/>
      <c r="K52" s="81"/>
    </row>
    <row r="53" ht="15.75" customHeight="1">
      <c r="D53" s="82"/>
      <c r="K53" s="81"/>
    </row>
    <row r="54" ht="15.75" customHeight="1">
      <c r="D54" s="82"/>
      <c r="K54" s="81"/>
    </row>
    <row r="55" ht="15.75" customHeight="1">
      <c r="D55" s="82"/>
      <c r="K55" s="81"/>
    </row>
    <row r="56" ht="15.75" customHeight="1">
      <c r="D56" s="82"/>
      <c r="K56" s="81"/>
    </row>
    <row r="57" ht="15.75" customHeight="1">
      <c r="D57" s="82"/>
      <c r="K57" s="81"/>
    </row>
    <row r="58" ht="15.75" customHeight="1">
      <c r="D58" s="82"/>
      <c r="K58" s="81"/>
    </row>
    <row r="59" ht="15.75" customHeight="1">
      <c r="D59" s="82"/>
      <c r="K59" s="81"/>
    </row>
    <row r="60" ht="15.75" customHeight="1">
      <c r="D60" s="82"/>
      <c r="K60" s="81"/>
    </row>
    <row r="61" ht="15.75" customHeight="1">
      <c r="D61" s="82"/>
      <c r="K61" s="81"/>
    </row>
    <row r="62" ht="15.75" customHeight="1">
      <c r="D62" s="82"/>
      <c r="K62" s="81"/>
    </row>
    <row r="63" ht="15.75" customHeight="1">
      <c r="D63" s="82"/>
      <c r="K63" s="81"/>
    </row>
    <row r="64" ht="15.75" customHeight="1">
      <c r="D64" s="82"/>
      <c r="K64" s="81"/>
    </row>
    <row r="65" ht="15.75" customHeight="1">
      <c r="D65" s="82"/>
      <c r="K65" s="81"/>
    </row>
    <row r="66" ht="15.75" customHeight="1">
      <c r="D66" s="82"/>
      <c r="K66" s="81"/>
    </row>
    <row r="67" ht="15.75" customHeight="1">
      <c r="D67" s="92"/>
      <c r="K67" s="81"/>
    </row>
    <row r="68" ht="15.75" customHeight="1">
      <c r="D68" s="92"/>
      <c r="K68" s="81"/>
    </row>
    <row r="69" ht="15.75" customHeight="1">
      <c r="D69" s="92"/>
      <c r="K69" s="81"/>
    </row>
    <row r="70" ht="15.75" customHeight="1">
      <c r="D70" s="92"/>
      <c r="K70" s="81"/>
    </row>
    <row r="71" ht="15.75" customHeight="1">
      <c r="D71" s="92"/>
      <c r="K71" s="81"/>
    </row>
    <row r="72" ht="15.75" customHeight="1">
      <c r="D72" s="92"/>
      <c r="K72" s="81"/>
    </row>
    <row r="73" ht="15.75" customHeight="1">
      <c r="D73" s="92"/>
      <c r="K73" s="81"/>
    </row>
    <row r="74" ht="15.75" customHeight="1">
      <c r="D74" s="92"/>
      <c r="K74" s="81"/>
    </row>
    <row r="75" ht="15.75" customHeight="1">
      <c r="D75" s="92"/>
      <c r="K75" s="81"/>
    </row>
    <row r="76" ht="15.75" customHeight="1">
      <c r="D76" s="92"/>
      <c r="K76" s="81"/>
    </row>
    <row r="77" ht="15.75" customHeight="1">
      <c r="D77" s="92"/>
      <c r="K77" s="81"/>
    </row>
    <row r="78" ht="15.75" customHeight="1">
      <c r="D78" s="92"/>
      <c r="K78" s="81"/>
    </row>
    <row r="79" ht="15.75" customHeight="1">
      <c r="D79" s="92"/>
      <c r="K79" s="81"/>
    </row>
    <row r="80" ht="15.75" customHeight="1">
      <c r="D80" s="92"/>
      <c r="K80" s="81"/>
    </row>
    <row r="81" ht="15.75" customHeight="1">
      <c r="D81" s="92"/>
      <c r="K81" s="81"/>
    </row>
    <row r="82" ht="15.75" customHeight="1">
      <c r="D82" s="92"/>
      <c r="K82" s="81"/>
    </row>
    <row r="83" ht="15.75" customHeight="1">
      <c r="D83" s="92"/>
      <c r="K83" s="81"/>
    </row>
    <row r="84" ht="15.75" customHeight="1">
      <c r="D84" s="92"/>
      <c r="K84" s="81"/>
    </row>
    <row r="85" ht="15.75" customHeight="1">
      <c r="D85" s="92"/>
      <c r="K85" s="81"/>
    </row>
    <row r="86" ht="15.75" customHeight="1">
      <c r="D86" s="92"/>
      <c r="K86" s="81"/>
    </row>
    <row r="87" ht="15.75" customHeight="1">
      <c r="D87" s="92"/>
      <c r="K87" s="81"/>
    </row>
    <row r="88" ht="15.75" customHeight="1">
      <c r="D88" s="92"/>
      <c r="K88" s="81"/>
    </row>
    <row r="89" ht="15.75" customHeight="1">
      <c r="D89" s="92"/>
      <c r="K89" s="81"/>
    </row>
    <row r="90" ht="15.75" customHeight="1">
      <c r="D90" s="92"/>
      <c r="K90" s="81"/>
    </row>
    <row r="91" ht="15.75" customHeight="1">
      <c r="D91" s="92"/>
      <c r="K91" s="81"/>
    </row>
    <row r="92" ht="15.75" customHeight="1">
      <c r="D92" s="92"/>
      <c r="K92" s="81"/>
    </row>
    <row r="93" ht="15.75" customHeight="1">
      <c r="D93" s="92"/>
      <c r="K93" s="81"/>
    </row>
    <row r="94" ht="15.75" customHeight="1">
      <c r="D94" s="92"/>
      <c r="K94" s="81"/>
    </row>
    <row r="95" ht="15.75" customHeight="1">
      <c r="D95" s="92"/>
      <c r="K95" s="81"/>
    </row>
    <row r="96" ht="15.75" customHeight="1">
      <c r="D96" s="92"/>
      <c r="K96" s="81"/>
    </row>
    <row r="97" ht="15.75" customHeight="1">
      <c r="D97" s="92"/>
      <c r="K97" s="81"/>
    </row>
    <row r="98" ht="15.75" customHeight="1">
      <c r="D98" s="92"/>
      <c r="K98" s="81"/>
    </row>
    <row r="99" ht="15.75" customHeight="1">
      <c r="D99" s="92"/>
      <c r="K99" s="81"/>
    </row>
    <row r="100" ht="15.75" customHeight="1">
      <c r="D100" s="92"/>
      <c r="K100" s="81"/>
    </row>
    <row r="101" ht="15.75" customHeight="1">
      <c r="D101" s="92"/>
      <c r="K101" s="81"/>
    </row>
    <row r="102" ht="15.75" customHeight="1">
      <c r="D102" s="92"/>
      <c r="K102" s="81"/>
    </row>
    <row r="103" ht="15.75" customHeight="1">
      <c r="D103" s="92"/>
      <c r="K103" s="81"/>
    </row>
    <row r="104" ht="15.75" customHeight="1">
      <c r="D104" s="92"/>
      <c r="K104" s="81"/>
    </row>
    <row r="105" ht="15.75" customHeight="1">
      <c r="D105" s="92"/>
      <c r="K105" s="81"/>
    </row>
    <row r="106" ht="15.75" customHeight="1">
      <c r="D106" s="92"/>
      <c r="K106" s="81"/>
    </row>
    <row r="107" ht="15.75" customHeight="1">
      <c r="D107" s="92"/>
      <c r="K107" s="81"/>
    </row>
    <row r="108" ht="15.75" customHeight="1">
      <c r="D108" s="92"/>
      <c r="K108" s="81"/>
    </row>
    <row r="109" ht="15.75" customHeight="1">
      <c r="D109" s="92"/>
      <c r="K109" s="81"/>
    </row>
    <row r="110" ht="15.75" customHeight="1">
      <c r="D110" s="92"/>
      <c r="K110" s="81"/>
    </row>
    <row r="111" ht="15.75" customHeight="1">
      <c r="D111" s="92"/>
      <c r="K111" s="81"/>
    </row>
    <row r="112" ht="15.75" customHeight="1">
      <c r="D112" s="92"/>
      <c r="K112" s="81"/>
    </row>
    <row r="113" ht="15.75" customHeight="1">
      <c r="D113" s="92"/>
      <c r="K113" s="81"/>
    </row>
    <row r="114" ht="15.75" customHeight="1">
      <c r="D114" s="92"/>
      <c r="K114" s="81"/>
    </row>
    <row r="115" ht="15.75" customHeight="1">
      <c r="D115" s="92"/>
      <c r="K115" s="81"/>
    </row>
    <row r="116" ht="15.75" customHeight="1">
      <c r="D116" s="92"/>
      <c r="K116" s="81"/>
    </row>
    <row r="117" ht="15.75" customHeight="1">
      <c r="D117" s="92"/>
      <c r="K117" s="81"/>
    </row>
    <row r="118" ht="15.75" customHeight="1">
      <c r="D118" s="92"/>
      <c r="K118" s="81"/>
    </row>
    <row r="119" ht="15.75" customHeight="1">
      <c r="D119" s="92"/>
      <c r="K119" s="81"/>
    </row>
    <row r="120" ht="15.75" customHeight="1">
      <c r="D120" s="92"/>
      <c r="K120" s="81"/>
    </row>
    <row r="121" ht="15.75" customHeight="1">
      <c r="D121" s="92"/>
      <c r="K121" s="81"/>
    </row>
    <row r="122" ht="15.75" customHeight="1">
      <c r="D122" s="92"/>
      <c r="K122" s="81"/>
    </row>
    <row r="123" ht="15.75" customHeight="1">
      <c r="D123" s="92"/>
      <c r="K123" s="81"/>
    </row>
    <row r="124" ht="15.75" customHeight="1">
      <c r="D124" s="92"/>
      <c r="K124" s="81"/>
    </row>
    <row r="125" ht="15.75" customHeight="1">
      <c r="D125" s="92"/>
      <c r="K125" s="81"/>
    </row>
    <row r="126" ht="15.75" customHeight="1">
      <c r="D126" s="92"/>
      <c r="K126" s="81"/>
    </row>
    <row r="127" ht="15.75" customHeight="1">
      <c r="D127" s="92"/>
      <c r="K127" s="81"/>
    </row>
    <row r="128" ht="15.75" customHeight="1">
      <c r="D128" s="92"/>
      <c r="K128" s="81"/>
    </row>
    <row r="129" ht="15.75" customHeight="1">
      <c r="D129" s="92"/>
      <c r="K129" s="81"/>
    </row>
    <row r="130" ht="15.75" customHeight="1">
      <c r="D130" s="92"/>
      <c r="K130" s="81"/>
    </row>
    <row r="131" ht="15.75" customHeight="1">
      <c r="D131" s="92"/>
      <c r="K131" s="81"/>
    </row>
    <row r="132" ht="15.75" customHeight="1">
      <c r="D132" s="92"/>
      <c r="K132" s="81"/>
    </row>
    <row r="133" ht="15.75" customHeight="1">
      <c r="D133" s="92"/>
      <c r="K133" s="81"/>
    </row>
    <row r="134" ht="15.75" customHeight="1">
      <c r="D134" s="92"/>
      <c r="K134" s="81"/>
    </row>
    <row r="135" ht="15.75" customHeight="1">
      <c r="D135" s="92"/>
      <c r="K135" s="81"/>
    </row>
    <row r="136" ht="15.75" customHeight="1">
      <c r="D136" s="92"/>
      <c r="K136" s="81"/>
    </row>
    <row r="137" ht="15.75" customHeight="1">
      <c r="D137" s="92"/>
      <c r="K137" s="81"/>
    </row>
    <row r="138" ht="15.75" customHeight="1">
      <c r="D138" s="92"/>
      <c r="K138" s="81"/>
    </row>
    <row r="139" ht="15.75" customHeight="1">
      <c r="D139" s="92"/>
      <c r="K139" s="81"/>
    </row>
    <row r="140" ht="15.75" customHeight="1">
      <c r="D140" s="92"/>
      <c r="K140" s="81"/>
    </row>
    <row r="141" ht="15.75" customHeight="1">
      <c r="D141" s="92"/>
      <c r="K141" s="81"/>
    </row>
    <row r="142" ht="15.75" customHeight="1">
      <c r="D142" s="92"/>
      <c r="K142" s="81"/>
    </row>
    <row r="143" ht="15.75" customHeight="1">
      <c r="D143" s="92"/>
      <c r="K143" s="81"/>
    </row>
    <row r="144" ht="15.75" customHeight="1">
      <c r="D144" s="92"/>
      <c r="K144" s="81"/>
    </row>
    <row r="145" ht="15.75" customHeight="1">
      <c r="D145" s="92"/>
      <c r="K145" s="81"/>
    </row>
    <row r="146" ht="15.75" customHeight="1">
      <c r="D146" s="92"/>
      <c r="K146" s="81"/>
    </row>
    <row r="147" ht="15.75" customHeight="1">
      <c r="D147" s="92"/>
      <c r="K147" s="81"/>
    </row>
    <row r="148" ht="15.75" customHeight="1">
      <c r="D148" s="92"/>
      <c r="K148" s="81"/>
    </row>
    <row r="149" ht="15.75" customHeight="1">
      <c r="D149" s="92"/>
      <c r="K149" s="81"/>
    </row>
    <row r="150" ht="15.75" customHeight="1">
      <c r="D150" s="92"/>
      <c r="K150" s="81"/>
    </row>
    <row r="151" ht="15.75" customHeight="1">
      <c r="D151" s="92"/>
      <c r="K151" s="81"/>
    </row>
    <row r="152" ht="15.75" customHeight="1">
      <c r="D152" s="92"/>
      <c r="K152" s="81"/>
    </row>
    <row r="153" ht="15.75" customHeight="1">
      <c r="D153" s="92"/>
      <c r="K153" s="81"/>
    </row>
    <row r="154" ht="15.75" customHeight="1">
      <c r="D154" s="92"/>
      <c r="K154" s="81"/>
    </row>
    <row r="155" ht="15.75" customHeight="1">
      <c r="D155" s="92"/>
      <c r="K155" s="81"/>
    </row>
    <row r="156" ht="15.75" customHeight="1">
      <c r="D156" s="92"/>
      <c r="K156" s="81"/>
    </row>
    <row r="157" ht="15.75" customHeight="1">
      <c r="D157" s="92"/>
      <c r="K157" s="81"/>
    </row>
    <row r="158" ht="15.75" customHeight="1">
      <c r="D158" s="92"/>
      <c r="K158" s="81"/>
    </row>
    <row r="159" ht="15.75" customHeight="1">
      <c r="D159" s="92"/>
      <c r="K159" s="81"/>
    </row>
    <row r="160" ht="15.75" customHeight="1">
      <c r="D160" s="92"/>
      <c r="K160" s="81"/>
    </row>
    <row r="161" ht="15.75" customHeight="1">
      <c r="D161" s="92"/>
      <c r="K161" s="81"/>
    </row>
    <row r="162" ht="15.75" customHeight="1">
      <c r="D162" s="92"/>
      <c r="K162" s="81"/>
    </row>
    <row r="163" ht="15.75" customHeight="1">
      <c r="D163" s="92"/>
      <c r="K163" s="81"/>
    </row>
    <row r="164" ht="15.75" customHeight="1">
      <c r="D164" s="92"/>
      <c r="K164" s="81"/>
    </row>
    <row r="165" ht="15.75" customHeight="1">
      <c r="D165" s="92"/>
      <c r="K165" s="81"/>
    </row>
    <row r="166" ht="15.75" customHeight="1">
      <c r="D166" s="92"/>
      <c r="K166" s="81"/>
    </row>
    <row r="167" ht="15.75" customHeight="1">
      <c r="D167" s="92"/>
      <c r="K167" s="81"/>
    </row>
    <row r="168" ht="15.75" customHeight="1">
      <c r="D168" s="92"/>
      <c r="K168" s="81"/>
    </row>
    <row r="169" ht="15.75" customHeight="1">
      <c r="D169" s="92"/>
      <c r="K169" s="81"/>
    </row>
    <row r="170" ht="15.75" customHeight="1">
      <c r="D170" s="92"/>
      <c r="K170" s="81"/>
    </row>
    <row r="171" ht="15.75" customHeight="1">
      <c r="D171" s="92"/>
      <c r="K171" s="81"/>
    </row>
    <row r="172" ht="15.75" customHeight="1">
      <c r="D172" s="92"/>
      <c r="K172" s="81"/>
    </row>
    <row r="173" ht="15.75" customHeight="1">
      <c r="D173" s="92"/>
      <c r="K173" s="81"/>
    </row>
    <row r="174" ht="15.75" customHeight="1">
      <c r="D174" s="92"/>
      <c r="K174" s="81"/>
    </row>
    <row r="175" ht="15.75" customHeight="1">
      <c r="D175" s="92"/>
      <c r="K175" s="81"/>
    </row>
    <row r="176" ht="15.75" customHeight="1">
      <c r="D176" s="92"/>
      <c r="K176" s="81"/>
    </row>
    <row r="177" ht="15.75" customHeight="1">
      <c r="D177" s="92"/>
      <c r="K177" s="81"/>
    </row>
    <row r="178" ht="15.75" customHeight="1">
      <c r="D178" s="92"/>
      <c r="K178" s="81"/>
    </row>
    <row r="179" ht="15.75" customHeight="1">
      <c r="D179" s="92"/>
      <c r="K179" s="81"/>
    </row>
    <row r="180" ht="15.75" customHeight="1">
      <c r="D180" s="92"/>
      <c r="K180" s="81"/>
    </row>
    <row r="181" ht="15.75" customHeight="1">
      <c r="D181" s="92"/>
      <c r="K181" s="81"/>
    </row>
    <row r="182" ht="15.75" customHeight="1">
      <c r="D182" s="92"/>
      <c r="K182" s="81"/>
    </row>
    <row r="183" ht="15.75" customHeight="1">
      <c r="D183" s="92"/>
      <c r="K183" s="81"/>
    </row>
    <row r="184" ht="15.75" customHeight="1">
      <c r="D184" s="92"/>
      <c r="K184" s="81"/>
    </row>
    <row r="185" ht="15.75" customHeight="1">
      <c r="D185" s="92"/>
      <c r="K185" s="81"/>
    </row>
    <row r="186" ht="15.75" customHeight="1">
      <c r="D186" s="92"/>
      <c r="K186" s="81"/>
    </row>
    <row r="187" ht="15.75" customHeight="1">
      <c r="D187" s="92"/>
      <c r="K187" s="81"/>
    </row>
    <row r="188" ht="15.75" customHeight="1">
      <c r="D188" s="92"/>
      <c r="K188" s="81"/>
    </row>
    <row r="189" ht="15.75" customHeight="1">
      <c r="D189" s="92"/>
      <c r="K189" s="81"/>
    </row>
    <row r="190" ht="15.75" customHeight="1">
      <c r="D190" s="92"/>
      <c r="K190" s="81"/>
    </row>
    <row r="191" ht="15.75" customHeight="1">
      <c r="D191" s="92"/>
      <c r="K191" s="81"/>
    </row>
    <row r="192" ht="15.75" customHeight="1">
      <c r="D192" s="92"/>
      <c r="K192" s="81"/>
    </row>
    <row r="193" ht="15.75" customHeight="1">
      <c r="D193" s="92"/>
      <c r="K193" s="81"/>
    </row>
    <row r="194" ht="15.75" customHeight="1">
      <c r="D194" s="92"/>
      <c r="K194" s="81"/>
    </row>
    <row r="195" ht="15.75" customHeight="1">
      <c r="D195" s="92"/>
      <c r="K195" s="81"/>
    </row>
    <row r="196" ht="15.75" customHeight="1">
      <c r="D196" s="92"/>
      <c r="K196" s="81"/>
    </row>
    <row r="197" ht="15.75" customHeight="1">
      <c r="D197" s="92"/>
      <c r="K197" s="81"/>
    </row>
    <row r="198" ht="15.75" customHeight="1">
      <c r="D198" s="92"/>
      <c r="K198" s="81"/>
    </row>
    <row r="199" ht="15.75" customHeight="1">
      <c r="D199" s="92"/>
      <c r="K199" s="81"/>
    </row>
    <row r="200" ht="15.75" customHeight="1">
      <c r="D200" s="92"/>
      <c r="K200" s="81"/>
    </row>
    <row r="201" ht="15.75" customHeight="1">
      <c r="D201" s="92"/>
      <c r="K201" s="81"/>
    </row>
    <row r="202" ht="15.75" customHeight="1">
      <c r="D202" s="92"/>
      <c r="K202" s="81"/>
    </row>
    <row r="203" ht="15.75" customHeight="1">
      <c r="D203" s="92"/>
      <c r="K203" s="81"/>
    </row>
    <row r="204" ht="15.75" customHeight="1">
      <c r="D204" s="92"/>
      <c r="K204" s="81"/>
    </row>
    <row r="205" ht="15.75" customHeight="1">
      <c r="D205" s="92"/>
      <c r="K205" s="81"/>
    </row>
    <row r="206" ht="15.75" customHeight="1">
      <c r="D206" s="92"/>
      <c r="K206" s="81"/>
    </row>
    <row r="207" ht="15.75" customHeight="1">
      <c r="D207" s="92"/>
      <c r="K207" s="81"/>
    </row>
    <row r="208" ht="15.75" customHeight="1">
      <c r="D208" s="92"/>
      <c r="K208" s="81"/>
    </row>
    <row r="209" ht="15.75" customHeight="1">
      <c r="D209" s="92"/>
      <c r="K209" s="81"/>
    </row>
    <row r="210" ht="15.75" customHeight="1">
      <c r="D210" s="92"/>
      <c r="K210" s="81"/>
    </row>
    <row r="211" ht="15.75" customHeight="1">
      <c r="D211" s="92"/>
      <c r="K211" s="81"/>
    </row>
    <row r="212" ht="15.75" customHeight="1">
      <c r="D212" s="92"/>
      <c r="K212" s="81"/>
    </row>
    <row r="213" ht="15.75" customHeight="1">
      <c r="D213" s="92"/>
      <c r="K213" s="81"/>
    </row>
    <row r="214" ht="15.75" customHeight="1">
      <c r="D214" s="92"/>
      <c r="K214" s="81"/>
    </row>
    <row r="215" ht="15.75" customHeight="1">
      <c r="D215" s="92"/>
      <c r="K215" s="81"/>
    </row>
    <row r="216" ht="15.75" customHeight="1">
      <c r="D216" s="92"/>
      <c r="K216" s="81"/>
    </row>
    <row r="217" ht="15.75" customHeight="1">
      <c r="D217" s="92"/>
      <c r="K217" s="81"/>
    </row>
    <row r="218" ht="15.75" customHeight="1">
      <c r="D218" s="92"/>
      <c r="K218" s="81"/>
    </row>
    <row r="219" ht="15.75" customHeight="1">
      <c r="D219" s="92"/>
      <c r="K219" s="81"/>
    </row>
    <row r="220" ht="15.75" customHeight="1">
      <c r="D220" s="92"/>
      <c r="K220" s="81"/>
    </row>
    <row r="221" ht="15.75" customHeight="1">
      <c r="D221" s="92"/>
      <c r="K221" s="81"/>
    </row>
    <row r="222" ht="15.75" customHeight="1">
      <c r="D222" s="92"/>
      <c r="K222" s="81"/>
    </row>
    <row r="223" ht="15.75" customHeight="1">
      <c r="D223" s="92"/>
      <c r="K223" s="81"/>
    </row>
    <row r="224" ht="15.75" customHeight="1">
      <c r="D224" s="92"/>
      <c r="K224" s="81"/>
    </row>
    <row r="225" ht="15.75" customHeight="1">
      <c r="D225" s="92"/>
      <c r="K225" s="81"/>
    </row>
    <row r="226" ht="15.75" customHeight="1">
      <c r="D226" s="92"/>
      <c r="K226" s="81"/>
    </row>
    <row r="227" ht="15.75" customHeight="1">
      <c r="D227" s="92"/>
      <c r="K227" s="81"/>
    </row>
    <row r="228" ht="15.75" customHeight="1">
      <c r="D228" s="92"/>
      <c r="K228" s="81"/>
    </row>
    <row r="229" ht="15.75" customHeight="1">
      <c r="D229" s="92"/>
      <c r="K229" s="81"/>
    </row>
    <row r="230" ht="15.75" customHeight="1">
      <c r="D230" s="92"/>
      <c r="K230" s="81"/>
    </row>
    <row r="231" ht="15.75" customHeight="1">
      <c r="D231" s="92"/>
      <c r="K231" s="81"/>
    </row>
    <row r="232" ht="15.75" customHeight="1">
      <c r="D232" s="92"/>
      <c r="K232" s="81"/>
    </row>
    <row r="233" ht="15.75" customHeight="1">
      <c r="D233" s="92"/>
      <c r="K233" s="81"/>
    </row>
    <row r="234" ht="15.75" customHeight="1">
      <c r="D234" s="92"/>
      <c r="K234" s="81"/>
    </row>
    <row r="235" ht="15.75" customHeight="1">
      <c r="D235" s="92"/>
      <c r="K235" s="81"/>
    </row>
    <row r="236" ht="15.75" customHeight="1">
      <c r="D236" s="92"/>
      <c r="K236" s="81"/>
    </row>
    <row r="237" ht="15.75" customHeight="1">
      <c r="D237" s="92"/>
      <c r="K237" s="81"/>
    </row>
    <row r="238" ht="15.75" customHeight="1">
      <c r="D238" s="92"/>
      <c r="K238" s="81"/>
    </row>
    <row r="239" ht="15.75" customHeight="1">
      <c r="D239" s="92"/>
      <c r="K239" s="8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3.38"/>
    <col customWidth="1" min="6" max="6" width="10.25"/>
    <col customWidth="1" min="7" max="7" width="8.38"/>
    <col customWidth="1" min="8" max="8" width="10.75"/>
    <col customWidth="1" min="9" max="17" width="8.38"/>
    <col customWidth="1" min="18" max="26" width="11.0"/>
  </cols>
  <sheetData>
    <row r="1" ht="15.0" customHeight="1">
      <c r="A1" s="134" t="s">
        <v>122</v>
      </c>
      <c r="B1" s="4" t="s">
        <v>2</v>
      </c>
      <c r="C1" s="4" t="s">
        <v>3</v>
      </c>
      <c r="D1" s="135" t="s">
        <v>4</v>
      </c>
      <c r="E1" s="136">
        <v>43909.0</v>
      </c>
      <c r="G1" s="15"/>
      <c r="H1" s="13">
        <v>43917.0</v>
      </c>
      <c r="I1" s="15"/>
      <c r="J1" s="17"/>
      <c r="K1" s="17"/>
      <c r="M1" s="17" t="s">
        <v>5</v>
      </c>
      <c r="Q1" s="15"/>
      <c r="R1" s="16"/>
      <c r="S1" s="16"/>
      <c r="T1" s="16"/>
      <c r="U1" s="16"/>
      <c r="V1" s="16"/>
      <c r="W1" s="16"/>
      <c r="X1" s="16"/>
      <c r="Y1" s="16"/>
      <c r="Z1" s="16"/>
    </row>
    <row r="2" ht="15.0" customHeight="1">
      <c r="A2" s="18"/>
      <c r="B2" s="18"/>
      <c r="C2" s="18"/>
      <c r="D2" s="20" t="s">
        <v>6</v>
      </c>
      <c r="E2" s="26" t="s">
        <v>11</v>
      </c>
      <c r="F2" s="26" t="s">
        <v>123</v>
      </c>
      <c r="G2" s="25"/>
      <c r="H2" s="26" t="s">
        <v>124</v>
      </c>
      <c r="I2" s="25"/>
      <c r="J2" s="4"/>
      <c r="K2" s="4"/>
      <c r="L2" s="137"/>
      <c r="M2" s="4"/>
      <c r="N2" s="4"/>
      <c r="O2" s="4"/>
      <c r="P2" s="4"/>
      <c r="Q2" s="8"/>
    </row>
    <row r="3" ht="34.5" customHeight="1">
      <c r="A3" s="18"/>
      <c r="B3" s="28"/>
      <c r="C3" s="28"/>
      <c r="D3" s="28"/>
      <c r="E3" s="28"/>
      <c r="F3" s="28"/>
      <c r="G3" s="25"/>
      <c r="H3" s="28"/>
      <c r="I3" s="25"/>
      <c r="J3" s="28"/>
      <c r="K3" s="28"/>
      <c r="L3" s="28"/>
      <c r="M3" s="28"/>
      <c r="N3" s="28"/>
      <c r="O3" s="28"/>
      <c r="P3" s="28"/>
      <c r="Q3" s="8"/>
    </row>
    <row r="4" ht="21.75" customHeight="1">
      <c r="A4" s="18"/>
      <c r="B4" s="30" t="s">
        <v>17</v>
      </c>
      <c r="C4" s="31"/>
      <c r="D4" s="32"/>
      <c r="E4" s="36">
        <v>0.005069444444444444</v>
      </c>
      <c r="F4" s="42">
        <v>0.0036226851851851854</v>
      </c>
      <c r="G4" s="138"/>
      <c r="H4" s="42">
        <v>7.407407407407407E-4</v>
      </c>
      <c r="I4" s="138"/>
      <c r="J4" s="39"/>
      <c r="K4" s="39"/>
      <c r="M4" s="39"/>
      <c r="N4" s="39"/>
      <c r="O4" s="39"/>
      <c r="P4" s="39"/>
      <c r="Q4" s="38"/>
      <c r="R4" s="39"/>
      <c r="S4" s="39"/>
      <c r="T4" s="39"/>
      <c r="U4" s="39"/>
      <c r="V4" s="39"/>
      <c r="W4" s="39"/>
      <c r="X4" s="39"/>
      <c r="Y4" s="39"/>
      <c r="Z4" s="39"/>
    </row>
    <row r="5" ht="18.0" customHeight="1">
      <c r="A5" s="18"/>
      <c r="B5" s="41">
        <v>1.0</v>
      </c>
      <c r="C5" s="41">
        <v>1.0</v>
      </c>
      <c r="D5" s="54" t="s">
        <v>23</v>
      </c>
      <c r="E5" s="139">
        <v>1.0</v>
      </c>
      <c r="F5" s="51">
        <v>1.0</v>
      </c>
      <c r="G5" s="25"/>
      <c r="H5" s="51">
        <v>1.0</v>
      </c>
      <c r="I5" s="25"/>
      <c r="Q5" s="8"/>
    </row>
    <row r="6" ht="18.75" customHeight="1">
      <c r="A6" s="18"/>
      <c r="B6" s="41">
        <v>1.0</v>
      </c>
      <c r="C6" s="41">
        <v>2.0</v>
      </c>
      <c r="D6" s="54" t="s">
        <v>126</v>
      </c>
      <c r="E6" s="139">
        <v>1.0</v>
      </c>
      <c r="F6" s="51">
        <v>1.0</v>
      </c>
      <c r="G6" s="25"/>
      <c r="H6" s="51">
        <v>1.0</v>
      </c>
      <c r="I6" s="25"/>
      <c r="Q6" s="8"/>
    </row>
    <row r="7" ht="16.5" customHeight="1">
      <c r="A7" s="18"/>
      <c r="B7" s="41">
        <v>1.0</v>
      </c>
      <c r="C7" s="41">
        <v>3.0</v>
      </c>
      <c r="D7" s="54" t="s">
        <v>127</v>
      </c>
      <c r="E7" s="139">
        <v>1.0</v>
      </c>
      <c r="F7" s="51">
        <v>1.0</v>
      </c>
      <c r="G7" s="25"/>
      <c r="H7" s="51">
        <v>1.0</v>
      </c>
      <c r="I7" s="25"/>
      <c r="Q7" s="8"/>
    </row>
    <row r="8" ht="18.0" customHeight="1">
      <c r="A8" s="18"/>
      <c r="B8" s="41">
        <v>1.0</v>
      </c>
      <c r="C8" s="41">
        <v>4.0</v>
      </c>
      <c r="D8" s="54" t="s">
        <v>128</v>
      </c>
      <c r="E8" s="139">
        <v>1.0</v>
      </c>
      <c r="F8" s="51">
        <v>1.0</v>
      </c>
      <c r="G8" s="25"/>
      <c r="H8" s="51">
        <v>1.0</v>
      </c>
      <c r="I8" s="25"/>
      <c r="Q8" s="8"/>
    </row>
    <row r="9" ht="18.75" customHeight="1">
      <c r="A9" s="18"/>
      <c r="B9" s="41">
        <v>1.0</v>
      </c>
      <c r="C9" s="41">
        <v>5.0</v>
      </c>
      <c r="D9" s="54" t="s">
        <v>129</v>
      </c>
      <c r="E9" s="50">
        <v>1.0</v>
      </c>
      <c r="F9" s="51">
        <v>1.0</v>
      </c>
      <c r="G9" s="25"/>
      <c r="H9" s="51">
        <v>1.0</v>
      </c>
      <c r="I9" s="25"/>
      <c r="Q9" s="8"/>
    </row>
    <row r="10" ht="22.5" customHeight="1">
      <c r="A10" s="18"/>
      <c r="B10" s="41">
        <v>1.0</v>
      </c>
      <c r="C10" s="41">
        <v>6.0</v>
      </c>
      <c r="D10" s="54"/>
      <c r="E10" s="139">
        <v>1.0</v>
      </c>
      <c r="F10" s="51">
        <v>1.0</v>
      </c>
      <c r="G10" s="25"/>
      <c r="H10" s="51">
        <v>1.0</v>
      </c>
      <c r="I10" s="25"/>
      <c r="Q10" s="8"/>
    </row>
    <row r="11" ht="31.5" customHeight="1">
      <c r="A11" s="18"/>
      <c r="B11" s="41">
        <v>1.0</v>
      </c>
      <c r="C11" s="41">
        <v>7.0</v>
      </c>
      <c r="D11" s="54" t="s">
        <v>130</v>
      </c>
      <c r="E11" s="139">
        <v>1.0</v>
      </c>
      <c r="F11" s="51">
        <v>1.0</v>
      </c>
      <c r="G11" s="25"/>
      <c r="H11" s="51">
        <v>1.0</v>
      </c>
      <c r="I11" s="25"/>
      <c r="Q11" s="8"/>
    </row>
    <row r="12" ht="28.5" customHeight="1">
      <c r="A12" s="18"/>
      <c r="B12" s="41">
        <v>1.0</v>
      </c>
      <c r="C12" s="41">
        <v>8.0</v>
      </c>
      <c r="D12" s="54" t="s">
        <v>132</v>
      </c>
      <c r="E12" s="139">
        <v>1.0</v>
      </c>
      <c r="F12" s="51">
        <v>1.0</v>
      </c>
      <c r="G12" s="25"/>
      <c r="H12" s="51">
        <v>1.0</v>
      </c>
      <c r="I12" s="25"/>
      <c r="Q12" s="8"/>
    </row>
    <row r="13" ht="50.25" customHeight="1">
      <c r="A13" s="18"/>
      <c r="B13" s="41">
        <v>1.0</v>
      </c>
      <c r="C13" s="41">
        <v>9.0</v>
      </c>
      <c r="D13" s="144" t="s">
        <v>133</v>
      </c>
      <c r="E13" s="139">
        <v>1.0</v>
      </c>
      <c r="F13" s="51">
        <v>1.0</v>
      </c>
      <c r="G13" s="25"/>
      <c r="H13" s="70">
        <v>0.0</v>
      </c>
      <c r="I13" s="25"/>
      <c r="Q13" s="8"/>
    </row>
    <row r="14" ht="52.5" customHeight="1">
      <c r="A14" s="28"/>
      <c r="B14" s="41">
        <v>10.0</v>
      </c>
      <c r="C14" s="41">
        <v>10.0</v>
      </c>
      <c r="D14" s="146" t="s">
        <v>134</v>
      </c>
      <c r="E14" s="139">
        <v>10.0</v>
      </c>
      <c r="F14" s="147">
        <v>10.0</v>
      </c>
      <c r="G14" s="25"/>
      <c r="H14" s="51">
        <v>10.0</v>
      </c>
      <c r="I14" s="25"/>
      <c r="Q14" s="8"/>
    </row>
    <row r="15" ht="19.5" customHeight="1">
      <c r="B15" s="148">
        <f>SUM(B5:B14)</f>
        <v>19</v>
      </c>
      <c r="C15" s="31"/>
      <c r="D15" s="151" t="s">
        <v>52</v>
      </c>
      <c r="E15" s="6">
        <f t="shared" ref="E15:F15" si="1">SUM(E5:E14)</f>
        <v>19</v>
      </c>
      <c r="F15" s="152">
        <f t="shared" si="1"/>
        <v>19</v>
      </c>
      <c r="G15" s="25"/>
      <c r="H15" s="96">
        <f>SUM(H5:H14)</f>
        <v>18</v>
      </c>
      <c r="I15" s="25"/>
      <c r="Q15" s="8"/>
    </row>
    <row r="16" ht="15.75" customHeight="1">
      <c r="A16" s="74" t="s">
        <v>54</v>
      </c>
      <c r="B16" s="31"/>
      <c r="C16" s="31"/>
      <c r="D16" s="32"/>
      <c r="E16" s="139">
        <v>19.0</v>
      </c>
      <c r="F16" s="147">
        <v>19.0</v>
      </c>
      <c r="G16" s="25"/>
      <c r="H16" s="51">
        <v>19.0</v>
      </c>
      <c r="I16" s="25"/>
      <c r="Q16" s="8"/>
    </row>
    <row r="17" ht="15.75" customHeight="1">
      <c r="A17" s="74" t="s">
        <v>55</v>
      </c>
      <c r="B17" s="31"/>
      <c r="C17" s="31"/>
      <c r="D17" s="32"/>
      <c r="E17" s="155">
        <f t="shared" ref="E17:F17" si="2">E15/E16</f>
        <v>1</v>
      </c>
      <c r="F17" s="99">
        <f t="shared" si="2"/>
        <v>1</v>
      </c>
      <c r="G17" s="157"/>
      <c r="H17" s="99">
        <f>H15/H16</f>
        <v>0.9473684211</v>
      </c>
      <c r="I17" s="157"/>
      <c r="J17" s="77"/>
      <c r="K17" s="77"/>
      <c r="M17" s="77"/>
      <c r="N17" s="77"/>
      <c r="O17" s="77"/>
      <c r="P17" s="77"/>
      <c r="Q17" s="76"/>
      <c r="R17" s="77"/>
      <c r="S17" s="77"/>
      <c r="T17" s="77"/>
      <c r="U17" s="77"/>
      <c r="V17" s="77"/>
      <c r="W17" s="77"/>
      <c r="X17" s="77"/>
      <c r="Y17" s="77"/>
      <c r="Z17" s="77"/>
    </row>
    <row r="18" ht="15.75" customHeight="1">
      <c r="A18" s="74" t="s">
        <v>57</v>
      </c>
      <c r="B18" s="31"/>
      <c r="C18" s="31"/>
      <c r="D18" s="32"/>
      <c r="E18" s="6">
        <f t="shared" ref="E18:F18" si="3">E16-E15</f>
        <v>0</v>
      </c>
      <c r="F18" s="96">
        <f t="shared" si="3"/>
        <v>0</v>
      </c>
      <c r="G18" s="25"/>
      <c r="H18" s="96">
        <f>H16-H15</f>
        <v>1</v>
      </c>
      <c r="I18" s="25"/>
      <c r="Q18" s="8"/>
    </row>
    <row r="19" ht="51.75" customHeight="1">
      <c r="A19" s="74" t="s">
        <v>59</v>
      </c>
      <c r="B19" s="31"/>
      <c r="C19" s="31"/>
      <c r="D19" s="32"/>
      <c r="E19" s="159" t="s">
        <v>143</v>
      </c>
      <c r="F19" s="102" t="s">
        <v>146</v>
      </c>
      <c r="G19" s="25"/>
      <c r="H19" s="51" t="s">
        <v>147</v>
      </c>
      <c r="I19" s="25"/>
      <c r="Q19" s="8"/>
    </row>
    <row r="20" ht="27.0" customHeight="1">
      <c r="D20" s="82"/>
      <c r="E20" s="83" t="s">
        <v>64</v>
      </c>
      <c r="F20" s="84">
        <f>AVERAGE(E17:F17)</f>
        <v>1</v>
      </c>
      <c r="G20" s="8"/>
      <c r="H20" s="83" t="s">
        <v>64</v>
      </c>
      <c r="I20" s="84">
        <f>AVERAGE(H17)</f>
        <v>0.9473684211</v>
      </c>
      <c r="L20" s="161"/>
      <c r="N20" s="85" t="s">
        <v>64</v>
      </c>
      <c r="O20" s="32"/>
      <c r="P20" s="86"/>
      <c r="Q20" s="8"/>
    </row>
    <row r="21" ht="15.75" customHeight="1">
      <c r="D21" s="82"/>
      <c r="E21" s="106" t="s">
        <v>68</v>
      </c>
      <c r="F21" s="106">
        <f>COUNTA(E2:F3)</f>
        <v>2</v>
      </c>
      <c r="G21" s="8"/>
      <c r="H21" s="106" t="s">
        <v>68</v>
      </c>
      <c r="I21" s="106">
        <f>COUNTA(H2)</f>
        <v>1</v>
      </c>
      <c r="L21" s="161"/>
      <c r="N21" s="87" t="s">
        <v>68</v>
      </c>
      <c r="O21" s="87"/>
      <c r="P21" s="87"/>
      <c r="Q21" s="8"/>
    </row>
    <row r="22" ht="15.75" customHeight="1">
      <c r="D22" s="82"/>
      <c r="E22" s="88" t="s">
        <v>72</v>
      </c>
      <c r="F22" s="89">
        <f>SUM(E4:F4)</f>
        <v>0.00869212963</v>
      </c>
      <c r="H22" s="88" t="s">
        <v>72</v>
      </c>
      <c r="I22" s="89">
        <f>SUM(H4)</f>
        <v>0.0007407407407</v>
      </c>
      <c r="L22" s="81"/>
    </row>
    <row r="23" ht="15.75" customHeight="1">
      <c r="D23" s="82"/>
      <c r="E23" s="92"/>
      <c r="L23" s="81"/>
    </row>
    <row r="24" ht="15.75" customHeight="1">
      <c r="D24" s="82"/>
      <c r="E24" s="92"/>
      <c r="L24" s="81"/>
    </row>
    <row r="25" ht="15.75" customHeight="1">
      <c r="D25" s="82"/>
      <c r="E25" s="92"/>
      <c r="L25" s="81"/>
    </row>
    <row r="26" ht="15.75" customHeight="1">
      <c r="D26" s="82"/>
      <c r="E26" s="92"/>
      <c r="L26" s="81"/>
    </row>
    <row r="27" ht="15.75" customHeight="1">
      <c r="D27" s="82"/>
      <c r="E27" s="92"/>
      <c r="L27" s="81"/>
    </row>
    <row r="28" ht="15.75" customHeight="1">
      <c r="D28" s="82"/>
      <c r="E28" s="92"/>
      <c r="L28" s="81"/>
    </row>
    <row r="29" ht="15.75" customHeight="1">
      <c r="D29" s="82"/>
      <c r="E29" s="92"/>
      <c r="L29" s="81"/>
    </row>
    <row r="30" ht="15.75" customHeight="1">
      <c r="D30" s="82"/>
      <c r="E30" s="92"/>
      <c r="L30" s="81"/>
    </row>
    <row r="31" ht="15.75" customHeight="1">
      <c r="D31" s="82"/>
      <c r="E31" s="92"/>
      <c r="L31" s="81"/>
    </row>
    <row r="32" ht="15.75" customHeight="1">
      <c r="D32" s="82"/>
      <c r="E32" s="92"/>
      <c r="L32" s="81"/>
    </row>
    <row r="33" ht="15.75" customHeight="1">
      <c r="D33" s="82"/>
      <c r="E33" s="92"/>
      <c r="L33" s="81"/>
    </row>
    <row r="34" ht="15.75" customHeight="1">
      <c r="D34" s="82"/>
      <c r="E34" s="92"/>
      <c r="L34" s="81"/>
    </row>
    <row r="35" ht="15.75" customHeight="1">
      <c r="D35" s="82"/>
      <c r="E35" s="92"/>
      <c r="L35" s="81"/>
    </row>
    <row r="36" ht="15.75" customHeight="1">
      <c r="D36" s="82"/>
      <c r="E36" s="92"/>
      <c r="L36" s="81"/>
    </row>
    <row r="37" ht="15.75" customHeight="1">
      <c r="D37" s="82"/>
      <c r="E37" s="92"/>
      <c r="L37" s="81"/>
    </row>
    <row r="38" ht="15.75" customHeight="1">
      <c r="D38" s="82"/>
      <c r="E38" s="92"/>
      <c r="L38" s="81"/>
    </row>
    <row r="39" ht="15.75" customHeight="1">
      <c r="D39" s="82"/>
      <c r="E39" s="92"/>
      <c r="L39" s="81"/>
    </row>
    <row r="40" ht="15.75" customHeight="1">
      <c r="D40" s="82"/>
      <c r="E40" s="92"/>
      <c r="L40" s="81"/>
    </row>
    <row r="41" ht="15.75" customHeight="1">
      <c r="D41" s="82"/>
      <c r="E41" s="92"/>
      <c r="L41" s="81"/>
    </row>
    <row r="42" ht="15.75" customHeight="1">
      <c r="D42" s="82"/>
      <c r="E42" s="92"/>
      <c r="L42" s="81"/>
    </row>
    <row r="43" ht="15.75" customHeight="1">
      <c r="D43" s="82"/>
      <c r="E43" s="92"/>
      <c r="L43" s="81"/>
    </row>
    <row r="44" ht="15.75" customHeight="1">
      <c r="D44" s="82"/>
      <c r="E44" s="92"/>
      <c r="L44" s="81"/>
    </row>
    <row r="45" ht="15.75" customHeight="1">
      <c r="D45" s="82"/>
      <c r="E45" s="92"/>
      <c r="L45" s="81"/>
    </row>
    <row r="46" ht="15.75" customHeight="1">
      <c r="D46" s="82"/>
      <c r="E46" s="92"/>
      <c r="L46" s="81"/>
    </row>
    <row r="47" ht="15.75" customHeight="1">
      <c r="D47" s="82"/>
      <c r="E47" s="92"/>
      <c r="L47" s="81"/>
    </row>
    <row r="48" ht="15.75" customHeight="1">
      <c r="D48" s="82"/>
      <c r="E48" s="92"/>
      <c r="L48" s="81"/>
    </row>
    <row r="49" ht="15.75" customHeight="1">
      <c r="D49" s="92"/>
      <c r="E49" s="92"/>
      <c r="L49" s="81"/>
    </row>
    <row r="50" ht="15.75" customHeight="1">
      <c r="D50" s="92"/>
      <c r="E50" s="92"/>
      <c r="L50" s="81"/>
    </row>
    <row r="51" ht="15.75" customHeight="1">
      <c r="D51" s="92"/>
      <c r="E51" s="92"/>
      <c r="L51" s="81"/>
    </row>
    <row r="52" ht="15.75" customHeight="1">
      <c r="D52" s="92"/>
      <c r="E52" s="92"/>
      <c r="L52" s="81"/>
    </row>
    <row r="53" ht="15.75" customHeight="1">
      <c r="D53" s="92"/>
      <c r="E53" s="92"/>
      <c r="L53" s="81"/>
    </row>
    <row r="54" ht="15.75" customHeight="1">
      <c r="D54" s="92"/>
      <c r="E54" s="92"/>
      <c r="L54" s="81"/>
    </row>
    <row r="55" ht="15.75" customHeight="1">
      <c r="D55" s="92"/>
      <c r="E55" s="92"/>
      <c r="L55" s="81"/>
    </row>
    <row r="56" ht="15.75" customHeight="1">
      <c r="D56" s="92"/>
      <c r="E56" s="92"/>
      <c r="L56" s="81"/>
    </row>
    <row r="57" ht="15.75" customHeight="1">
      <c r="D57" s="92"/>
      <c r="E57" s="92"/>
      <c r="L57" s="81"/>
    </row>
    <row r="58" ht="15.75" customHeight="1">
      <c r="D58" s="92"/>
      <c r="E58" s="92"/>
      <c r="L58" s="81"/>
    </row>
    <row r="59" ht="15.75" customHeight="1">
      <c r="D59" s="92"/>
      <c r="E59" s="92"/>
      <c r="L59" s="81"/>
    </row>
    <row r="60" ht="15.75" customHeight="1">
      <c r="D60" s="92"/>
      <c r="E60" s="92"/>
      <c r="L60" s="81"/>
    </row>
    <row r="61" ht="15.75" customHeight="1">
      <c r="D61" s="92"/>
      <c r="E61" s="92"/>
      <c r="L61" s="81"/>
    </row>
    <row r="62" ht="15.75" customHeight="1">
      <c r="D62" s="92"/>
      <c r="E62" s="92"/>
      <c r="L62" s="81"/>
    </row>
    <row r="63" ht="15.75" customHeight="1">
      <c r="D63" s="92"/>
      <c r="E63" s="92"/>
      <c r="L63" s="81"/>
    </row>
    <row r="64" ht="15.75" customHeight="1">
      <c r="D64" s="92"/>
      <c r="E64" s="92"/>
      <c r="L64" s="81"/>
    </row>
    <row r="65" ht="15.75" customHeight="1">
      <c r="D65" s="92"/>
      <c r="E65" s="92"/>
      <c r="L65" s="81"/>
    </row>
    <row r="66" ht="15.75" customHeight="1">
      <c r="D66" s="92"/>
      <c r="E66" s="92"/>
      <c r="L66" s="81"/>
    </row>
    <row r="67" ht="15.75" customHeight="1">
      <c r="D67" s="92"/>
      <c r="E67" s="92"/>
      <c r="L67" s="81"/>
    </row>
    <row r="68" ht="15.75" customHeight="1">
      <c r="D68" s="92"/>
      <c r="E68" s="92"/>
      <c r="L68" s="81"/>
    </row>
    <row r="69" ht="15.75" customHeight="1">
      <c r="D69" s="92"/>
      <c r="E69" s="92"/>
      <c r="L69" s="81"/>
    </row>
    <row r="70" ht="15.75" customHeight="1">
      <c r="D70" s="92"/>
      <c r="E70" s="92"/>
      <c r="L70" s="81"/>
    </row>
    <row r="71" ht="15.75" customHeight="1">
      <c r="D71" s="92"/>
      <c r="E71" s="92"/>
      <c r="L71" s="81"/>
    </row>
    <row r="72" ht="15.75" customHeight="1">
      <c r="D72" s="92"/>
      <c r="E72" s="92"/>
      <c r="L72" s="81"/>
    </row>
    <row r="73" ht="15.75" customHeight="1">
      <c r="D73" s="92"/>
      <c r="E73" s="92"/>
      <c r="L73" s="81"/>
    </row>
    <row r="74" ht="15.75" customHeight="1">
      <c r="D74" s="92"/>
      <c r="E74" s="92"/>
      <c r="L74" s="81"/>
    </row>
    <row r="75" ht="15.75" customHeight="1">
      <c r="D75" s="92"/>
      <c r="E75" s="92"/>
      <c r="L75" s="81"/>
    </row>
    <row r="76" ht="15.75" customHeight="1">
      <c r="D76" s="92"/>
      <c r="E76" s="92"/>
      <c r="L76" s="81"/>
    </row>
    <row r="77" ht="15.75" customHeight="1">
      <c r="D77" s="92"/>
      <c r="E77" s="92"/>
      <c r="L77" s="81"/>
    </row>
    <row r="78" ht="15.75" customHeight="1">
      <c r="D78" s="92"/>
      <c r="E78" s="92"/>
      <c r="L78" s="81"/>
    </row>
    <row r="79" ht="15.75" customHeight="1">
      <c r="D79" s="92"/>
      <c r="E79" s="92"/>
      <c r="L79" s="81"/>
    </row>
    <row r="80" ht="15.75" customHeight="1">
      <c r="D80" s="92"/>
      <c r="E80" s="92"/>
      <c r="L80" s="81"/>
    </row>
    <row r="81" ht="15.75" customHeight="1">
      <c r="D81" s="92"/>
      <c r="E81" s="92"/>
      <c r="L81" s="81"/>
    </row>
    <row r="82" ht="15.75" customHeight="1">
      <c r="D82" s="92"/>
      <c r="E82" s="92"/>
      <c r="L82" s="81"/>
    </row>
    <row r="83" ht="15.75" customHeight="1">
      <c r="D83" s="92"/>
      <c r="E83" s="92"/>
      <c r="L83" s="81"/>
    </row>
    <row r="84" ht="15.75" customHeight="1">
      <c r="D84" s="92"/>
      <c r="E84" s="92"/>
      <c r="L84" s="81"/>
    </row>
    <row r="85" ht="15.75" customHeight="1">
      <c r="D85" s="92"/>
      <c r="E85" s="92"/>
      <c r="L85" s="81"/>
    </row>
    <row r="86" ht="15.75" customHeight="1">
      <c r="D86" s="92"/>
      <c r="E86" s="92"/>
      <c r="L86" s="81"/>
    </row>
    <row r="87" ht="15.75" customHeight="1">
      <c r="D87" s="92"/>
      <c r="E87" s="92"/>
      <c r="L87" s="81"/>
    </row>
    <row r="88" ht="15.75" customHeight="1">
      <c r="D88" s="92"/>
      <c r="E88" s="92"/>
      <c r="L88" s="81"/>
    </row>
    <row r="89" ht="15.75" customHeight="1">
      <c r="D89" s="92"/>
      <c r="E89" s="92"/>
      <c r="L89" s="81"/>
    </row>
    <row r="90" ht="15.75" customHeight="1">
      <c r="D90" s="92"/>
      <c r="E90" s="92"/>
      <c r="L90" s="81"/>
    </row>
    <row r="91" ht="15.75" customHeight="1">
      <c r="D91" s="92"/>
      <c r="E91" s="92"/>
      <c r="L91" s="81"/>
    </row>
    <row r="92" ht="15.75" customHeight="1">
      <c r="D92" s="92"/>
      <c r="E92" s="92"/>
      <c r="L92" s="81"/>
    </row>
    <row r="93" ht="15.75" customHeight="1">
      <c r="D93" s="92"/>
      <c r="E93" s="92"/>
      <c r="L93" s="81"/>
    </row>
    <row r="94" ht="15.75" customHeight="1">
      <c r="D94" s="92"/>
      <c r="E94" s="92"/>
      <c r="L94" s="81"/>
    </row>
    <row r="95" ht="15.75" customHeight="1">
      <c r="D95" s="92"/>
      <c r="E95" s="92"/>
      <c r="L95" s="81"/>
    </row>
    <row r="96" ht="15.75" customHeight="1">
      <c r="D96" s="92"/>
      <c r="E96" s="92"/>
      <c r="L96" s="81"/>
    </row>
    <row r="97" ht="15.75" customHeight="1">
      <c r="D97" s="92"/>
      <c r="E97" s="92"/>
      <c r="L97" s="81"/>
    </row>
    <row r="98" ht="15.75" customHeight="1">
      <c r="D98" s="92"/>
      <c r="E98" s="92"/>
      <c r="L98" s="81"/>
    </row>
    <row r="99" ht="15.75" customHeight="1">
      <c r="D99" s="92"/>
      <c r="E99" s="92"/>
      <c r="L99" s="81"/>
    </row>
    <row r="100" ht="15.75" customHeight="1">
      <c r="D100" s="92"/>
      <c r="E100" s="92"/>
      <c r="L100" s="81"/>
    </row>
    <row r="101" ht="15.75" customHeight="1">
      <c r="D101" s="92"/>
      <c r="E101" s="92"/>
      <c r="L101" s="81"/>
    </row>
    <row r="102" ht="15.75" customHeight="1">
      <c r="D102" s="92"/>
      <c r="E102" s="92"/>
      <c r="L102" s="81"/>
    </row>
    <row r="103" ht="15.75" customHeight="1">
      <c r="D103" s="92"/>
      <c r="E103" s="92"/>
      <c r="L103" s="81"/>
    </row>
    <row r="104" ht="15.75" customHeight="1">
      <c r="D104" s="92"/>
      <c r="E104" s="92"/>
      <c r="L104" s="81"/>
    </row>
    <row r="105" ht="15.75" customHeight="1">
      <c r="D105" s="92"/>
      <c r="E105" s="92"/>
      <c r="L105" s="81"/>
    </row>
    <row r="106" ht="15.75" customHeight="1">
      <c r="D106" s="92"/>
      <c r="E106" s="92"/>
      <c r="L106" s="81"/>
    </row>
    <row r="107" ht="15.75" customHeight="1">
      <c r="D107" s="92"/>
      <c r="E107" s="92"/>
      <c r="L107" s="81"/>
    </row>
    <row r="108" ht="15.75" customHeight="1">
      <c r="D108" s="92"/>
      <c r="E108" s="92"/>
      <c r="L108" s="81"/>
    </row>
    <row r="109" ht="15.75" customHeight="1">
      <c r="D109" s="92"/>
      <c r="E109" s="92"/>
      <c r="L109" s="81"/>
    </row>
    <row r="110" ht="15.75" customHeight="1">
      <c r="D110" s="92"/>
      <c r="E110" s="92"/>
      <c r="L110" s="81"/>
    </row>
    <row r="111" ht="15.75" customHeight="1">
      <c r="D111" s="92"/>
      <c r="E111" s="92"/>
      <c r="L111" s="81"/>
    </row>
    <row r="112" ht="15.75" customHeight="1">
      <c r="D112" s="92"/>
      <c r="E112" s="92"/>
      <c r="L112" s="81"/>
    </row>
    <row r="113" ht="15.75" customHeight="1">
      <c r="D113" s="92"/>
      <c r="E113" s="92"/>
      <c r="L113" s="81"/>
    </row>
    <row r="114" ht="15.75" customHeight="1">
      <c r="D114" s="92"/>
      <c r="E114" s="92"/>
      <c r="L114" s="81"/>
    </row>
    <row r="115" ht="15.75" customHeight="1">
      <c r="D115" s="92"/>
      <c r="E115" s="92"/>
      <c r="L115" s="81"/>
    </row>
    <row r="116" ht="15.75" customHeight="1">
      <c r="D116" s="92"/>
      <c r="E116" s="92"/>
      <c r="L116" s="81"/>
    </row>
    <row r="117" ht="15.75" customHeight="1">
      <c r="D117" s="92"/>
      <c r="E117" s="92"/>
      <c r="L117" s="81"/>
    </row>
    <row r="118" ht="15.75" customHeight="1">
      <c r="D118" s="92"/>
      <c r="E118" s="92"/>
      <c r="L118" s="81"/>
    </row>
    <row r="119" ht="15.75" customHeight="1">
      <c r="D119" s="92"/>
      <c r="E119" s="92"/>
      <c r="L119" s="81"/>
    </row>
    <row r="120" ht="15.75" customHeight="1">
      <c r="D120" s="92"/>
      <c r="E120" s="92"/>
      <c r="L120" s="81"/>
    </row>
    <row r="121" ht="15.75" customHeight="1">
      <c r="D121" s="92"/>
      <c r="E121" s="92"/>
      <c r="L121" s="81"/>
    </row>
    <row r="122" ht="15.75" customHeight="1">
      <c r="D122" s="92"/>
      <c r="E122" s="92"/>
      <c r="L122" s="81"/>
    </row>
    <row r="123" ht="15.75" customHeight="1">
      <c r="D123" s="92"/>
      <c r="E123" s="92"/>
      <c r="L123" s="81"/>
    </row>
    <row r="124" ht="15.75" customHeight="1">
      <c r="D124" s="92"/>
      <c r="E124" s="92"/>
      <c r="L124" s="81"/>
    </row>
    <row r="125" ht="15.75" customHeight="1">
      <c r="D125" s="92"/>
      <c r="E125" s="92"/>
      <c r="L125" s="81"/>
    </row>
    <row r="126" ht="15.75" customHeight="1">
      <c r="D126" s="92"/>
      <c r="E126" s="92"/>
      <c r="L126" s="81"/>
    </row>
    <row r="127" ht="15.75" customHeight="1">
      <c r="D127" s="92"/>
      <c r="E127" s="92"/>
      <c r="L127" s="81"/>
    </row>
    <row r="128" ht="15.75" customHeight="1">
      <c r="D128" s="92"/>
      <c r="E128" s="92"/>
      <c r="L128" s="81"/>
    </row>
    <row r="129" ht="15.75" customHeight="1">
      <c r="D129" s="92"/>
      <c r="E129" s="92"/>
      <c r="L129" s="81"/>
    </row>
    <row r="130" ht="15.75" customHeight="1">
      <c r="D130" s="92"/>
      <c r="E130" s="92"/>
      <c r="L130" s="81"/>
    </row>
    <row r="131" ht="15.75" customHeight="1">
      <c r="D131" s="92"/>
      <c r="E131" s="92"/>
      <c r="L131" s="81"/>
    </row>
    <row r="132" ht="15.75" customHeight="1">
      <c r="D132" s="92"/>
      <c r="E132" s="92"/>
      <c r="L132" s="81"/>
    </row>
    <row r="133" ht="15.75" customHeight="1">
      <c r="D133" s="92"/>
      <c r="E133" s="92"/>
      <c r="L133" s="81"/>
    </row>
    <row r="134" ht="15.75" customHeight="1">
      <c r="D134" s="92"/>
      <c r="E134" s="92"/>
      <c r="L134" s="81"/>
    </row>
    <row r="135" ht="15.75" customHeight="1">
      <c r="D135" s="92"/>
      <c r="E135" s="92"/>
      <c r="L135" s="81"/>
    </row>
    <row r="136" ht="15.75" customHeight="1">
      <c r="D136" s="92"/>
      <c r="E136" s="92"/>
      <c r="L136" s="81"/>
    </row>
    <row r="137" ht="15.75" customHeight="1">
      <c r="D137" s="92"/>
      <c r="E137" s="92"/>
      <c r="L137" s="81"/>
    </row>
    <row r="138" ht="15.75" customHeight="1">
      <c r="D138" s="92"/>
      <c r="E138" s="92"/>
      <c r="L138" s="81"/>
    </row>
    <row r="139" ht="15.75" customHeight="1">
      <c r="D139" s="92"/>
      <c r="E139" s="92"/>
      <c r="L139" s="81"/>
    </row>
    <row r="140" ht="15.75" customHeight="1">
      <c r="D140" s="92"/>
      <c r="E140" s="92"/>
      <c r="L140" s="81"/>
    </row>
    <row r="141" ht="15.75" customHeight="1">
      <c r="D141" s="92"/>
      <c r="E141" s="92"/>
      <c r="L141" s="81"/>
    </row>
    <row r="142" ht="15.75" customHeight="1">
      <c r="D142" s="92"/>
      <c r="E142" s="92"/>
      <c r="L142" s="81"/>
    </row>
    <row r="143" ht="15.75" customHeight="1">
      <c r="D143" s="92"/>
      <c r="E143" s="92"/>
      <c r="L143" s="81"/>
    </row>
    <row r="144" ht="15.75" customHeight="1">
      <c r="D144" s="92"/>
      <c r="E144" s="92"/>
      <c r="L144" s="81"/>
    </row>
    <row r="145" ht="15.75" customHeight="1">
      <c r="D145" s="92"/>
      <c r="E145" s="92"/>
      <c r="L145" s="81"/>
    </row>
    <row r="146" ht="15.75" customHeight="1">
      <c r="D146" s="92"/>
      <c r="E146" s="92"/>
      <c r="L146" s="81"/>
    </row>
    <row r="147" ht="15.75" customHeight="1">
      <c r="D147" s="92"/>
      <c r="E147" s="92"/>
      <c r="L147" s="81"/>
    </row>
    <row r="148" ht="15.75" customHeight="1">
      <c r="D148" s="92"/>
      <c r="E148" s="92"/>
      <c r="L148" s="81"/>
    </row>
    <row r="149" ht="15.75" customHeight="1">
      <c r="D149" s="92"/>
      <c r="E149" s="92"/>
      <c r="L149" s="81"/>
    </row>
    <row r="150" ht="15.75" customHeight="1">
      <c r="D150" s="92"/>
      <c r="E150" s="92"/>
      <c r="L150" s="81"/>
    </row>
    <row r="151" ht="15.75" customHeight="1">
      <c r="D151" s="92"/>
      <c r="E151" s="92"/>
      <c r="L151" s="81"/>
    </row>
    <row r="152" ht="15.75" customHeight="1">
      <c r="D152" s="92"/>
      <c r="E152" s="92"/>
      <c r="L152" s="81"/>
    </row>
    <row r="153" ht="15.75" customHeight="1">
      <c r="D153" s="92"/>
      <c r="E153" s="92"/>
      <c r="L153" s="81"/>
    </row>
    <row r="154" ht="15.75" customHeight="1">
      <c r="D154" s="92"/>
      <c r="E154" s="92"/>
      <c r="L154" s="81"/>
    </row>
    <row r="155" ht="15.75" customHeight="1">
      <c r="D155" s="92"/>
      <c r="E155" s="92"/>
      <c r="L155" s="81"/>
    </row>
    <row r="156" ht="15.75" customHeight="1">
      <c r="D156" s="92"/>
      <c r="E156" s="92"/>
      <c r="L156" s="81"/>
    </row>
    <row r="157" ht="15.75" customHeight="1">
      <c r="D157" s="92"/>
      <c r="E157" s="92"/>
      <c r="L157" s="81"/>
    </row>
    <row r="158" ht="15.75" customHeight="1">
      <c r="D158" s="92"/>
      <c r="E158" s="92"/>
      <c r="L158" s="81"/>
    </row>
    <row r="159" ht="15.75" customHeight="1">
      <c r="D159" s="92"/>
      <c r="E159" s="92"/>
      <c r="L159" s="81"/>
    </row>
    <row r="160" ht="15.75" customHeight="1">
      <c r="D160" s="92"/>
      <c r="E160" s="92"/>
      <c r="L160" s="81"/>
    </row>
    <row r="161" ht="15.75" customHeight="1">
      <c r="D161" s="92"/>
      <c r="E161" s="92"/>
      <c r="L161" s="81"/>
    </row>
    <row r="162" ht="15.75" customHeight="1">
      <c r="D162" s="92"/>
      <c r="E162" s="92"/>
      <c r="L162" s="81"/>
    </row>
    <row r="163" ht="15.75" customHeight="1">
      <c r="D163" s="92"/>
      <c r="E163" s="92"/>
      <c r="L163" s="81"/>
    </row>
    <row r="164" ht="15.75" customHeight="1">
      <c r="D164" s="92"/>
      <c r="E164" s="92"/>
      <c r="L164" s="81"/>
    </row>
    <row r="165" ht="15.75" customHeight="1">
      <c r="D165" s="92"/>
      <c r="E165" s="92"/>
      <c r="L165" s="81"/>
    </row>
    <row r="166" ht="15.75" customHeight="1">
      <c r="D166" s="92"/>
      <c r="E166" s="92"/>
      <c r="L166" s="81"/>
    </row>
    <row r="167" ht="15.75" customHeight="1">
      <c r="D167" s="92"/>
      <c r="E167" s="92"/>
      <c r="L167" s="81"/>
    </row>
    <row r="168" ht="15.75" customHeight="1">
      <c r="D168" s="92"/>
      <c r="E168" s="92"/>
      <c r="L168" s="81"/>
    </row>
    <row r="169" ht="15.75" customHeight="1">
      <c r="D169" s="92"/>
      <c r="E169" s="92"/>
      <c r="L169" s="81"/>
    </row>
    <row r="170" ht="15.75" customHeight="1">
      <c r="D170" s="92"/>
      <c r="E170" s="92"/>
      <c r="L170" s="81"/>
    </row>
    <row r="171" ht="15.75" customHeight="1">
      <c r="D171" s="92"/>
      <c r="E171" s="92"/>
      <c r="L171" s="81"/>
    </row>
    <row r="172" ht="15.75" customHeight="1">
      <c r="D172" s="92"/>
      <c r="E172" s="92"/>
      <c r="L172" s="81"/>
    </row>
    <row r="173" ht="15.75" customHeight="1">
      <c r="D173" s="92"/>
      <c r="E173" s="92"/>
      <c r="L173" s="81"/>
    </row>
    <row r="174" ht="15.75" customHeight="1">
      <c r="D174" s="92"/>
      <c r="E174" s="92"/>
      <c r="L174" s="81"/>
    </row>
    <row r="175" ht="15.75" customHeight="1">
      <c r="D175" s="92"/>
      <c r="E175" s="92"/>
      <c r="L175" s="81"/>
    </row>
    <row r="176" ht="15.75" customHeight="1">
      <c r="D176" s="92"/>
      <c r="E176" s="92"/>
      <c r="L176" s="81"/>
    </row>
    <row r="177" ht="15.75" customHeight="1">
      <c r="D177" s="92"/>
      <c r="E177" s="92"/>
      <c r="L177" s="81"/>
    </row>
    <row r="178" ht="15.75" customHeight="1">
      <c r="D178" s="92"/>
      <c r="E178" s="92"/>
      <c r="L178" s="81"/>
    </row>
    <row r="179" ht="15.75" customHeight="1">
      <c r="D179" s="92"/>
      <c r="E179" s="92"/>
      <c r="L179" s="81"/>
    </row>
    <row r="180" ht="15.75" customHeight="1">
      <c r="D180" s="92"/>
      <c r="E180" s="92"/>
      <c r="L180" s="81"/>
    </row>
    <row r="181" ht="15.75" customHeight="1">
      <c r="D181" s="92"/>
      <c r="E181" s="92"/>
      <c r="L181" s="81"/>
    </row>
    <row r="182" ht="15.75" customHeight="1">
      <c r="D182" s="92"/>
      <c r="E182" s="92"/>
      <c r="L182" s="81"/>
    </row>
    <row r="183" ht="15.75" customHeight="1">
      <c r="D183" s="92"/>
      <c r="E183" s="92"/>
      <c r="L183" s="81"/>
    </row>
    <row r="184" ht="15.75" customHeight="1">
      <c r="D184" s="92"/>
      <c r="E184" s="92"/>
      <c r="L184" s="81"/>
    </row>
    <row r="185" ht="15.75" customHeight="1">
      <c r="D185" s="92"/>
      <c r="E185" s="92"/>
      <c r="L185" s="81"/>
    </row>
    <row r="186" ht="15.75" customHeight="1">
      <c r="D186" s="92"/>
      <c r="E186" s="92"/>
      <c r="L186" s="81"/>
    </row>
    <row r="187" ht="15.75" customHeight="1">
      <c r="D187" s="92"/>
      <c r="E187" s="92"/>
      <c r="L187" s="81"/>
    </row>
    <row r="188" ht="15.75" customHeight="1">
      <c r="D188" s="92"/>
      <c r="E188" s="92"/>
      <c r="L188" s="81"/>
    </row>
    <row r="189" ht="15.75" customHeight="1">
      <c r="D189" s="92"/>
      <c r="E189" s="92"/>
      <c r="L189" s="81"/>
    </row>
    <row r="190" ht="15.75" customHeight="1">
      <c r="D190" s="92"/>
      <c r="E190" s="92"/>
      <c r="L190" s="81"/>
    </row>
    <row r="191" ht="15.75" customHeight="1">
      <c r="D191" s="92"/>
      <c r="E191" s="92"/>
      <c r="L191" s="81"/>
    </row>
    <row r="192" ht="15.75" customHeight="1">
      <c r="D192" s="92"/>
      <c r="E192" s="92"/>
      <c r="L192" s="81"/>
    </row>
    <row r="193" ht="15.75" customHeight="1">
      <c r="D193" s="92"/>
      <c r="E193" s="92"/>
      <c r="L193" s="81"/>
    </row>
    <row r="194" ht="15.75" customHeight="1">
      <c r="D194" s="92"/>
      <c r="E194" s="92"/>
      <c r="L194" s="81"/>
    </row>
    <row r="195" ht="15.75" customHeight="1">
      <c r="D195" s="92"/>
      <c r="E195" s="92"/>
      <c r="L195" s="81"/>
    </row>
    <row r="196" ht="15.75" customHeight="1">
      <c r="D196" s="92"/>
      <c r="E196" s="92"/>
      <c r="L196" s="81"/>
    </row>
    <row r="197" ht="15.75" customHeight="1">
      <c r="D197" s="92"/>
      <c r="E197" s="92"/>
      <c r="L197" s="81"/>
    </row>
    <row r="198" ht="15.75" customHeight="1">
      <c r="D198" s="92"/>
      <c r="E198" s="92"/>
      <c r="L198" s="81"/>
    </row>
    <row r="199" ht="15.75" customHeight="1">
      <c r="D199" s="92"/>
      <c r="E199" s="92"/>
      <c r="L199" s="81"/>
    </row>
    <row r="200" ht="15.75" customHeight="1">
      <c r="D200" s="92"/>
      <c r="E200" s="92"/>
      <c r="L200" s="81"/>
    </row>
    <row r="201" ht="15.75" customHeight="1">
      <c r="D201" s="92"/>
      <c r="E201" s="92"/>
      <c r="L201" s="81"/>
    </row>
    <row r="202" ht="15.75" customHeight="1">
      <c r="D202" s="92"/>
      <c r="E202" s="92"/>
      <c r="L202" s="81"/>
    </row>
    <row r="203" ht="15.75" customHeight="1">
      <c r="D203" s="92"/>
      <c r="E203" s="92"/>
      <c r="L203" s="81"/>
    </row>
    <row r="204" ht="15.75" customHeight="1">
      <c r="D204" s="92"/>
      <c r="E204" s="92"/>
      <c r="L204" s="81"/>
    </row>
    <row r="205" ht="15.75" customHeight="1">
      <c r="D205" s="92"/>
      <c r="E205" s="92"/>
      <c r="L205" s="81"/>
    </row>
    <row r="206" ht="15.75" customHeight="1">
      <c r="D206" s="92"/>
      <c r="E206" s="92"/>
      <c r="L206" s="81"/>
    </row>
    <row r="207" ht="15.75" customHeight="1">
      <c r="D207" s="92"/>
      <c r="E207" s="92"/>
      <c r="L207" s="81"/>
    </row>
    <row r="208" ht="15.75" customHeight="1">
      <c r="D208" s="92"/>
      <c r="E208" s="92"/>
      <c r="L208" s="81"/>
    </row>
    <row r="209" ht="15.75" customHeight="1">
      <c r="D209" s="92"/>
      <c r="E209" s="92"/>
      <c r="L209" s="81"/>
    </row>
    <row r="210" ht="15.75" customHeight="1">
      <c r="D210" s="92"/>
      <c r="E210" s="92"/>
      <c r="L210" s="81"/>
    </row>
    <row r="211" ht="15.75" customHeight="1">
      <c r="D211" s="92"/>
      <c r="E211" s="92"/>
      <c r="L211" s="81"/>
    </row>
    <row r="212" ht="15.75" customHeight="1">
      <c r="D212" s="92"/>
      <c r="E212" s="92"/>
      <c r="L212" s="81"/>
    </row>
    <row r="213" ht="15.75" customHeight="1">
      <c r="D213" s="92"/>
      <c r="E213" s="92"/>
      <c r="L213" s="81"/>
    </row>
    <row r="214" ht="15.75" customHeight="1">
      <c r="D214" s="92"/>
      <c r="E214" s="92"/>
      <c r="L214" s="81"/>
    </row>
    <row r="215" ht="15.75" customHeight="1">
      <c r="D215" s="92"/>
      <c r="E215" s="92"/>
      <c r="L215" s="81"/>
    </row>
    <row r="216" ht="15.75" customHeight="1">
      <c r="D216" s="92"/>
      <c r="E216" s="92"/>
      <c r="L216" s="81"/>
    </row>
    <row r="217" ht="15.75" customHeight="1">
      <c r="D217" s="92"/>
      <c r="E217" s="92"/>
      <c r="L217" s="81"/>
    </row>
    <row r="218" ht="15.75" customHeight="1">
      <c r="D218" s="92"/>
      <c r="E218" s="92"/>
      <c r="L218" s="81"/>
    </row>
    <row r="219" ht="15.75" customHeight="1">
      <c r="D219" s="92"/>
      <c r="E219" s="92"/>
      <c r="L219" s="81"/>
    </row>
    <row r="220" ht="15.75" customHeight="1">
      <c r="D220" s="92"/>
      <c r="E220" s="92"/>
      <c r="L220" s="81"/>
    </row>
    <row r="221" ht="15.75" customHeight="1">
      <c r="D221" s="92"/>
      <c r="E221" s="92"/>
      <c r="L221" s="8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H2:H3"/>
    <mergeCell ref="J2:J3"/>
    <mergeCell ref="K2:K3"/>
    <mergeCell ref="L2:L3"/>
    <mergeCell ref="M2:M3"/>
    <mergeCell ref="N2:N3"/>
    <mergeCell ref="O2:O3"/>
    <mergeCell ref="N20:O20"/>
    <mergeCell ref="D2:D3"/>
    <mergeCell ref="B4:D4"/>
    <mergeCell ref="B15:C15"/>
    <mergeCell ref="A16:D16"/>
    <mergeCell ref="A17:D17"/>
    <mergeCell ref="A18:D18"/>
    <mergeCell ref="A19:D19"/>
    <mergeCell ref="A1:A14"/>
    <mergeCell ref="B1:B3"/>
    <mergeCell ref="C1:C3"/>
    <mergeCell ref="E1:F1"/>
    <mergeCell ref="M1:P1"/>
    <mergeCell ref="E2:E3"/>
    <mergeCell ref="P2:P3"/>
  </mergeCells>
  <hyperlinks>
    <hyperlink r:id="rId1" ref="E2"/>
    <hyperlink r:id="rId2" ref="F2"/>
    <hyperlink r:id="rId3" ref="H2"/>
  </hyperlinks>
  <printOptions/>
  <pageMargins bottom="0.75" footer="0.0" header="0.0" left="0.7" right="0.7" top="0.75"/>
  <pageSetup paperSize="9"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9" width="15.0"/>
    <col customWidth="1" min="10" max="10" width="6.88"/>
    <col customWidth="1" min="11" max="16" width="8.38"/>
    <col customWidth="1" min="17" max="17" width="10.0"/>
    <col customWidth="1" min="18" max="18" width="8.38"/>
    <col customWidth="1" min="19" max="19" width="10.0"/>
    <col customWidth="1" min="20" max="21" width="8.38"/>
    <col customWidth="1" min="22" max="38" width="11.0"/>
  </cols>
  <sheetData>
    <row r="1" ht="15.0" customHeight="1">
      <c r="A1" s="2" t="s">
        <v>125</v>
      </c>
      <c r="B1" s="3" t="s">
        <v>2</v>
      </c>
      <c r="C1" s="3" t="s">
        <v>3</v>
      </c>
      <c r="D1" s="5" t="s">
        <v>4</v>
      </c>
      <c r="E1" s="140">
        <v>43892.0</v>
      </c>
      <c r="H1" s="14"/>
      <c r="I1" s="7">
        <v>43894.0</v>
      </c>
      <c r="J1" s="9"/>
      <c r="K1" s="7">
        <v>43902.0</v>
      </c>
      <c r="M1" s="9"/>
      <c r="N1" s="10">
        <v>43906.0</v>
      </c>
      <c r="O1" s="141"/>
      <c r="P1" s="8"/>
      <c r="Q1" s="13">
        <v>43908.0</v>
      </c>
      <c r="R1" s="8"/>
      <c r="S1" s="13">
        <v>43909.0</v>
      </c>
      <c r="U1" s="142"/>
      <c r="V1" s="143">
        <v>43910.0</v>
      </c>
      <c r="W1" s="142"/>
      <c r="X1" s="21">
        <v>43914.0</v>
      </c>
      <c r="Z1" s="142"/>
      <c r="AA1" s="21">
        <v>43915.0</v>
      </c>
      <c r="AC1" s="142"/>
      <c r="AD1" s="21">
        <v>43916.0</v>
      </c>
      <c r="AF1" s="142"/>
      <c r="AG1" s="16"/>
      <c r="AH1" s="16"/>
      <c r="AI1" s="16"/>
      <c r="AJ1" s="16"/>
      <c r="AK1" s="16"/>
      <c r="AL1" s="16"/>
    </row>
    <row r="2" ht="41.25" customHeight="1">
      <c r="A2" s="18"/>
      <c r="B2" s="18"/>
      <c r="C2" s="18"/>
      <c r="D2" s="20" t="s">
        <v>6</v>
      </c>
      <c r="E2" s="145" t="s">
        <v>131</v>
      </c>
      <c r="F2" s="145" t="s">
        <v>135</v>
      </c>
      <c r="G2" s="145" t="s">
        <v>136</v>
      </c>
      <c r="H2" s="149"/>
      <c r="I2" s="153" t="s">
        <v>138</v>
      </c>
      <c r="J2" s="8"/>
      <c r="K2" s="156" t="s">
        <v>26</v>
      </c>
      <c r="L2" s="156" t="s">
        <v>140</v>
      </c>
      <c r="M2" s="8"/>
      <c r="N2" s="158" t="s">
        <v>142</v>
      </c>
      <c r="O2" s="145" t="s">
        <v>16</v>
      </c>
      <c r="P2" s="25"/>
      <c r="Q2" s="160" t="s">
        <v>144</v>
      </c>
      <c r="R2" s="25"/>
      <c r="S2" s="160" t="s">
        <v>149</v>
      </c>
      <c r="T2" s="160" t="s">
        <v>152</v>
      </c>
      <c r="U2" s="162"/>
      <c r="V2" s="163" t="s">
        <v>26</v>
      </c>
      <c r="W2" s="162"/>
      <c r="X2" s="160" t="s">
        <v>20</v>
      </c>
      <c r="Y2" s="160" t="s">
        <v>10</v>
      </c>
      <c r="Z2" s="162"/>
      <c r="AA2" s="160" t="s">
        <v>153</v>
      </c>
      <c r="AB2" s="160" t="s">
        <v>154</v>
      </c>
      <c r="AC2" s="162"/>
      <c r="AD2" s="160" t="s">
        <v>141</v>
      </c>
      <c r="AE2" s="160" t="s">
        <v>144</v>
      </c>
      <c r="AF2" s="162"/>
    </row>
    <row r="3" ht="1.5" customHeight="1">
      <c r="A3" s="18"/>
      <c r="B3" s="28"/>
      <c r="C3" s="28"/>
      <c r="D3" s="28"/>
      <c r="E3" s="166"/>
      <c r="F3" s="166"/>
      <c r="G3" s="167"/>
      <c r="H3" s="168"/>
      <c r="I3" s="169"/>
      <c r="J3" s="8"/>
      <c r="K3" s="6"/>
      <c r="L3" s="6"/>
      <c r="M3" s="8"/>
      <c r="N3" s="170"/>
      <c r="O3" s="171"/>
      <c r="P3" s="25"/>
      <c r="Q3" s="6"/>
      <c r="R3" s="25"/>
      <c r="S3" s="6"/>
      <c r="T3" s="6"/>
      <c r="U3" s="162"/>
      <c r="V3" s="96"/>
      <c r="W3" s="162"/>
      <c r="X3" s="96"/>
      <c r="Y3" s="96"/>
      <c r="Z3" s="162"/>
      <c r="AA3" s="96"/>
      <c r="AB3" s="96"/>
      <c r="AC3" s="162"/>
      <c r="AD3" s="96"/>
      <c r="AE3" s="96"/>
      <c r="AF3" s="162"/>
    </row>
    <row r="4" ht="15.0" customHeight="1">
      <c r="A4" s="18"/>
      <c r="B4" s="30" t="s">
        <v>17</v>
      </c>
      <c r="C4" s="31"/>
      <c r="D4" s="32"/>
      <c r="E4" s="175"/>
      <c r="F4" s="175"/>
      <c r="G4" s="176"/>
      <c r="H4" s="177"/>
      <c r="I4" s="178"/>
      <c r="J4" s="38"/>
      <c r="K4" s="61">
        <v>9.722222222222222E-4</v>
      </c>
      <c r="L4" s="61">
        <v>0.002638888888888889</v>
      </c>
      <c r="M4" s="38"/>
      <c r="N4" s="179">
        <v>0.0010185185185185184</v>
      </c>
      <c r="O4" s="61">
        <v>8.217592592592593E-4</v>
      </c>
      <c r="P4" s="138"/>
      <c r="Q4" s="42">
        <v>6.597222222222222E-4</v>
      </c>
      <c r="R4" s="138"/>
      <c r="S4" s="42">
        <v>0.0016203703703703703</v>
      </c>
      <c r="T4" s="42">
        <v>9.837962962962962E-4</v>
      </c>
      <c r="U4" s="180"/>
      <c r="V4" s="42">
        <v>4.7453703703703704E-4</v>
      </c>
      <c r="W4" s="180"/>
      <c r="X4" s="42">
        <v>0.0019212962962962964</v>
      </c>
      <c r="Y4" s="42">
        <v>0.0016898148148148148</v>
      </c>
      <c r="Z4" s="180"/>
      <c r="AA4" s="42">
        <v>0.0017939814814814815</v>
      </c>
      <c r="AB4" s="42">
        <v>5.555555555555556E-4</v>
      </c>
      <c r="AC4" s="180"/>
      <c r="AD4" s="42">
        <v>0.0012152777777777778</v>
      </c>
      <c r="AE4" s="42">
        <v>8.564814814814815E-4</v>
      </c>
      <c r="AF4" s="180"/>
      <c r="AG4" s="39"/>
      <c r="AH4" s="39"/>
      <c r="AI4" s="39"/>
      <c r="AJ4" s="39"/>
      <c r="AK4" s="39"/>
      <c r="AL4" s="39"/>
    </row>
    <row r="5" ht="15.0" customHeight="1">
      <c r="A5" s="18"/>
      <c r="B5" s="52">
        <v>1.0</v>
      </c>
      <c r="C5" s="52">
        <v>1.0</v>
      </c>
      <c r="D5" s="54" t="s">
        <v>23</v>
      </c>
      <c r="E5" s="60">
        <v>1.0</v>
      </c>
      <c r="F5" s="60">
        <v>1.0</v>
      </c>
      <c r="G5" s="181">
        <v>1.0</v>
      </c>
      <c r="H5" s="182"/>
      <c r="I5" s="183">
        <v>1.0</v>
      </c>
      <c r="J5" s="8"/>
      <c r="K5" s="34">
        <v>1.0</v>
      </c>
      <c r="L5" s="34">
        <v>1.0</v>
      </c>
      <c r="M5" s="8"/>
      <c r="N5" s="184">
        <v>1.0</v>
      </c>
      <c r="O5" s="184">
        <v>1.0</v>
      </c>
      <c r="P5" s="25"/>
      <c r="Q5" s="51">
        <v>1.0</v>
      </c>
      <c r="R5" s="25"/>
      <c r="S5" s="51">
        <v>1.0</v>
      </c>
      <c r="T5" s="51">
        <v>1.0</v>
      </c>
      <c r="U5" s="162"/>
      <c r="V5" s="51">
        <v>1.0</v>
      </c>
      <c r="W5" s="162"/>
      <c r="X5" s="51">
        <v>1.0</v>
      </c>
      <c r="Y5" s="51">
        <v>1.0</v>
      </c>
      <c r="Z5" s="162"/>
      <c r="AA5" s="51">
        <v>1.0</v>
      </c>
      <c r="AB5" s="51">
        <v>1.0</v>
      </c>
      <c r="AC5" s="162"/>
      <c r="AD5" s="51">
        <v>1.0</v>
      </c>
      <c r="AE5" s="51">
        <v>1.0</v>
      </c>
      <c r="AF5" s="162"/>
    </row>
    <row r="6" ht="15.0" customHeight="1">
      <c r="A6" s="18"/>
      <c r="B6" s="52">
        <v>1.0</v>
      </c>
      <c r="C6" s="52">
        <v>2.0</v>
      </c>
      <c r="D6" s="54" t="s">
        <v>155</v>
      </c>
      <c r="E6" s="60">
        <v>1.0</v>
      </c>
      <c r="F6" s="60">
        <v>1.0</v>
      </c>
      <c r="G6" s="181">
        <v>1.0</v>
      </c>
      <c r="H6" s="182"/>
      <c r="I6" s="183">
        <v>1.0</v>
      </c>
      <c r="J6" s="8"/>
      <c r="K6" s="34">
        <v>1.0</v>
      </c>
      <c r="L6" s="34">
        <v>1.0</v>
      </c>
      <c r="M6" s="8"/>
      <c r="N6" s="184">
        <v>1.0</v>
      </c>
      <c r="O6" s="184">
        <v>1.0</v>
      </c>
      <c r="P6" s="25"/>
      <c r="Q6" s="51">
        <v>1.0</v>
      </c>
      <c r="R6" s="25"/>
      <c r="S6" s="51">
        <v>1.0</v>
      </c>
      <c r="T6" s="51">
        <v>1.0</v>
      </c>
      <c r="U6" s="162"/>
      <c r="V6" s="51">
        <v>1.0</v>
      </c>
      <c r="W6" s="162"/>
      <c r="X6" s="51">
        <v>1.0</v>
      </c>
      <c r="Y6" s="51">
        <v>1.0</v>
      </c>
      <c r="Z6" s="162"/>
      <c r="AA6" s="51">
        <v>1.0</v>
      </c>
      <c r="AB6" s="51">
        <v>1.0</v>
      </c>
      <c r="AC6" s="162"/>
      <c r="AD6" s="51">
        <v>1.0</v>
      </c>
      <c r="AE6" s="51">
        <v>1.0</v>
      </c>
      <c r="AF6" s="162"/>
    </row>
    <row r="7" ht="15.0" customHeight="1">
      <c r="A7" s="18"/>
      <c r="B7" s="52">
        <v>1.0</v>
      </c>
      <c r="C7" s="52">
        <v>3.0</v>
      </c>
      <c r="D7" s="54" t="s">
        <v>27</v>
      </c>
      <c r="E7" s="60">
        <v>1.0</v>
      </c>
      <c r="F7" s="60">
        <v>1.0</v>
      </c>
      <c r="G7" s="181">
        <v>1.0</v>
      </c>
      <c r="H7" s="182"/>
      <c r="I7" s="183">
        <v>1.0</v>
      </c>
      <c r="J7" s="8"/>
      <c r="K7" s="34">
        <v>1.0</v>
      </c>
      <c r="L7" s="34">
        <v>1.0</v>
      </c>
      <c r="M7" s="8"/>
      <c r="N7" s="184">
        <v>1.0</v>
      </c>
      <c r="O7" s="184">
        <v>1.0</v>
      </c>
      <c r="P7" s="25"/>
      <c r="Q7" s="51">
        <v>1.0</v>
      </c>
      <c r="R7" s="25"/>
      <c r="S7" s="51">
        <v>1.0</v>
      </c>
      <c r="T7" s="51">
        <v>1.0</v>
      </c>
      <c r="U7" s="162"/>
      <c r="V7" s="51">
        <v>1.0</v>
      </c>
      <c r="W7" s="162"/>
      <c r="X7" s="51">
        <v>1.0</v>
      </c>
      <c r="Y7" s="51">
        <v>1.0</v>
      </c>
      <c r="Z7" s="162"/>
      <c r="AA7" s="51">
        <v>1.0</v>
      </c>
      <c r="AB7" s="51">
        <v>1.0</v>
      </c>
      <c r="AC7" s="162"/>
      <c r="AD7" s="51">
        <v>1.0</v>
      </c>
      <c r="AE7" s="51">
        <v>1.0</v>
      </c>
      <c r="AF7" s="162"/>
    </row>
    <row r="8" ht="15.0" customHeight="1">
      <c r="A8" s="18"/>
      <c r="B8" s="52">
        <v>1.0</v>
      </c>
      <c r="C8" s="52">
        <v>4.0</v>
      </c>
      <c r="D8" s="54" t="s">
        <v>30</v>
      </c>
      <c r="E8" s="60">
        <v>1.0</v>
      </c>
      <c r="F8" s="60">
        <v>1.0</v>
      </c>
      <c r="G8" s="181">
        <v>1.0</v>
      </c>
      <c r="H8" s="182"/>
      <c r="I8" s="183">
        <v>1.0</v>
      </c>
      <c r="J8" s="8"/>
      <c r="K8" s="34">
        <v>1.0</v>
      </c>
      <c r="L8" s="34">
        <v>1.0</v>
      </c>
      <c r="M8" s="8"/>
      <c r="N8" s="184">
        <v>1.0</v>
      </c>
      <c r="O8" s="184">
        <v>1.0</v>
      </c>
      <c r="P8" s="25"/>
      <c r="Q8" s="51">
        <v>1.0</v>
      </c>
      <c r="R8" s="25"/>
      <c r="S8" s="51">
        <v>1.0</v>
      </c>
      <c r="T8" s="51">
        <v>1.0</v>
      </c>
      <c r="U8" s="162"/>
      <c r="V8" s="51">
        <v>1.0</v>
      </c>
      <c r="W8" s="162"/>
      <c r="X8" s="51">
        <v>1.0</v>
      </c>
      <c r="Y8" s="51">
        <v>1.0</v>
      </c>
      <c r="Z8" s="162"/>
      <c r="AA8" s="51">
        <v>1.0</v>
      </c>
      <c r="AB8" s="51">
        <v>1.0</v>
      </c>
      <c r="AC8" s="162"/>
      <c r="AD8" s="51">
        <v>1.0</v>
      </c>
      <c r="AE8" s="51">
        <v>1.0</v>
      </c>
      <c r="AF8" s="162"/>
    </row>
    <row r="9" ht="16.5" customHeight="1">
      <c r="A9" s="18"/>
      <c r="B9" s="52">
        <v>1.0</v>
      </c>
      <c r="C9" s="52">
        <v>5.0</v>
      </c>
      <c r="D9" s="54" t="s">
        <v>33</v>
      </c>
      <c r="E9" s="60">
        <v>1.0</v>
      </c>
      <c r="F9" s="60">
        <v>1.0</v>
      </c>
      <c r="G9" s="181">
        <v>1.0</v>
      </c>
      <c r="H9" s="182"/>
      <c r="I9" s="183">
        <v>1.0</v>
      </c>
      <c r="J9" s="8"/>
      <c r="K9" s="34">
        <v>1.0</v>
      </c>
      <c r="L9" s="34">
        <v>1.0</v>
      </c>
      <c r="M9" s="8"/>
      <c r="N9" s="184">
        <v>1.0</v>
      </c>
      <c r="O9" s="184">
        <v>1.0</v>
      </c>
      <c r="P9" s="25"/>
      <c r="Q9" s="70">
        <v>0.0</v>
      </c>
      <c r="R9" s="25"/>
      <c r="S9" s="51">
        <v>1.0</v>
      </c>
      <c r="T9" s="51">
        <v>1.0</v>
      </c>
      <c r="U9" s="162"/>
      <c r="V9" s="70">
        <v>0.0</v>
      </c>
      <c r="W9" s="162"/>
      <c r="X9" s="51">
        <v>1.0</v>
      </c>
      <c r="Y9" s="51">
        <v>1.0</v>
      </c>
      <c r="Z9" s="162"/>
      <c r="AA9" s="51">
        <v>1.0</v>
      </c>
      <c r="AB9" s="70">
        <v>0.0</v>
      </c>
      <c r="AC9" s="162"/>
      <c r="AD9" s="51">
        <v>1.0</v>
      </c>
      <c r="AE9" s="51">
        <v>1.0</v>
      </c>
      <c r="AF9" s="162"/>
    </row>
    <row r="10" ht="15.0" customHeight="1">
      <c r="A10" s="18"/>
      <c r="B10" s="52">
        <v>1.0</v>
      </c>
      <c r="C10" s="52">
        <v>6.0</v>
      </c>
      <c r="D10" s="54" t="s">
        <v>35</v>
      </c>
      <c r="E10" s="60">
        <v>1.0</v>
      </c>
      <c r="F10" s="60">
        <v>1.0</v>
      </c>
      <c r="G10" s="181">
        <v>1.0</v>
      </c>
      <c r="H10" s="182"/>
      <c r="I10" s="183">
        <v>1.0</v>
      </c>
      <c r="J10" s="8"/>
      <c r="K10" s="34">
        <v>1.0</v>
      </c>
      <c r="L10" s="34">
        <v>1.0</v>
      </c>
      <c r="M10" s="8"/>
      <c r="N10" s="184">
        <v>1.0</v>
      </c>
      <c r="O10" s="184">
        <v>1.0</v>
      </c>
      <c r="P10" s="25"/>
      <c r="Q10" s="51">
        <v>1.0</v>
      </c>
      <c r="R10" s="25"/>
      <c r="S10" s="51">
        <v>1.0</v>
      </c>
      <c r="T10" s="51">
        <v>1.0</v>
      </c>
      <c r="U10" s="162"/>
      <c r="V10" s="51">
        <v>1.0</v>
      </c>
      <c r="W10" s="162"/>
      <c r="X10" s="51">
        <v>1.0</v>
      </c>
      <c r="Y10" s="51">
        <v>1.0</v>
      </c>
      <c r="Z10" s="162"/>
      <c r="AA10" s="51">
        <v>1.0</v>
      </c>
      <c r="AB10" s="51">
        <v>1.0</v>
      </c>
      <c r="AC10" s="162"/>
      <c r="AD10" s="51">
        <v>1.0</v>
      </c>
      <c r="AE10" s="51">
        <v>1.0</v>
      </c>
      <c r="AF10" s="162"/>
    </row>
    <row r="11" ht="24.75" customHeight="1">
      <c r="A11" s="18"/>
      <c r="B11" s="52">
        <v>1.0</v>
      </c>
      <c r="C11" s="52">
        <v>7.0</v>
      </c>
      <c r="D11" s="54" t="s">
        <v>167</v>
      </c>
      <c r="E11" s="60">
        <v>1.0</v>
      </c>
      <c r="F11" s="60">
        <v>1.0</v>
      </c>
      <c r="G11" s="181">
        <v>1.0</v>
      </c>
      <c r="H11" s="182"/>
      <c r="I11" s="183">
        <v>1.0</v>
      </c>
      <c r="J11" s="8"/>
      <c r="K11" s="34">
        <v>1.0</v>
      </c>
      <c r="L11" s="34">
        <v>1.0</v>
      </c>
      <c r="M11" s="8"/>
      <c r="N11" s="184">
        <v>1.0</v>
      </c>
      <c r="O11" s="184">
        <v>1.0</v>
      </c>
      <c r="P11" s="25"/>
      <c r="Q11" s="51">
        <v>1.0</v>
      </c>
      <c r="R11" s="25"/>
      <c r="S11" s="51">
        <v>1.0</v>
      </c>
      <c r="T11" s="51">
        <v>1.0</v>
      </c>
      <c r="U11" s="162"/>
      <c r="V11" s="51">
        <v>1.0</v>
      </c>
      <c r="W11" s="162"/>
      <c r="X11" s="51">
        <v>1.0</v>
      </c>
      <c r="Y11" s="51">
        <v>1.0</v>
      </c>
      <c r="Z11" s="162"/>
      <c r="AA11" s="51">
        <v>1.0</v>
      </c>
      <c r="AB11" s="51">
        <v>1.0</v>
      </c>
      <c r="AC11" s="162"/>
      <c r="AD11" s="51">
        <v>1.0</v>
      </c>
      <c r="AE11" s="51">
        <v>1.0</v>
      </c>
      <c r="AF11" s="162"/>
    </row>
    <row r="12" ht="26.25" customHeight="1">
      <c r="A12" s="18"/>
      <c r="B12" s="52">
        <v>1.0</v>
      </c>
      <c r="C12" s="52">
        <v>8.0</v>
      </c>
      <c r="D12" s="54" t="s">
        <v>170</v>
      </c>
      <c r="E12" s="60">
        <v>1.0</v>
      </c>
      <c r="F12" s="60">
        <v>1.0</v>
      </c>
      <c r="G12" s="181">
        <v>1.0</v>
      </c>
      <c r="H12" s="182"/>
      <c r="I12" s="183">
        <v>1.0</v>
      </c>
      <c r="J12" s="8"/>
      <c r="K12" s="34">
        <v>1.0</v>
      </c>
      <c r="L12" s="34">
        <v>1.0</v>
      </c>
      <c r="M12" s="8"/>
      <c r="N12" s="184">
        <v>1.0</v>
      </c>
      <c r="O12" s="184">
        <v>1.0</v>
      </c>
      <c r="P12" s="25"/>
      <c r="Q12" s="51">
        <v>1.0</v>
      </c>
      <c r="R12" s="25"/>
      <c r="S12" s="51">
        <v>1.0</v>
      </c>
      <c r="T12" s="51">
        <v>1.0</v>
      </c>
      <c r="U12" s="162"/>
      <c r="V12" s="51">
        <v>1.0</v>
      </c>
      <c r="W12" s="162"/>
      <c r="X12" s="51">
        <v>1.0</v>
      </c>
      <c r="Y12" s="51">
        <v>1.0</v>
      </c>
      <c r="Z12" s="162"/>
      <c r="AA12" s="51">
        <v>1.0</v>
      </c>
      <c r="AB12" s="51">
        <v>1.0</v>
      </c>
      <c r="AC12" s="162"/>
      <c r="AD12" s="51">
        <v>1.0</v>
      </c>
      <c r="AE12" s="51">
        <v>1.0</v>
      </c>
      <c r="AF12" s="162"/>
    </row>
    <row r="13" ht="25.5" customHeight="1">
      <c r="A13" s="18"/>
      <c r="B13" s="52">
        <v>1.0</v>
      </c>
      <c r="C13" s="52">
        <v>9.0</v>
      </c>
      <c r="D13" s="54" t="s">
        <v>171</v>
      </c>
      <c r="E13" s="60">
        <v>1.0</v>
      </c>
      <c r="F13" s="60">
        <v>1.0</v>
      </c>
      <c r="G13" s="181">
        <v>1.0</v>
      </c>
      <c r="H13" s="182"/>
      <c r="I13" s="183">
        <v>1.0</v>
      </c>
      <c r="J13" s="8"/>
      <c r="K13" s="34">
        <v>1.0</v>
      </c>
      <c r="L13" s="34">
        <v>1.0</v>
      </c>
      <c r="M13" s="8"/>
      <c r="N13" s="184">
        <v>1.0</v>
      </c>
      <c r="O13" s="184">
        <v>1.0</v>
      </c>
      <c r="P13" s="25"/>
      <c r="Q13" s="51">
        <v>1.0</v>
      </c>
      <c r="R13" s="25"/>
      <c r="S13" s="51">
        <v>1.0</v>
      </c>
      <c r="T13" s="51">
        <v>1.0</v>
      </c>
      <c r="U13" s="162"/>
      <c r="V13" s="51">
        <v>1.0</v>
      </c>
      <c r="W13" s="162"/>
      <c r="X13" s="51">
        <v>1.0</v>
      </c>
      <c r="Y13" s="51">
        <v>1.0</v>
      </c>
      <c r="Z13" s="162"/>
      <c r="AA13" s="51">
        <v>1.0</v>
      </c>
      <c r="AB13" s="51">
        <v>1.0</v>
      </c>
      <c r="AC13" s="162"/>
      <c r="AD13" s="51">
        <v>1.0</v>
      </c>
      <c r="AE13" s="51">
        <v>1.0</v>
      </c>
      <c r="AF13" s="162"/>
    </row>
    <row r="14" ht="16.5" customHeight="1">
      <c r="A14" s="18"/>
      <c r="B14" s="52">
        <v>1.0</v>
      </c>
      <c r="C14" s="52">
        <v>10.0</v>
      </c>
      <c r="D14" s="54" t="s">
        <v>42</v>
      </c>
      <c r="E14" s="60">
        <v>1.0</v>
      </c>
      <c r="F14" s="101">
        <v>0.0</v>
      </c>
      <c r="G14" s="186">
        <v>0.0</v>
      </c>
      <c r="H14" s="182"/>
      <c r="I14" s="183">
        <v>1.0</v>
      </c>
      <c r="J14" s="8"/>
      <c r="K14" s="66">
        <v>0.0</v>
      </c>
      <c r="L14" s="34">
        <v>1.0</v>
      </c>
      <c r="M14" s="8"/>
      <c r="N14" s="184">
        <v>1.0</v>
      </c>
      <c r="O14" s="184">
        <v>1.0</v>
      </c>
      <c r="P14" s="25"/>
      <c r="Q14" s="51">
        <v>1.0</v>
      </c>
      <c r="R14" s="25"/>
      <c r="S14" s="51">
        <v>1.0</v>
      </c>
      <c r="T14" s="51">
        <v>1.0</v>
      </c>
      <c r="U14" s="162"/>
      <c r="V14" s="51">
        <v>1.0</v>
      </c>
      <c r="W14" s="162"/>
      <c r="X14" s="51">
        <v>1.0</v>
      </c>
      <c r="Y14" s="51">
        <v>1.0</v>
      </c>
      <c r="Z14" s="162"/>
      <c r="AA14" s="51">
        <v>1.0</v>
      </c>
      <c r="AB14" s="70">
        <v>0.0</v>
      </c>
      <c r="AC14" s="162"/>
      <c r="AD14" s="51">
        <v>1.0</v>
      </c>
      <c r="AE14" s="70">
        <v>0.0</v>
      </c>
      <c r="AF14" s="162"/>
    </row>
    <row r="15" ht="14.25" customHeight="1">
      <c r="A15" s="18"/>
      <c r="B15" s="52">
        <v>1.0</v>
      </c>
      <c r="C15" s="52">
        <v>11.0</v>
      </c>
      <c r="D15" s="54" t="s">
        <v>172</v>
      </c>
      <c r="E15" s="60">
        <v>1.0</v>
      </c>
      <c r="F15" s="60">
        <v>1.0</v>
      </c>
      <c r="G15" s="181">
        <v>1.0</v>
      </c>
      <c r="H15" s="182"/>
      <c r="I15" s="183">
        <v>1.0</v>
      </c>
      <c r="J15" s="8"/>
      <c r="K15" s="34">
        <v>1.0</v>
      </c>
      <c r="L15" s="34">
        <v>1.0</v>
      </c>
      <c r="M15" s="8"/>
      <c r="N15" s="184">
        <v>1.0</v>
      </c>
      <c r="O15" s="184">
        <v>1.0</v>
      </c>
      <c r="P15" s="25"/>
      <c r="Q15" s="51">
        <v>1.0</v>
      </c>
      <c r="R15" s="25"/>
      <c r="S15" s="51">
        <v>1.0</v>
      </c>
      <c r="T15" s="51">
        <v>1.0</v>
      </c>
      <c r="U15" s="162"/>
      <c r="V15" s="51">
        <v>1.0</v>
      </c>
      <c r="W15" s="162"/>
      <c r="X15" s="51">
        <v>1.0</v>
      </c>
      <c r="Y15" s="51">
        <v>1.0</v>
      </c>
      <c r="Z15" s="162"/>
      <c r="AA15" s="51">
        <v>1.0</v>
      </c>
      <c r="AB15" s="51">
        <v>1.0</v>
      </c>
      <c r="AC15" s="162"/>
      <c r="AD15" s="51">
        <v>1.0</v>
      </c>
      <c r="AE15" s="51">
        <v>1.0</v>
      </c>
      <c r="AF15" s="162"/>
    </row>
    <row r="16" ht="15.0" customHeight="1">
      <c r="A16" s="18"/>
      <c r="B16" s="52">
        <v>1.0</v>
      </c>
      <c r="C16" s="52">
        <v>12.0</v>
      </c>
      <c r="D16" s="79" t="s">
        <v>61</v>
      </c>
      <c r="E16" s="60">
        <v>1.0</v>
      </c>
      <c r="F16" s="60">
        <v>1.0</v>
      </c>
      <c r="G16" s="186">
        <v>0.0</v>
      </c>
      <c r="H16" s="182"/>
      <c r="I16" s="183">
        <v>1.0</v>
      </c>
      <c r="J16" s="8"/>
      <c r="K16" s="34">
        <v>1.0</v>
      </c>
      <c r="L16" s="66">
        <v>0.0</v>
      </c>
      <c r="M16" s="8"/>
      <c r="N16" s="184">
        <v>1.0</v>
      </c>
      <c r="O16" s="184">
        <v>1.0</v>
      </c>
      <c r="P16" s="25"/>
      <c r="Q16" s="51">
        <v>1.0</v>
      </c>
      <c r="R16" s="25"/>
      <c r="S16" s="51">
        <v>1.0</v>
      </c>
      <c r="T16" s="51">
        <v>1.0</v>
      </c>
      <c r="U16" s="162"/>
      <c r="V16" s="51">
        <v>1.0</v>
      </c>
      <c r="W16" s="162"/>
      <c r="X16" s="51">
        <v>1.0</v>
      </c>
      <c r="Y16" s="51">
        <v>1.0</v>
      </c>
      <c r="Z16" s="162"/>
      <c r="AA16" s="51">
        <v>1.0</v>
      </c>
      <c r="AB16" s="51">
        <v>1.0</v>
      </c>
      <c r="AC16" s="162"/>
      <c r="AD16" s="51">
        <v>1.0</v>
      </c>
      <c r="AE16" s="51">
        <v>1.0</v>
      </c>
      <c r="AF16" s="162"/>
    </row>
    <row r="17" ht="15.0" customHeight="1">
      <c r="A17" s="18"/>
      <c r="B17" s="52">
        <v>1.0</v>
      </c>
      <c r="C17" s="52">
        <v>13.0</v>
      </c>
      <c r="D17" s="79" t="s">
        <v>63</v>
      </c>
      <c r="E17" s="60">
        <v>1.0</v>
      </c>
      <c r="F17" s="60">
        <v>1.0</v>
      </c>
      <c r="G17" s="186">
        <v>0.0</v>
      </c>
      <c r="H17" s="182"/>
      <c r="I17" s="183">
        <v>1.0</v>
      </c>
      <c r="J17" s="8"/>
      <c r="K17" s="34">
        <v>1.0</v>
      </c>
      <c r="L17" s="66">
        <v>0.0</v>
      </c>
      <c r="M17" s="8"/>
      <c r="N17" s="184">
        <v>1.0</v>
      </c>
      <c r="O17" s="184">
        <v>1.0</v>
      </c>
      <c r="P17" s="25"/>
      <c r="Q17" s="51">
        <v>1.0</v>
      </c>
      <c r="R17" s="25"/>
      <c r="S17" s="51">
        <v>1.0</v>
      </c>
      <c r="T17" s="51">
        <v>1.0</v>
      </c>
      <c r="U17" s="162"/>
      <c r="V17" s="51">
        <v>1.0</v>
      </c>
      <c r="W17" s="162"/>
      <c r="X17" s="51">
        <v>1.0</v>
      </c>
      <c r="Y17" s="51">
        <v>1.0</v>
      </c>
      <c r="Z17" s="162"/>
      <c r="AA17" s="51">
        <v>1.0</v>
      </c>
      <c r="AB17" s="51">
        <v>1.0</v>
      </c>
      <c r="AC17" s="162"/>
      <c r="AD17" s="51">
        <v>1.0</v>
      </c>
      <c r="AE17" s="51">
        <v>1.0</v>
      </c>
      <c r="AF17" s="162"/>
    </row>
    <row r="18" ht="15.0" customHeight="1">
      <c r="A18" s="18"/>
      <c r="B18" s="52">
        <v>1.0</v>
      </c>
      <c r="C18" s="52">
        <v>14.0</v>
      </c>
      <c r="D18" s="79" t="s">
        <v>65</v>
      </c>
      <c r="E18" s="60">
        <v>1.0</v>
      </c>
      <c r="F18" s="60">
        <v>1.0</v>
      </c>
      <c r="G18" s="186">
        <v>0.0</v>
      </c>
      <c r="H18" s="182"/>
      <c r="I18" s="183">
        <v>1.0</v>
      </c>
      <c r="J18" s="8"/>
      <c r="K18" s="34">
        <v>1.0</v>
      </c>
      <c r="L18" s="66">
        <v>0.0</v>
      </c>
      <c r="M18" s="8"/>
      <c r="N18" s="184">
        <v>1.0</v>
      </c>
      <c r="O18" s="184">
        <v>1.0</v>
      </c>
      <c r="P18" s="25"/>
      <c r="Q18" s="51">
        <v>1.0</v>
      </c>
      <c r="R18" s="25"/>
      <c r="S18" s="51">
        <v>1.0</v>
      </c>
      <c r="T18" s="51">
        <v>1.0</v>
      </c>
      <c r="U18" s="162"/>
      <c r="V18" s="51">
        <v>1.0</v>
      </c>
      <c r="W18" s="162"/>
      <c r="X18" s="51">
        <v>1.0</v>
      </c>
      <c r="Y18" s="51">
        <v>1.0</v>
      </c>
      <c r="Z18" s="162"/>
      <c r="AA18" s="51">
        <v>1.0</v>
      </c>
      <c r="AB18" s="70">
        <v>0.0</v>
      </c>
      <c r="AC18" s="162"/>
      <c r="AD18" s="51">
        <v>1.0</v>
      </c>
      <c r="AE18" s="51">
        <v>1.0</v>
      </c>
      <c r="AF18" s="162"/>
    </row>
    <row r="19" ht="15.0" customHeight="1">
      <c r="A19" s="18"/>
      <c r="B19" s="52">
        <v>1.0</v>
      </c>
      <c r="C19" s="52">
        <v>15.0</v>
      </c>
      <c r="D19" s="79" t="s">
        <v>66</v>
      </c>
      <c r="E19" s="101">
        <v>0.0</v>
      </c>
      <c r="F19" s="60">
        <v>1.0</v>
      </c>
      <c r="G19" s="186">
        <v>0.0</v>
      </c>
      <c r="H19" s="182"/>
      <c r="I19" s="183">
        <v>1.0</v>
      </c>
      <c r="J19" s="8"/>
      <c r="K19" s="34">
        <v>1.0</v>
      </c>
      <c r="L19" s="66">
        <v>0.0</v>
      </c>
      <c r="M19" s="8"/>
      <c r="N19" s="187">
        <v>0.0</v>
      </c>
      <c r="O19" s="187">
        <v>0.0</v>
      </c>
      <c r="P19" s="25"/>
      <c r="Q19" s="70">
        <v>0.0</v>
      </c>
      <c r="R19" s="25"/>
      <c r="S19" s="51">
        <v>1.0</v>
      </c>
      <c r="T19" s="70">
        <v>0.0</v>
      </c>
      <c r="U19" s="162"/>
      <c r="V19" s="51">
        <v>1.0</v>
      </c>
      <c r="W19" s="162"/>
      <c r="X19" s="70">
        <v>0.0</v>
      </c>
      <c r="Y19" s="51">
        <v>1.0</v>
      </c>
      <c r="Z19" s="162"/>
      <c r="AA19" s="70">
        <v>0.0</v>
      </c>
      <c r="AB19" s="70">
        <v>0.0</v>
      </c>
      <c r="AC19" s="162"/>
      <c r="AD19" s="51">
        <v>1.0</v>
      </c>
      <c r="AE19" s="70">
        <v>0.0</v>
      </c>
      <c r="AF19" s="162"/>
    </row>
    <row r="20" ht="15.0" customHeight="1">
      <c r="A20" s="18"/>
      <c r="B20" s="52">
        <v>4.0</v>
      </c>
      <c r="C20" s="52">
        <v>16.0</v>
      </c>
      <c r="D20" s="54" t="s">
        <v>173</v>
      </c>
      <c r="E20" s="101">
        <v>0.0</v>
      </c>
      <c r="F20" s="60">
        <v>4.0</v>
      </c>
      <c r="G20" s="186">
        <v>0.0</v>
      </c>
      <c r="H20" s="182"/>
      <c r="I20" s="183">
        <v>4.0</v>
      </c>
      <c r="J20" s="8"/>
      <c r="K20" s="34">
        <v>4.0</v>
      </c>
      <c r="L20" s="66">
        <v>0.0</v>
      </c>
      <c r="M20" s="8"/>
      <c r="N20" s="187">
        <v>0.0</v>
      </c>
      <c r="O20" s="187">
        <v>0.0</v>
      </c>
      <c r="P20" s="25"/>
      <c r="Q20" s="70">
        <v>0.0</v>
      </c>
      <c r="R20" s="25"/>
      <c r="S20" s="51">
        <v>4.0</v>
      </c>
      <c r="T20" s="70">
        <v>0.0</v>
      </c>
      <c r="U20" s="162"/>
      <c r="V20" s="51">
        <v>4.0</v>
      </c>
      <c r="W20" s="162"/>
      <c r="X20" s="70">
        <v>0.0</v>
      </c>
      <c r="Y20" s="51">
        <v>4.0</v>
      </c>
      <c r="Z20" s="162"/>
      <c r="AA20" s="70">
        <v>0.0</v>
      </c>
      <c r="AB20" s="70">
        <v>0.0</v>
      </c>
      <c r="AC20" s="162"/>
      <c r="AD20" s="51">
        <v>4.0</v>
      </c>
      <c r="AE20" s="70">
        <v>0.0</v>
      </c>
      <c r="AF20" s="162"/>
    </row>
    <row r="21" ht="24.0" customHeight="1">
      <c r="A21" s="18"/>
      <c r="B21" s="52">
        <v>5.0</v>
      </c>
      <c r="C21" s="52">
        <v>17.0</v>
      </c>
      <c r="D21" s="79" t="s">
        <v>174</v>
      </c>
      <c r="E21" s="101">
        <v>0.0</v>
      </c>
      <c r="F21" s="188">
        <v>5.0</v>
      </c>
      <c r="G21" s="189">
        <v>5.0</v>
      </c>
      <c r="H21" s="182"/>
      <c r="I21" s="190">
        <v>5.0</v>
      </c>
      <c r="J21" s="8"/>
      <c r="K21" s="34">
        <v>5.0</v>
      </c>
      <c r="L21" s="34">
        <v>5.0</v>
      </c>
      <c r="M21" s="8"/>
      <c r="N21" s="184">
        <v>5.0</v>
      </c>
      <c r="O21" s="184">
        <v>5.0</v>
      </c>
      <c r="P21" s="25"/>
      <c r="Q21" s="70">
        <v>0.0</v>
      </c>
      <c r="R21" s="25"/>
      <c r="S21" s="70">
        <v>0.0</v>
      </c>
      <c r="T21" s="70">
        <v>0.0</v>
      </c>
      <c r="U21" s="162"/>
      <c r="V21" s="51">
        <v>5.0</v>
      </c>
      <c r="W21" s="162"/>
      <c r="X21" s="51">
        <v>5.0</v>
      </c>
      <c r="Y21" s="51">
        <v>5.0</v>
      </c>
      <c r="Z21" s="162"/>
      <c r="AA21" s="70">
        <v>0.0</v>
      </c>
      <c r="AB21" s="70">
        <v>0.0</v>
      </c>
      <c r="AC21" s="162"/>
      <c r="AD21" s="51">
        <v>5.0</v>
      </c>
      <c r="AE21" s="51">
        <v>5.0</v>
      </c>
      <c r="AF21" s="162"/>
    </row>
    <row r="22" ht="15.75" customHeight="1">
      <c r="A22" s="18"/>
      <c r="B22" s="52">
        <v>1.0</v>
      </c>
      <c r="C22" s="52">
        <v>18.0</v>
      </c>
      <c r="D22" s="79" t="s">
        <v>44</v>
      </c>
      <c r="E22" s="60">
        <v>1.0</v>
      </c>
      <c r="F22" s="60">
        <v>1.0</v>
      </c>
      <c r="G22" s="181">
        <v>1.0</v>
      </c>
      <c r="H22" s="182"/>
      <c r="I22" s="183">
        <v>1.0</v>
      </c>
      <c r="J22" s="8"/>
      <c r="K22" s="34">
        <v>1.0</v>
      </c>
      <c r="L22" s="34">
        <v>1.0</v>
      </c>
      <c r="M22" s="8"/>
      <c r="N22" s="184">
        <v>1.0</v>
      </c>
      <c r="O22" s="184">
        <v>1.0</v>
      </c>
      <c r="P22" s="25"/>
      <c r="Q22" s="51">
        <v>1.0</v>
      </c>
      <c r="R22" s="25"/>
      <c r="S22" s="51">
        <v>1.0</v>
      </c>
      <c r="T22" s="51">
        <v>1.0</v>
      </c>
      <c r="U22" s="162"/>
      <c r="V22" s="51">
        <v>1.0</v>
      </c>
      <c r="W22" s="162"/>
      <c r="X22" s="51">
        <v>1.0</v>
      </c>
      <c r="Y22" s="51">
        <v>1.0</v>
      </c>
      <c r="Z22" s="162"/>
      <c r="AA22" s="51">
        <v>1.0</v>
      </c>
      <c r="AB22" s="70">
        <v>0.0</v>
      </c>
      <c r="AC22" s="162"/>
      <c r="AD22" s="51">
        <v>1.0</v>
      </c>
      <c r="AE22" s="51">
        <v>1.0</v>
      </c>
      <c r="AF22" s="162"/>
    </row>
    <row r="23" ht="15.75" customHeight="1">
      <c r="A23" s="18"/>
      <c r="B23" s="52">
        <v>1.0</v>
      </c>
      <c r="C23" s="52">
        <v>19.0</v>
      </c>
      <c r="D23" s="79" t="s">
        <v>45</v>
      </c>
      <c r="E23" s="60">
        <v>1.0</v>
      </c>
      <c r="F23" s="60">
        <v>1.0</v>
      </c>
      <c r="G23" s="181">
        <v>1.0</v>
      </c>
      <c r="H23" s="182"/>
      <c r="I23" s="183">
        <v>1.0</v>
      </c>
      <c r="J23" s="8"/>
      <c r="K23" s="34">
        <v>1.0</v>
      </c>
      <c r="L23" s="34">
        <v>1.0</v>
      </c>
      <c r="M23" s="8"/>
      <c r="N23" s="184">
        <v>1.0</v>
      </c>
      <c r="O23" s="184">
        <v>1.0</v>
      </c>
      <c r="P23" s="25"/>
      <c r="Q23" s="51">
        <v>1.0</v>
      </c>
      <c r="R23" s="25"/>
      <c r="S23" s="51">
        <v>1.0</v>
      </c>
      <c r="T23" s="51">
        <v>1.0</v>
      </c>
      <c r="U23" s="162"/>
      <c r="V23" s="51">
        <v>1.0</v>
      </c>
      <c r="W23" s="162"/>
      <c r="X23" s="51">
        <v>1.0</v>
      </c>
      <c r="Y23" s="51">
        <v>1.0</v>
      </c>
      <c r="Z23" s="162"/>
      <c r="AA23" s="51">
        <v>1.0</v>
      </c>
      <c r="AB23" s="70">
        <v>0.0</v>
      </c>
      <c r="AC23" s="162"/>
      <c r="AD23" s="51">
        <v>1.0</v>
      </c>
      <c r="AE23" s="51">
        <v>1.0</v>
      </c>
      <c r="AF23" s="162"/>
    </row>
    <row r="24" ht="15.75" customHeight="1">
      <c r="A24" s="18"/>
      <c r="B24" s="52">
        <v>1.0</v>
      </c>
      <c r="C24" s="52">
        <v>20.0</v>
      </c>
      <c r="D24" s="79" t="s">
        <v>46</v>
      </c>
      <c r="E24" s="60">
        <v>1.0</v>
      </c>
      <c r="F24" s="60">
        <v>1.0</v>
      </c>
      <c r="G24" s="181">
        <v>1.0</v>
      </c>
      <c r="H24" s="182"/>
      <c r="I24" s="183">
        <v>1.0</v>
      </c>
      <c r="J24" s="8"/>
      <c r="K24" s="34">
        <v>1.0</v>
      </c>
      <c r="L24" s="34">
        <v>1.0</v>
      </c>
      <c r="M24" s="8"/>
      <c r="N24" s="184">
        <v>1.0</v>
      </c>
      <c r="O24" s="184">
        <v>1.0</v>
      </c>
      <c r="P24" s="25"/>
      <c r="Q24" s="51">
        <v>1.0</v>
      </c>
      <c r="R24" s="25"/>
      <c r="S24" s="51">
        <v>1.0</v>
      </c>
      <c r="T24" s="51">
        <v>1.0</v>
      </c>
      <c r="U24" s="162"/>
      <c r="V24" s="51">
        <v>1.0</v>
      </c>
      <c r="W24" s="162"/>
      <c r="X24" s="51">
        <v>1.0</v>
      </c>
      <c r="Y24" s="51">
        <v>1.0</v>
      </c>
      <c r="Z24" s="162"/>
      <c r="AA24" s="51">
        <v>1.0</v>
      </c>
      <c r="AB24" s="70">
        <v>0.0</v>
      </c>
      <c r="AC24" s="162"/>
      <c r="AD24" s="51">
        <v>1.0</v>
      </c>
      <c r="AE24" s="51">
        <v>1.0</v>
      </c>
      <c r="AF24" s="162"/>
    </row>
    <row r="25" ht="15.75" customHeight="1">
      <c r="A25" s="18"/>
      <c r="B25" s="52">
        <v>1.0</v>
      </c>
      <c r="C25" s="52">
        <v>21.0</v>
      </c>
      <c r="D25" s="79" t="s">
        <v>47</v>
      </c>
      <c r="E25" s="60">
        <v>1.0</v>
      </c>
      <c r="F25" s="60">
        <v>1.0</v>
      </c>
      <c r="G25" s="186">
        <v>0.0</v>
      </c>
      <c r="H25" s="182"/>
      <c r="I25" s="183">
        <v>0.0</v>
      </c>
      <c r="J25" s="8"/>
      <c r="K25" s="66">
        <v>0.0</v>
      </c>
      <c r="L25" s="66">
        <v>0.0</v>
      </c>
      <c r="M25" s="8"/>
      <c r="N25" s="184">
        <v>1.0</v>
      </c>
      <c r="O25" s="184">
        <v>1.0</v>
      </c>
      <c r="P25" s="25"/>
      <c r="Q25" s="51">
        <v>1.0</v>
      </c>
      <c r="R25" s="25"/>
      <c r="S25" s="51">
        <v>1.0</v>
      </c>
      <c r="T25" s="51">
        <v>1.0</v>
      </c>
      <c r="U25" s="162"/>
      <c r="V25" s="70">
        <v>0.0</v>
      </c>
      <c r="W25" s="162"/>
      <c r="X25" s="51">
        <v>1.0</v>
      </c>
      <c r="Y25" s="51">
        <v>1.0</v>
      </c>
      <c r="Z25" s="162"/>
      <c r="AA25" s="51">
        <v>1.0</v>
      </c>
      <c r="AB25" s="70">
        <v>0.0</v>
      </c>
      <c r="AC25" s="162"/>
      <c r="AD25" s="51">
        <v>1.0</v>
      </c>
      <c r="AE25" s="51">
        <v>1.0</v>
      </c>
      <c r="AF25" s="162"/>
    </row>
    <row r="26" ht="17.25" customHeight="1">
      <c r="A26" s="18"/>
      <c r="B26" s="52">
        <v>4.0</v>
      </c>
      <c r="C26" s="52">
        <v>22.0</v>
      </c>
      <c r="D26" s="79" t="s">
        <v>182</v>
      </c>
      <c r="E26" s="60">
        <v>4.0</v>
      </c>
      <c r="F26" s="60">
        <v>4.0</v>
      </c>
      <c r="G26" s="186">
        <v>0.0</v>
      </c>
      <c r="H26" s="182"/>
      <c r="I26" s="183">
        <v>0.0</v>
      </c>
      <c r="J26" s="8"/>
      <c r="K26" s="66">
        <v>0.0</v>
      </c>
      <c r="L26" s="66">
        <v>0.0</v>
      </c>
      <c r="M26" s="8"/>
      <c r="N26" s="184">
        <v>4.0</v>
      </c>
      <c r="O26" s="184">
        <v>4.0</v>
      </c>
      <c r="P26" s="25"/>
      <c r="Q26" s="51">
        <v>4.0</v>
      </c>
      <c r="R26" s="25"/>
      <c r="S26" s="51">
        <v>4.0</v>
      </c>
      <c r="T26" s="51">
        <v>4.0</v>
      </c>
      <c r="U26" s="162"/>
      <c r="V26" s="70">
        <v>0.0</v>
      </c>
      <c r="W26" s="162"/>
      <c r="X26" s="51">
        <v>4.0</v>
      </c>
      <c r="Y26" s="51">
        <v>4.0</v>
      </c>
      <c r="Z26" s="162"/>
      <c r="AA26" s="51">
        <v>4.0</v>
      </c>
      <c r="AB26" s="70">
        <v>0.0</v>
      </c>
      <c r="AC26" s="162"/>
      <c r="AD26" s="51">
        <v>4.0</v>
      </c>
      <c r="AE26" s="51">
        <v>4.0</v>
      </c>
      <c r="AF26" s="162"/>
    </row>
    <row r="27" ht="15.75" customHeight="1">
      <c r="A27" s="18"/>
      <c r="B27" s="52">
        <v>5.0</v>
      </c>
      <c r="C27" s="52">
        <v>23.0</v>
      </c>
      <c r="D27" s="54" t="s">
        <v>183</v>
      </c>
      <c r="E27" s="60">
        <v>5.0</v>
      </c>
      <c r="F27" s="60">
        <v>5.0</v>
      </c>
      <c r="G27" s="181">
        <v>5.0</v>
      </c>
      <c r="H27" s="182"/>
      <c r="I27" s="183">
        <v>5.0</v>
      </c>
      <c r="J27" s="8"/>
      <c r="K27" s="66">
        <v>0.0</v>
      </c>
      <c r="L27" s="34">
        <v>5.0</v>
      </c>
      <c r="M27" s="8"/>
      <c r="N27" s="184">
        <v>5.0</v>
      </c>
      <c r="O27" s="184">
        <v>5.0</v>
      </c>
      <c r="P27" s="25"/>
      <c r="Q27" s="51">
        <v>5.0</v>
      </c>
      <c r="R27" s="25"/>
      <c r="S27" s="51">
        <v>5.0</v>
      </c>
      <c r="T27" s="51">
        <v>5.0</v>
      </c>
      <c r="U27" s="162"/>
      <c r="V27" s="70">
        <v>0.0</v>
      </c>
      <c r="W27" s="162"/>
      <c r="X27" s="51">
        <v>5.0</v>
      </c>
      <c r="Y27" s="51">
        <v>5.0</v>
      </c>
      <c r="Z27" s="162"/>
      <c r="AA27" s="51">
        <v>5.0</v>
      </c>
      <c r="AB27" s="70">
        <v>0.0</v>
      </c>
      <c r="AC27" s="162"/>
      <c r="AD27" s="51">
        <v>5.0</v>
      </c>
      <c r="AE27" s="51">
        <v>5.0</v>
      </c>
      <c r="AF27" s="162"/>
    </row>
    <row r="28" ht="15.75" customHeight="1">
      <c r="A28" s="28"/>
      <c r="B28" s="52">
        <v>5.0</v>
      </c>
      <c r="C28" s="52">
        <v>24.0</v>
      </c>
      <c r="D28" s="79" t="s">
        <v>185</v>
      </c>
      <c r="E28" s="188">
        <v>5.0</v>
      </c>
      <c r="F28" s="188">
        <v>5.0</v>
      </c>
      <c r="G28" s="189">
        <v>5.0</v>
      </c>
      <c r="H28" s="182"/>
      <c r="I28" s="190">
        <v>5.0</v>
      </c>
      <c r="J28" s="8"/>
      <c r="K28" s="68">
        <v>5.0</v>
      </c>
      <c r="L28" s="34">
        <v>5.0</v>
      </c>
      <c r="M28" s="8"/>
      <c r="N28" s="184">
        <v>5.0</v>
      </c>
      <c r="O28" s="184">
        <v>5.0</v>
      </c>
      <c r="P28" s="25"/>
      <c r="Q28" s="51">
        <v>5.0</v>
      </c>
      <c r="R28" s="25"/>
      <c r="S28" s="51">
        <v>5.0</v>
      </c>
      <c r="T28" s="51">
        <v>5.0</v>
      </c>
      <c r="U28" s="162"/>
      <c r="V28" s="51">
        <v>5.0</v>
      </c>
      <c r="W28" s="162"/>
      <c r="X28" s="51">
        <v>5.0</v>
      </c>
      <c r="Y28" s="51">
        <v>5.0</v>
      </c>
      <c r="Z28" s="162"/>
      <c r="AA28" s="51">
        <v>5.0</v>
      </c>
      <c r="AB28" s="70">
        <v>0.0</v>
      </c>
      <c r="AC28" s="162"/>
      <c r="AD28" s="51">
        <v>5.0</v>
      </c>
      <c r="AE28" s="51">
        <v>5.0</v>
      </c>
      <c r="AF28" s="162"/>
    </row>
    <row r="29" ht="15.75" customHeight="1">
      <c r="B29" s="94">
        <f>SUM(B5:B28)</f>
        <v>42</v>
      </c>
      <c r="C29" s="32"/>
      <c r="D29" s="95" t="s">
        <v>52</v>
      </c>
      <c r="E29" s="181">
        <f t="shared" ref="E29:G29" si="1">SUM(E5:E28)</f>
        <v>32</v>
      </c>
      <c r="F29" s="181">
        <f t="shared" si="1"/>
        <v>41</v>
      </c>
      <c r="G29" s="181">
        <f t="shared" si="1"/>
        <v>28</v>
      </c>
      <c r="H29" s="182"/>
      <c r="I29" s="183">
        <f>SUM(I5:I28)</f>
        <v>37</v>
      </c>
      <c r="J29" s="8"/>
      <c r="K29" s="34">
        <f t="shared" ref="K29:L29" si="2">SUM(K5:K28)</f>
        <v>31</v>
      </c>
      <c r="L29" s="34">
        <f t="shared" si="2"/>
        <v>29</v>
      </c>
      <c r="M29" s="8"/>
      <c r="N29" s="184">
        <f t="shared" ref="N29:O29" si="3">SUM(N5:N28)</f>
        <v>37</v>
      </c>
      <c r="O29" s="184">
        <f t="shared" si="3"/>
        <v>37</v>
      </c>
      <c r="P29" s="25"/>
      <c r="Q29" s="96">
        <f>SUM(Q5:Q28)</f>
        <v>31</v>
      </c>
      <c r="R29" s="25"/>
      <c r="S29" s="96">
        <f t="shared" ref="S29:T29" si="4">SUM(S5:S28)</f>
        <v>37</v>
      </c>
      <c r="T29" s="96">
        <f t="shared" si="4"/>
        <v>32</v>
      </c>
      <c r="U29" s="162"/>
      <c r="V29" s="96">
        <f>SUM(V5:V28)</f>
        <v>31</v>
      </c>
      <c r="W29" s="162"/>
      <c r="X29" s="96">
        <f t="shared" ref="X29:Y29" si="5">SUM(X5:X28)</f>
        <v>37</v>
      </c>
      <c r="Y29" s="96">
        <f t="shared" si="5"/>
        <v>42</v>
      </c>
      <c r="Z29" s="162"/>
      <c r="AA29" s="96">
        <f t="shared" ref="AA29:AB29" si="6">SUM(AA5:AA28)</f>
        <v>32</v>
      </c>
      <c r="AB29" s="96">
        <f t="shared" si="6"/>
        <v>11</v>
      </c>
      <c r="AC29" s="162"/>
      <c r="AD29" s="96">
        <f t="shared" ref="AD29:AE29" si="7">SUM(AD5:AD28)</f>
        <v>42</v>
      </c>
      <c r="AE29" s="96">
        <f t="shared" si="7"/>
        <v>36</v>
      </c>
      <c r="AF29" s="162"/>
    </row>
    <row r="30" ht="15.75" customHeight="1">
      <c r="A30" s="97" t="s">
        <v>54</v>
      </c>
      <c r="B30" s="31"/>
      <c r="C30" s="31"/>
      <c r="D30" s="32"/>
      <c r="E30" s="60">
        <v>42.0</v>
      </c>
      <c r="F30" s="60">
        <v>42.0</v>
      </c>
      <c r="G30" s="181">
        <v>42.0</v>
      </c>
      <c r="H30" s="182"/>
      <c r="I30" s="183">
        <v>42.0</v>
      </c>
      <c r="J30" s="8"/>
      <c r="K30" s="34">
        <v>42.0</v>
      </c>
      <c r="L30" s="34">
        <v>42.0</v>
      </c>
      <c r="M30" s="8"/>
      <c r="N30" s="184">
        <v>42.0</v>
      </c>
      <c r="O30" s="184">
        <v>42.0</v>
      </c>
      <c r="P30" s="25"/>
      <c r="Q30" s="51">
        <v>42.0</v>
      </c>
      <c r="R30" s="25"/>
      <c r="S30" s="51">
        <v>42.0</v>
      </c>
      <c r="T30" s="51">
        <v>42.0</v>
      </c>
      <c r="U30" s="162"/>
      <c r="V30" s="51">
        <v>42.0</v>
      </c>
      <c r="W30" s="162"/>
      <c r="X30" s="51">
        <v>42.0</v>
      </c>
      <c r="Y30" s="51">
        <v>42.0</v>
      </c>
      <c r="Z30" s="162"/>
      <c r="AA30" s="51">
        <v>42.0</v>
      </c>
      <c r="AB30" s="51">
        <v>42.0</v>
      </c>
      <c r="AC30" s="162"/>
      <c r="AD30" s="51">
        <v>42.0</v>
      </c>
      <c r="AE30" s="51">
        <v>42.0</v>
      </c>
      <c r="AF30" s="162"/>
    </row>
    <row r="31" ht="23.25" customHeight="1">
      <c r="A31" s="97" t="s">
        <v>55</v>
      </c>
      <c r="B31" s="31"/>
      <c r="C31" s="31"/>
      <c r="D31" s="32"/>
      <c r="E31" s="124">
        <f t="shared" ref="E31:G31" si="8">E29/E30</f>
        <v>0.7619047619</v>
      </c>
      <c r="F31" s="124">
        <f t="shared" si="8"/>
        <v>0.9761904762</v>
      </c>
      <c r="G31" s="211">
        <f t="shared" si="8"/>
        <v>0.6666666667</v>
      </c>
      <c r="H31" s="212"/>
      <c r="I31" s="213">
        <f>I29/I30</f>
        <v>0.880952381</v>
      </c>
      <c r="J31" s="8"/>
      <c r="K31" s="75">
        <f t="shared" ref="K31:L31" si="9">K29/K30</f>
        <v>0.7380952381</v>
      </c>
      <c r="L31" s="75">
        <f t="shared" si="9"/>
        <v>0.6904761905</v>
      </c>
      <c r="M31" s="8"/>
      <c r="N31" s="214">
        <f t="shared" ref="N31:O31" si="10">N29/N30</f>
        <v>0.880952381</v>
      </c>
      <c r="O31" s="214">
        <f t="shared" si="10"/>
        <v>0.880952381</v>
      </c>
      <c r="P31" s="25"/>
      <c r="Q31" s="99">
        <f>Q29/Q30</f>
        <v>0.7380952381</v>
      </c>
      <c r="R31" s="157"/>
      <c r="S31" s="99">
        <f t="shared" ref="S31:T31" si="11">S29/S30</f>
        <v>0.880952381</v>
      </c>
      <c r="T31" s="99">
        <f t="shared" si="11"/>
        <v>0.7619047619</v>
      </c>
      <c r="U31" s="215"/>
      <c r="V31" s="99">
        <f>V29/V30</f>
        <v>0.7380952381</v>
      </c>
      <c r="W31" s="215"/>
      <c r="X31" s="99">
        <f t="shared" ref="X31:Y31" si="12">X29/X30</f>
        <v>0.880952381</v>
      </c>
      <c r="Y31" s="99">
        <f t="shared" si="12"/>
        <v>1</v>
      </c>
      <c r="Z31" s="215"/>
      <c r="AA31" s="99">
        <f t="shared" ref="AA31:AB31" si="13">AA29/AA30</f>
        <v>0.7619047619</v>
      </c>
      <c r="AB31" s="99">
        <f t="shared" si="13"/>
        <v>0.2619047619</v>
      </c>
      <c r="AC31" s="215"/>
      <c r="AD31" s="99">
        <f t="shared" ref="AD31:AE31" si="14">AD29/AD30</f>
        <v>1</v>
      </c>
      <c r="AE31" s="99">
        <f t="shared" si="14"/>
        <v>0.8571428571</v>
      </c>
      <c r="AF31" s="215"/>
      <c r="AG31" s="77"/>
      <c r="AH31" s="77"/>
      <c r="AI31" s="77"/>
      <c r="AJ31" s="77"/>
      <c r="AK31" s="77"/>
      <c r="AL31" s="77"/>
    </row>
    <row r="32" ht="26.25" customHeight="1">
      <c r="A32" s="97" t="s">
        <v>57</v>
      </c>
      <c r="B32" s="31"/>
      <c r="C32" s="31"/>
      <c r="D32" s="32"/>
      <c r="E32" s="60">
        <f t="shared" ref="E32:G32" si="15">E30-E29</f>
        <v>10</v>
      </c>
      <c r="F32" s="60">
        <f t="shared" si="15"/>
        <v>1</v>
      </c>
      <c r="G32" s="181">
        <f t="shared" si="15"/>
        <v>14</v>
      </c>
      <c r="H32" s="182"/>
      <c r="I32" s="183">
        <f>I30-I29</f>
        <v>5</v>
      </c>
      <c r="J32" s="8"/>
      <c r="K32" s="34">
        <f t="shared" ref="K32:L32" si="16">K30-K29</f>
        <v>11</v>
      </c>
      <c r="L32" s="34">
        <f t="shared" si="16"/>
        <v>13</v>
      </c>
      <c r="M32" s="8"/>
      <c r="N32" s="184">
        <f t="shared" ref="N32:O32" si="17">N30-N29</f>
        <v>5</v>
      </c>
      <c r="O32" s="184">
        <f t="shared" si="17"/>
        <v>5</v>
      </c>
      <c r="P32" s="25"/>
      <c r="Q32" s="96">
        <f>Q30-Q29</f>
        <v>11</v>
      </c>
      <c r="R32" s="25"/>
      <c r="S32" s="96">
        <f t="shared" ref="S32:T32" si="18">S30-S29</f>
        <v>5</v>
      </c>
      <c r="T32" s="96">
        <f t="shared" si="18"/>
        <v>10</v>
      </c>
      <c r="U32" s="162"/>
      <c r="V32" s="96">
        <f>V30-V29</f>
        <v>11</v>
      </c>
      <c r="W32" s="162"/>
      <c r="X32" s="96">
        <f t="shared" ref="X32:Y32" si="19">X30-X29</f>
        <v>5</v>
      </c>
      <c r="Y32" s="96">
        <f t="shared" si="19"/>
        <v>0</v>
      </c>
      <c r="Z32" s="162"/>
      <c r="AA32" s="96">
        <f t="shared" ref="AA32:AB32" si="20">AA30-AA29</f>
        <v>10</v>
      </c>
      <c r="AB32" s="96">
        <f t="shared" si="20"/>
        <v>31</v>
      </c>
      <c r="AC32" s="162"/>
      <c r="AD32" s="96">
        <f t="shared" ref="AD32:AE32" si="21">AD30-AD29</f>
        <v>0</v>
      </c>
      <c r="AE32" s="96">
        <f t="shared" si="21"/>
        <v>6</v>
      </c>
      <c r="AF32" s="162"/>
    </row>
    <row r="33" ht="40.5" customHeight="1">
      <c r="A33" s="97" t="s">
        <v>59</v>
      </c>
      <c r="B33" s="31"/>
      <c r="C33" s="31"/>
      <c r="D33" s="32"/>
      <c r="E33" s="218" t="s">
        <v>189</v>
      </c>
      <c r="F33" s="218" t="s">
        <v>190</v>
      </c>
      <c r="G33" s="219" t="s">
        <v>191</v>
      </c>
      <c r="H33" s="220"/>
      <c r="I33" s="221" t="s">
        <v>192</v>
      </c>
      <c r="J33" s="8"/>
      <c r="K33" s="34" t="s">
        <v>193</v>
      </c>
      <c r="L33" s="222" t="s">
        <v>194</v>
      </c>
      <c r="M33" s="8"/>
      <c r="N33" s="223" t="s">
        <v>195</v>
      </c>
      <c r="O33" s="223" t="s">
        <v>196</v>
      </c>
      <c r="P33" s="25"/>
      <c r="Q33" s="51" t="s">
        <v>197</v>
      </c>
      <c r="R33" s="25"/>
      <c r="S33" s="51" t="s">
        <v>198</v>
      </c>
      <c r="T33" s="51" t="s">
        <v>199</v>
      </c>
      <c r="U33" s="162"/>
      <c r="V33" s="51" t="s">
        <v>200</v>
      </c>
      <c r="W33" s="224"/>
      <c r="X33" s="102" t="s">
        <v>201</v>
      </c>
      <c r="Y33" s="102" t="s">
        <v>202</v>
      </c>
      <c r="Z33" s="224"/>
      <c r="AA33" s="51" t="s">
        <v>203</v>
      </c>
      <c r="AB33" s="70" t="s">
        <v>204</v>
      </c>
      <c r="AC33" s="224"/>
      <c r="AD33" s="102" t="s">
        <v>205</v>
      </c>
      <c r="AE33" s="102" t="s">
        <v>206</v>
      </c>
      <c r="AF33" s="224"/>
    </row>
    <row r="34" ht="27.0" customHeight="1">
      <c r="A34" s="103"/>
      <c r="B34" s="103"/>
      <c r="C34" s="103"/>
      <c r="D34" s="104"/>
      <c r="E34" s="127"/>
      <c r="F34" s="128" t="s">
        <v>64</v>
      </c>
      <c r="G34" s="84">
        <f>AVERAGE(E31:G31)</f>
        <v>0.8015873016</v>
      </c>
      <c r="H34" s="127"/>
      <c r="I34" s="83" t="s">
        <v>64</v>
      </c>
      <c r="J34" s="105">
        <f>AVERAGE(I31)</f>
        <v>0.880952381</v>
      </c>
      <c r="K34" s="83" t="s">
        <v>64</v>
      </c>
      <c r="L34" s="105">
        <f>AVERAGE(K31:L31)</f>
        <v>0.7142857143</v>
      </c>
      <c r="M34" s="8"/>
      <c r="N34" s="83" t="s">
        <v>64</v>
      </c>
      <c r="O34" s="84">
        <f>AVERAGE(N31:O31)</f>
        <v>0.880952381</v>
      </c>
      <c r="P34" s="8"/>
      <c r="Q34" s="83" t="s">
        <v>64</v>
      </c>
      <c r="R34" s="84">
        <f>AVERAGE(Q31)</f>
        <v>0.7380952381</v>
      </c>
      <c r="S34" s="83" t="s">
        <v>64</v>
      </c>
      <c r="T34" s="84">
        <f>AVERAGE(S31:T31)</f>
        <v>0.8214285714</v>
      </c>
      <c r="U34" s="8"/>
      <c r="V34" s="83" t="s">
        <v>64</v>
      </c>
      <c r="W34" s="84">
        <f>AVERAGE(V31)</f>
        <v>0.7380952381</v>
      </c>
      <c r="X34" s="83" t="s">
        <v>64</v>
      </c>
      <c r="Y34" s="84">
        <f>AVERAGE(X31:Y31)</f>
        <v>0.9404761905</v>
      </c>
      <c r="Z34" s="162"/>
      <c r="AA34" s="83" t="s">
        <v>64</v>
      </c>
      <c r="AB34" s="84">
        <f>AVERAGE(AA31:AB31)</f>
        <v>0.5119047619</v>
      </c>
      <c r="AC34" s="162"/>
      <c r="AD34" s="83" t="s">
        <v>64</v>
      </c>
      <c r="AE34" s="84">
        <f>AVERAGE(AD31:AE31)</f>
        <v>0.9285714286</v>
      </c>
      <c r="AF34" s="162"/>
      <c r="AG34" s="225"/>
      <c r="AH34" s="225"/>
      <c r="AI34" s="225"/>
      <c r="AJ34" s="226"/>
    </row>
    <row r="35" ht="15.75" customHeight="1">
      <c r="D35" s="82"/>
      <c r="E35" s="130"/>
      <c r="F35" s="131" t="s">
        <v>68</v>
      </c>
      <c r="G35" s="87">
        <v>3.0</v>
      </c>
      <c r="H35" s="130"/>
      <c r="I35" s="106" t="s">
        <v>68</v>
      </c>
      <c r="J35" s="87">
        <f>COUNTA(I2)</f>
        <v>1</v>
      </c>
      <c r="K35" s="106" t="s">
        <v>68</v>
      </c>
      <c r="L35" s="87">
        <f>COUNTA(K2:L2)</f>
        <v>2</v>
      </c>
      <c r="M35" s="8"/>
      <c r="N35" s="106" t="s">
        <v>68</v>
      </c>
      <c r="O35" s="106">
        <v>2.0</v>
      </c>
      <c r="P35" s="8"/>
      <c r="Q35" s="106" t="s">
        <v>68</v>
      </c>
      <c r="R35" s="106">
        <f>COUNTA(Q2)</f>
        <v>1</v>
      </c>
      <c r="S35" s="106" t="s">
        <v>68</v>
      </c>
      <c r="T35" s="106">
        <f>COUNTA(S2:T2)</f>
        <v>2</v>
      </c>
      <c r="U35" s="8"/>
      <c r="V35" s="106" t="s">
        <v>68</v>
      </c>
      <c r="W35" s="106">
        <f>COUNTA(V2:W2)</f>
        <v>1</v>
      </c>
      <c r="X35" s="106" t="s">
        <v>68</v>
      </c>
      <c r="Y35" s="106">
        <f>COUNTA(X2:Y2)</f>
        <v>2</v>
      </c>
      <c r="Z35" s="224"/>
      <c r="AA35" s="106" t="s">
        <v>68</v>
      </c>
      <c r="AB35" s="106">
        <f>COUNTA(AA2:AB2)</f>
        <v>2</v>
      </c>
      <c r="AC35" s="224"/>
      <c r="AD35" s="106" t="s">
        <v>68</v>
      </c>
      <c r="AE35" s="106">
        <f>COUNTA(AD2:AE2)</f>
        <v>2</v>
      </c>
      <c r="AF35" s="224"/>
      <c r="AG35" s="227"/>
      <c r="AH35" s="227"/>
      <c r="AI35" s="227"/>
      <c r="AJ35" s="227"/>
    </row>
    <row r="36" ht="15.75" customHeight="1">
      <c r="D36" s="82"/>
      <c r="K36" s="88" t="s">
        <v>72</v>
      </c>
      <c r="L36" s="89">
        <f>SUM(K4:L4)</f>
        <v>0.003611111111</v>
      </c>
      <c r="N36" s="88" t="s">
        <v>72</v>
      </c>
      <c r="O36" s="89">
        <f>SUM(N4:O4)</f>
        <v>0.001840277778</v>
      </c>
      <c r="P36" s="81"/>
      <c r="Q36" s="88" t="s">
        <v>72</v>
      </c>
      <c r="R36" s="89">
        <f>SUM(Q4)</f>
        <v>0.0006597222222</v>
      </c>
      <c r="S36" s="88" t="s">
        <v>72</v>
      </c>
      <c r="T36" s="89">
        <f>SUM(S4:T4)</f>
        <v>0.002604166667</v>
      </c>
      <c r="V36" s="88" t="s">
        <v>72</v>
      </c>
      <c r="W36" s="228">
        <f>SUM(V4)</f>
        <v>0.000474537037</v>
      </c>
      <c r="X36" s="88" t="s">
        <v>72</v>
      </c>
      <c r="Y36" s="228">
        <f>SUM(X4:Y4)</f>
        <v>0.003611111111</v>
      </c>
      <c r="AA36" s="88" t="s">
        <v>72</v>
      </c>
      <c r="AB36" s="228">
        <f>SUM(AA4:AB4)</f>
        <v>0.002349537037</v>
      </c>
      <c r="AD36" s="88" t="s">
        <v>72</v>
      </c>
      <c r="AE36" s="228">
        <f>SUM(AD4:AE4)</f>
        <v>0.002071759259</v>
      </c>
    </row>
    <row r="37" ht="15.75" customHeight="1">
      <c r="D37" s="82"/>
      <c r="P37" s="81"/>
    </row>
    <row r="38" ht="15.75" customHeight="1">
      <c r="D38" s="82"/>
      <c r="P38" s="81"/>
    </row>
    <row r="39" ht="15.75" customHeight="1">
      <c r="D39" s="82"/>
      <c r="P39" s="81"/>
    </row>
    <row r="40" ht="15.75" customHeight="1">
      <c r="D40" s="82"/>
      <c r="P40" s="81"/>
    </row>
    <row r="41" ht="15.75" customHeight="1">
      <c r="D41" s="82"/>
      <c r="P41" s="81"/>
    </row>
    <row r="42" ht="15.75" customHeight="1">
      <c r="D42" s="82"/>
      <c r="P42" s="81"/>
    </row>
    <row r="43" ht="15.75" customHeight="1">
      <c r="D43" s="82"/>
      <c r="P43" s="81"/>
    </row>
    <row r="44" ht="15.75" customHeight="1">
      <c r="D44" s="82"/>
      <c r="P44" s="81"/>
    </row>
    <row r="45" ht="15.75" customHeight="1">
      <c r="D45" s="82"/>
      <c r="P45" s="81"/>
    </row>
    <row r="46" ht="15.75" customHeight="1">
      <c r="D46" s="82"/>
      <c r="P46" s="81"/>
    </row>
    <row r="47" ht="15.75" customHeight="1">
      <c r="D47" s="82"/>
      <c r="P47" s="81"/>
    </row>
    <row r="48" ht="15.75" customHeight="1">
      <c r="D48" s="82"/>
      <c r="P48" s="81"/>
    </row>
    <row r="49" ht="15.75" customHeight="1">
      <c r="D49" s="82"/>
      <c r="P49" s="81"/>
    </row>
    <row r="50" ht="15.75" customHeight="1">
      <c r="D50" s="82"/>
      <c r="P50" s="81"/>
    </row>
    <row r="51" ht="15.75" customHeight="1">
      <c r="D51" s="82"/>
      <c r="P51" s="81"/>
    </row>
    <row r="52" ht="15.75" customHeight="1">
      <c r="D52" s="82"/>
      <c r="P52" s="81"/>
    </row>
    <row r="53" ht="15.75" customHeight="1">
      <c r="D53" s="82"/>
      <c r="P53" s="81"/>
    </row>
    <row r="54" ht="15.75" customHeight="1">
      <c r="D54" s="82"/>
      <c r="P54" s="81"/>
    </row>
    <row r="55" ht="15.75" customHeight="1">
      <c r="D55" s="82"/>
      <c r="P55" s="81"/>
    </row>
    <row r="56" ht="15.75" customHeight="1">
      <c r="D56" s="82"/>
      <c r="P56" s="81"/>
    </row>
    <row r="57" ht="15.75" customHeight="1">
      <c r="D57" s="82"/>
      <c r="P57" s="81"/>
    </row>
    <row r="58" ht="15.75" customHeight="1">
      <c r="D58" s="82"/>
      <c r="P58" s="81"/>
    </row>
    <row r="59" ht="15.75" customHeight="1">
      <c r="D59" s="82"/>
      <c r="P59" s="81"/>
    </row>
    <row r="60" ht="15.75" customHeight="1">
      <c r="D60" s="82"/>
      <c r="P60" s="81"/>
    </row>
    <row r="61" ht="15.75" customHeight="1">
      <c r="D61" s="82"/>
      <c r="P61" s="81"/>
    </row>
    <row r="62" ht="15.75" customHeight="1">
      <c r="D62" s="82"/>
      <c r="P62" s="81"/>
    </row>
    <row r="63" ht="15.75" customHeight="1">
      <c r="D63" s="92"/>
      <c r="P63" s="81"/>
    </row>
    <row r="64" ht="15.75" customHeight="1">
      <c r="D64" s="92"/>
      <c r="P64" s="81"/>
    </row>
    <row r="65" ht="15.75" customHeight="1">
      <c r="D65" s="92"/>
      <c r="P65" s="81"/>
    </row>
    <row r="66" ht="15.75" customHeight="1">
      <c r="D66" s="92"/>
      <c r="P66" s="81"/>
    </row>
    <row r="67" ht="15.75" customHeight="1">
      <c r="D67" s="92"/>
      <c r="P67" s="81"/>
    </row>
    <row r="68" ht="15.75" customHeight="1">
      <c r="D68" s="92"/>
      <c r="P68" s="81"/>
    </row>
    <row r="69" ht="15.75" customHeight="1">
      <c r="D69" s="92"/>
      <c r="P69" s="81"/>
    </row>
    <row r="70" ht="15.75" customHeight="1">
      <c r="D70" s="92"/>
      <c r="P70" s="81"/>
    </row>
    <row r="71" ht="15.75" customHeight="1">
      <c r="D71" s="92"/>
      <c r="P71" s="81"/>
    </row>
    <row r="72" ht="15.75" customHeight="1">
      <c r="D72" s="92"/>
      <c r="P72" s="81"/>
    </row>
    <row r="73" ht="15.75" customHeight="1">
      <c r="D73" s="92"/>
      <c r="P73" s="81"/>
    </row>
    <row r="74" ht="15.75" customHeight="1">
      <c r="D74" s="92"/>
      <c r="P74" s="81"/>
    </row>
    <row r="75" ht="15.75" customHeight="1">
      <c r="D75" s="92"/>
      <c r="P75" s="81"/>
    </row>
    <row r="76" ht="15.75" customHeight="1">
      <c r="D76" s="92"/>
      <c r="P76" s="81"/>
    </row>
    <row r="77" ht="15.75" customHeight="1">
      <c r="D77" s="92"/>
      <c r="P77" s="81"/>
    </row>
    <row r="78" ht="15.75" customHeight="1">
      <c r="D78" s="92"/>
      <c r="P78" s="81"/>
    </row>
    <row r="79" ht="15.75" customHeight="1">
      <c r="D79" s="92"/>
      <c r="P79" s="81"/>
    </row>
    <row r="80" ht="15.75" customHeight="1">
      <c r="D80" s="92"/>
      <c r="P80" s="81"/>
    </row>
    <row r="81" ht="15.75" customHeight="1">
      <c r="D81" s="92"/>
      <c r="P81" s="81"/>
    </row>
    <row r="82" ht="15.75" customHeight="1">
      <c r="D82" s="92"/>
      <c r="P82" s="81"/>
    </row>
    <row r="83" ht="15.75" customHeight="1">
      <c r="D83" s="92"/>
      <c r="P83" s="81"/>
    </row>
    <row r="84" ht="15.75" customHeight="1">
      <c r="D84" s="92"/>
      <c r="P84" s="81"/>
    </row>
    <row r="85" ht="15.75" customHeight="1">
      <c r="D85" s="92"/>
      <c r="P85" s="81"/>
    </row>
    <row r="86" ht="15.75" customHeight="1">
      <c r="D86" s="92"/>
      <c r="P86" s="81"/>
    </row>
    <row r="87" ht="15.75" customHeight="1">
      <c r="D87" s="92"/>
      <c r="P87" s="81"/>
    </row>
    <row r="88" ht="15.75" customHeight="1">
      <c r="D88" s="92"/>
      <c r="P88" s="81"/>
    </row>
    <row r="89" ht="15.75" customHeight="1">
      <c r="D89" s="92"/>
      <c r="P89" s="81"/>
    </row>
    <row r="90" ht="15.75" customHeight="1">
      <c r="D90" s="92"/>
      <c r="P90" s="81"/>
    </row>
    <row r="91" ht="15.75" customHeight="1">
      <c r="D91" s="92"/>
      <c r="P91" s="81"/>
    </row>
    <row r="92" ht="15.75" customHeight="1">
      <c r="D92" s="92"/>
      <c r="P92" s="81"/>
    </row>
    <row r="93" ht="15.75" customHeight="1">
      <c r="D93" s="92"/>
      <c r="P93" s="81"/>
    </row>
    <row r="94" ht="15.75" customHeight="1">
      <c r="D94" s="92"/>
      <c r="P94" s="81"/>
    </row>
    <row r="95" ht="15.75" customHeight="1">
      <c r="D95" s="92"/>
      <c r="P95" s="81"/>
    </row>
    <row r="96" ht="15.75" customHeight="1">
      <c r="D96" s="92"/>
      <c r="P96" s="81"/>
    </row>
    <row r="97" ht="15.75" customHeight="1">
      <c r="D97" s="92"/>
      <c r="P97" s="81"/>
    </row>
    <row r="98" ht="15.75" customHeight="1">
      <c r="D98" s="92"/>
      <c r="P98" s="81"/>
    </row>
    <row r="99" ht="15.75" customHeight="1">
      <c r="D99" s="92"/>
      <c r="P99" s="81"/>
    </row>
    <row r="100" ht="15.75" customHeight="1">
      <c r="D100" s="92"/>
      <c r="P100" s="81"/>
    </row>
    <row r="101" ht="15.75" customHeight="1">
      <c r="D101" s="92"/>
      <c r="P101" s="81"/>
    </row>
    <row r="102" ht="15.75" customHeight="1">
      <c r="D102" s="92"/>
      <c r="P102" s="81"/>
    </row>
    <row r="103" ht="15.75" customHeight="1">
      <c r="D103" s="92"/>
      <c r="P103" s="81"/>
    </row>
    <row r="104" ht="15.75" customHeight="1">
      <c r="D104" s="92"/>
      <c r="P104" s="81"/>
    </row>
    <row r="105" ht="15.75" customHeight="1">
      <c r="D105" s="92"/>
      <c r="P105" s="81"/>
    </row>
    <row r="106" ht="15.75" customHeight="1">
      <c r="D106" s="92"/>
      <c r="P106" s="81"/>
    </row>
    <row r="107" ht="15.75" customHeight="1">
      <c r="D107" s="92"/>
      <c r="P107" s="81"/>
    </row>
    <row r="108" ht="15.75" customHeight="1">
      <c r="D108" s="92"/>
      <c r="P108" s="81"/>
    </row>
    <row r="109" ht="15.75" customHeight="1">
      <c r="D109" s="92"/>
      <c r="P109" s="81"/>
    </row>
    <row r="110" ht="15.75" customHeight="1">
      <c r="D110" s="92"/>
      <c r="P110" s="81"/>
    </row>
    <row r="111" ht="15.75" customHeight="1">
      <c r="D111" s="92"/>
      <c r="P111" s="81"/>
    </row>
    <row r="112" ht="15.75" customHeight="1">
      <c r="D112" s="92"/>
      <c r="P112" s="81"/>
    </row>
    <row r="113" ht="15.75" customHeight="1">
      <c r="D113" s="92"/>
      <c r="P113" s="81"/>
    </row>
    <row r="114" ht="15.75" customHeight="1">
      <c r="D114" s="92"/>
      <c r="P114" s="81"/>
    </row>
    <row r="115" ht="15.75" customHeight="1">
      <c r="D115" s="92"/>
      <c r="P115" s="81"/>
    </row>
    <row r="116" ht="15.75" customHeight="1">
      <c r="D116" s="92"/>
      <c r="P116" s="81"/>
    </row>
    <row r="117" ht="15.75" customHeight="1">
      <c r="D117" s="92"/>
      <c r="P117" s="81"/>
    </row>
    <row r="118" ht="15.75" customHeight="1">
      <c r="D118" s="92"/>
      <c r="P118" s="81"/>
    </row>
    <row r="119" ht="15.75" customHeight="1">
      <c r="D119" s="92"/>
      <c r="P119" s="81"/>
    </row>
    <row r="120" ht="15.75" customHeight="1">
      <c r="D120" s="92"/>
      <c r="P120" s="81"/>
    </row>
    <row r="121" ht="15.75" customHeight="1">
      <c r="D121" s="92"/>
      <c r="P121" s="81"/>
    </row>
    <row r="122" ht="15.75" customHeight="1">
      <c r="D122" s="92"/>
      <c r="P122" s="81"/>
    </row>
    <row r="123" ht="15.75" customHeight="1">
      <c r="D123" s="92"/>
      <c r="P123" s="81"/>
    </row>
    <row r="124" ht="15.75" customHeight="1">
      <c r="D124" s="92"/>
      <c r="P124" s="81"/>
    </row>
    <row r="125" ht="15.75" customHeight="1">
      <c r="D125" s="92"/>
      <c r="P125" s="81"/>
    </row>
    <row r="126" ht="15.75" customHeight="1">
      <c r="D126" s="92"/>
      <c r="P126" s="81"/>
    </row>
    <row r="127" ht="15.75" customHeight="1">
      <c r="D127" s="92"/>
      <c r="P127" s="81"/>
    </row>
    <row r="128" ht="15.75" customHeight="1">
      <c r="D128" s="92"/>
      <c r="P128" s="81"/>
    </row>
    <row r="129" ht="15.75" customHeight="1">
      <c r="D129" s="92"/>
      <c r="P129" s="81"/>
    </row>
    <row r="130" ht="15.75" customHeight="1">
      <c r="D130" s="92"/>
      <c r="P130" s="81"/>
    </row>
    <row r="131" ht="15.75" customHeight="1">
      <c r="D131" s="92"/>
      <c r="P131" s="81"/>
    </row>
    <row r="132" ht="15.75" customHeight="1">
      <c r="D132" s="92"/>
      <c r="P132" s="81"/>
    </row>
    <row r="133" ht="15.75" customHeight="1">
      <c r="D133" s="92"/>
      <c r="P133" s="81"/>
    </row>
    <row r="134" ht="15.75" customHeight="1">
      <c r="D134" s="92"/>
      <c r="P134" s="81"/>
    </row>
    <row r="135" ht="15.75" customHeight="1">
      <c r="D135" s="92"/>
      <c r="P135" s="81"/>
    </row>
    <row r="136" ht="15.75" customHeight="1">
      <c r="D136" s="92"/>
      <c r="P136" s="81"/>
    </row>
    <row r="137" ht="15.75" customHeight="1">
      <c r="D137" s="92"/>
      <c r="P137" s="81"/>
    </row>
    <row r="138" ht="15.75" customHeight="1">
      <c r="D138" s="92"/>
      <c r="P138" s="81"/>
    </row>
    <row r="139" ht="15.75" customHeight="1">
      <c r="D139" s="92"/>
      <c r="P139" s="81"/>
    </row>
    <row r="140" ht="15.75" customHeight="1">
      <c r="D140" s="92"/>
      <c r="P140" s="81"/>
    </row>
    <row r="141" ht="15.75" customHeight="1">
      <c r="D141" s="92"/>
      <c r="P141" s="81"/>
    </row>
    <row r="142" ht="15.75" customHeight="1">
      <c r="D142" s="92"/>
      <c r="P142" s="81"/>
    </row>
    <row r="143" ht="15.75" customHeight="1">
      <c r="D143" s="92"/>
      <c r="P143" s="81"/>
    </row>
    <row r="144" ht="15.75" customHeight="1">
      <c r="D144" s="92"/>
      <c r="P144" s="81"/>
    </row>
    <row r="145" ht="15.75" customHeight="1">
      <c r="D145" s="92"/>
      <c r="P145" s="81"/>
    </row>
    <row r="146" ht="15.75" customHeight="1">
      <c r="D146" s="92"/>
      <c r="P146" s="81"/>
    </row>
    <row r="147" ht="15.75" customHeight="1">
      <c r="D147" s="92"/>
      <c r="P147" s="81"/>
    </row>
    <row r="148" ht="15.75" customHeight="1">
      <c r="D148" s="92"/>
      <c r="P148" s="81"/>
    </row>
    <row r="149" ht="15.75" customHeight="1">
      <c r="D149" s="92"/>
      <c r="P149" s="81"/>
    </row>
    <row r="150" ht="15.75" customHeight="1">
      <c r="D150" s="92"/>
      <c r="P150" s="81"/>
    </row>
    <row r="151" ht="15.75" customHeight="1">
      <c r="D151" s="92"/>
      <c r="P151" s="81"/>
    </row>
    <row r="152" ht="15.75" customHeight="1">
      <c r="D152" s="92"/>
      <c r="P152" s="81"/>
    </row>
    <row r="153" ht="15.75" customHeight="1">
      <c r="D153" s="92"/>
      <c r="P153" s="81"/>
    </row>
    <row r="154" ht="15.75" customHeight="1">
      <c r="D154" s="92"/>
      <c r="P154" s="81"/>
    </row>
    <row r="155" ht="15.75" customHeight="1">
      <c r="D155" s="92"/>
      <c r="P155" s="81"/>
    </row>
    <row r="156" ht="15.75" customHeight="1">
      <c r="D156" s="92"/>
      <c r="P156" s="81"/>
    </row>
    <row r="157" ht="15.75" customHeight="1">
      <c r="D157" s="92"/>
      <c r="P157" s="81"/>
    </row>
    <row r="158" ht="15.75" customHeight="1">
      <c r="D158" s="92"/>
      <c r="P158" s="81"/>
    </row>
    <row r="159" ht="15.75" customHeight="1">
      <c r="D159" s="92"/>
      <c r="P159" s="81"/>
    </row>
    <row r="160" ht="15.75" customHeight="1">
      <c r="D160" s="92"/>
      <c r="P160" s="81"/>
    </row>
    <row r="161" ht="15.75" customHeight="1">
      <c r="D161" s="92"/>
      <c r="P161" s="81"/>
    </row>
    <row r="162" ht="15.75" customHeight="1">
      <c r="D162" s="92"/>
      <c r="P162" s="81"/>
    </row>
    <row r="163" ht="15.75" customHeight="1">
      <c r="D163" s="92"/>
      <c r="P163" s="81"/>
    </row>
    <row r="164" ht="15.75" customHeight="1">
      <c r="D164" s="92"/>
      <c r="P164" s="81"/>
    </row>
    <row r="165" ht="15.75" customHeight="1">
      <c r="D165" s="92"/>
      <c r="P165" s="81"/>
    </row>
    <row r="166" ht="15.75" customHeight="1">
      <c r="D166" s="92"/>
      <c r="P166" s="81"/>
    </row>
    <row r="167" ht="15.75" customHeight="1">
      <c r="D167" s="92"/>
      <c r="P167" s="81"/>
    </row>
    <row r="168" ht="15.75" customHeight="1">
      <c r="D168" s="92"/>
      <c r="P168" s="81"/>
    </row>
    <row r="169" ht="15.75" customHeight="1">
      <c r="D169" s="92"/>
      <c r="P169" s="81"/>
    </row>
    <row r="170" ht="15.75" customHeight="1">
      <c r="D170" s="92"/>
      <c r="P170" s="81"/>
    </row>
    <row r="171" ht="15.75" customHeight="1">
      <c r="D171" s="92"/>
      <c r="P171" s="81"/>
    </row>
    <row r="172" ht="15.75" customHeight="1">
      <c r="D172" s="92"/>
      <c r="P172" s="81"/>
    </row>
    <row r="173" ht="15.75" customHeight="1">
      <c r="D173" s="92"/>
      <c r="P173" s="81"/>
    </row>
    <row r="174" ht="15.75" customHeight="1">
      <c r="D174" s="92"/>
      <c r="P174" s="81"/>
    </row>
    <row r="175" ht="15.75" customHeight="1">
      <c r="D175" s="92"/>
      <c r="P175" s="81"/>
    </row>
    <row r="176" ht="15.75" customHeight="1">
      <c r="D176" s="92"/>
      <c r="P176" s="81"/>
    </row>
    <row r="177" ht="15.75" customHeight="1">
      <c r="D177" s="92"/>
      <c r="P177" s="81"/>
    </row>
    <row r="178" ht="15.75" customHeight="1">
      <c r="D178" s="92"/>
      <c r="P178" s="81"/>
    </row>
    <row r="179" ht="15.75" customHeight="1">
      <c r="D179" s="92"/>
      <c r="P179" s="81"/>
    </row>
    <row r="180" ht="15.75" customHeight="1">
      <c r="D180" s="92"/>
      <c r="P180" s="81"/>
    </row>
    <row r="181" ht="15.75" customHeight="1">
      <c r="D181" s="92"/>
      <c r="P181" s="81"/>
    </row>
    <row r="182" ht="15.75" customHeight="1">
      <c r="D182" s="92"/>
      <c r="P182" s="81"/>
    </row>
    <row r="183" ht="15.75" customHeight="1">
      <c r="D183" s="92"/>
      <c r="P183" s="81"/>
    </row>
    <row r="184" ht="15.75" customHeight="1">
      <c r="D184" s="92"/>
      <c r="P184" s="81"/>
    </row>
    <row r="185" ht="15.75" customHeight="1">
      <c r="D185" s="92"/>
      <c r="P185" s="81"/>
    </row>
    <row r="186" ht="15.75" customHeight="1">
      <c r="D186" s="92"/>
      <c r="P186" s="81"/>
    </row>
    <row r="187" ht="15.75" customHeight="1">
      <c r="D187" s="92"/>
      <c r="P187" s="81"/>
    </row>
    <row r="188" ht="15.75" customHeight="1">
      <c r="D188" s="92"/>
      <c r="P188" s="81"/>
    </row>
    <row r="189" ht="15.75" customHeight="1">
      <c r="D189" s="92"/>
      <c r="P189" s="81"/>
    </row>
    <row r="190" ht="15.75" customHeight="1">
      <c r="D190" s="92"/>
      <c r="P190" s="81"/>
    </row>
    <row r="191" ht="15.75" customHeight="1">
      <c r="D191" s="92"/>
      <c r="P191" s="81"/>
    </row>
    <row r="192" ht="15.75" customHeight="1">
      <c r="D192" s="92"/>
      <c r="P192" s="81"/>
    </row>
    <row r="193" ht="15.75" customHeight="1">
      <c r="D193" s="92"/>
      <c r="P193" s="81"/>
    </row>
    <row r="194" ht="15.75" customHeight="1">
      <c r="D194" s="92"/>
      <c r="P194" s="81"/>
    </row>
    <row r="195" ht="15.75" customHeight="1">
      <c r="D195" s="92"/>
      <c r="P195" s="81"/>
    </row>
    <row r="196" ht="15.75" customHeight="1">
      <c r="D196" s="92"/>
      <c r="P196" s="81"/>
    </row>
    <row r="197" ht="15.75" customHeight="1">
      <c r="D197" s="92"/>
      <c r="P197" s="81"/>
    </row>
    <row r="198" ht="15.75" customHeight="1">
      <c r="D198" s="92"/>
      <c r="P198" s="81"/>
    </row>
    <row r="199" ht="15.75" customHeight="1">
      <c r="D199" s="92"/>
      <c r="P199" s="81"/>
    </row>
    <row r="200" ht="15.75" customHeight="1">
      <c r="D200" s="92"/>
      <c r="P200" s="81"/>
    </row>
    <row r="201" ht="15.75" customHeight="1">
      <c r="D201" s="92"/>
      <c r="P201" s="81"/>
    </row>
    <row r="202" ht="15.75" customHeight="1">
      <c r="D202" s="92"/>
      <c r="P202" s="81"/>
    </row>
    <row r="203" ht="15.75" customHeight="1">
      <c r="D203" s="92"/>
      <c r="P203" s="81"/>
    </row>
    <row r="204" ht="15.75" customHeight="1">
      <c r="D204" s="92"/>
      <c r="P204" s="81"/>
    </row>
    <row r="205" ht="15.75" customHeight="1">
      <c r="D205" s="92"/>
      <c r="P205" s="81"/>
    </row>
    <row r="206" ht="15.75" customHeight="1">
      <c r="D206" s="92"/>
      <c r="P206" s="81"/>
    </row>
    <row r="207" ht="15.75" customHeight="1">
      <c r="D207" s="92"/>
      <c r="P207" s="81"/>
    </row>
    <row r="208" ht="15.75" customHeight="1">
      <c r="D208" s="92"/>
      <c r="P208" s="81"/>
    </row>
    <row r="209" ht="15.75" customHeight="1">
      <c r="D209" s="92"/>
      <c r="P209" s="81"/>
    </row>
    <row r="210" ht="15.75" customHeight="1">
      <c r="D210" s="92"/>
      <c r="P210" s="81"/>
    </row>
    <row r="211" ht="15.75" customHeight="1">
      <c r="D211" s="92"/>
      <c r="P211" s="81"/>
    </row>
    <row r="212" ht="15.75" customHeight="1">
      <c r="D212" s="92"/>
      <c r="P212" s="81"/>
    </row>
    <row r="213" ht="15.75" customHeight="1">
      <c r="D213" s="92"/>
      <c r="P213" s="81"/>
    </row>
    <row r="214" ht="15.75" customHeight="1">
      <c r="D214" s="92"/>
      <c r="P214" s="81"/>
    </row>
    <row r="215" ht="15.75" customHeight="1">
      <c r="D215" s="92"/>
      <c r="P215" s="81"/>
    </row>
    <row r="216" ht="15.75" customHeight="1">
      <c r="D216" s="92"/>
      <c r="P216" s="81"/>
    </row>
    <row r="217" ht="15.75" customHeight="1">
      <c r="D217" s="92"/>
      <c r="P217" s="81"/>
    </row>
    <row r="218" ht="15.75" customHeight="1">
      <c r="D218" s="92"/>
      <c r="P218" s="81"/>
    </row>
    <row r="219" ht="15.75" customHeight="1">
      <c r="D219" s="92"/>
      <c r="P219" s="81"/>
    </row>
    <row r="220" ht="15.75" customHeight="1">
      <c r="D220" s="92"/>
      <c r="P220" s="81"/>
    </row>
    <row r="221" ht="15.75" customHeight="1">
      <c r="D221" s="92"/>
      <c r="P221" s="81"/>
    </row>
    <row r="222" ht="15.75" customHeight="1">
      <c r="D222" s="92"/>
      <c r="P222" s="81"/>
    </row>
    <row r="223" ht="15.75" customHeight="1">
      <c r="D223" s="92"/>
      <c r="P223" s="81"/>
    </row>
    <row r="224" ht="15.75" customHeight="1">
      <c r="D224" s="92"/>
      <c r="P224" s="81"/>
    </row>
    <row r="225" ht="15.75" customHeight="1">
      <c r="D225" s="92"/>
      <c r="P225" s="81"/>
    </row>
    <row r="226" ht="15.75" customHeight="1">
      <c r="D226" s="92"/>
      <c r="P226" s="81"/>
    </row>
    <row r="227" ht="15.75" customHeight="1">
      <c r="D227" s="92"/>
      <c r="P227" s="81"/>
    </row>
    <row r="228" ht="15.75" customHeight="1">
      <c r="D228" s="92"/>
      <c r="P228" s="81"/>
    </row>
    <row r="229" ht="15.75" customHeight="1">
      <c r="D229" s="92"/>
      <c r="P229" s="81"/>
    </row>
    <row r="230" ht="15.75" customHeight="1">
      <c r="D230" s="92"/>
      <c r="P230" s="81"/>
    </row>
    <row r="231" ht="15.75" customHeight="1">
      <c r="D231" s="92"/>
      <c r="P231" s="81"/>
    </row>
    <row r="232" ht="15.75" customHeight="1">
      <c r="D232" s="92"/>
      <c r="P232" s="81"/>
    </row>
    <row r="233" ht="15.75" customHeight="1">
      <c r="D233" s="92"/>
      <c r="P233" s="81"/>
    </row>
    <row r="234" ht="15.75" customHeight="1">
      <c r="D234" s="92"/>
      <c r="P234" s="81"/>
    </row>
    <row r="235" ht="15.75" customHeight="1">
      <c r="D235" s="92"/>
      <c r="P235" s="81"/>
    </row>
    <row r="236" ht="14.25" customHeight="1">
      <c r="D236" s="92"/>
      <c r="P236" s="8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X1:Y1"/>
    <mergeCell ref="AA1:AB1"/>
    <mergeCell ref="AD1:AE1"/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E1:G1"/>
    <mergeCell ref="K1:L1"/>
    <mergeCell ref="N1:O1"/>
    <mergeCell ref="S1:T1"/>
  </mergeCells>
  <hyperlinks>
    <hyperlink r:id="rId1" ref="E2"/>
    <hyperlink r:id="rId2" ref="F2"/>
    <hyperlink r:id="rId3" ref="G2"/>
    <hyperlink r:id="rId4" ref="I2"/>
    <hyperlink r:id="rId5" ref="K2"/>
    <hyperlink r:id="rId6" ref="L2"/>
    <hyperlink r:id="rId7" ref="N2"/>
    <hyperlink r:id="rId8" ref="O2"/>
    <hyperlink r:id="rId9" ref="Q2"/>
    <hyperlink r:id="rId10" ref="S2"/>
    <hyperlink r:id="rId11" ref="T2"/>
    <hyperlink r:id="rId12" ref="V2"/>
    <hyperlink r:id="rId13" ref="X2"/>
    <hyperlink r:id="rId14" ref="Y2"/>
    <hyperlink r:id="rId15" ref="AA2"/>
    <hyperlink r:id="rId16" ref="AB2"/>
    <hyperlink r:id="rId17" ref="AD2"/>
    <hyperlink r:id="rId18" ref="AE2"/>
  </hyperlinks>
  <printOptions/>
  <pageMargins bottom="0.75" footer="0.0" header="0.0" left="0.7" right="0.7" top="0.75"/>
  <pageSetup paperSize="9" orientation="landscape"/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7" width="12.63"/>
    <col customWidth="1" min="8" max="8" width="10.38"/>
    <col customWidth="1" min="9" max="9" width="9.88"/>
    <col customWidth="1" min="10" max="10" width="8.38"/>
    <col customWidth="1" min="11" max="11" width="10.88"/>
    <col customWidth="1" min="12" max="14" width="8.38"/>
    <col customWidth="1" min="15" max="15" width="10.88"/>
    <col customWidth="1" min="16" max="16" width="8.38"/>
    <col customWidth="1" min="17" max="17" width="11.38"/>
    <col customWidth="1" min="18" max="18" width="10.25"/>
    <col customWidth="1" min="19" max="20" width="8.38"/>
    <col customWidth="1" min="21" max="26" width="11.0"/>
  </cols>
  <sheetData>
    <row r="1" ht="15.0" customHeight="1">
      <c r="A1" s="134" t="s">
        <v>137</v>
      </c>
      <c r="B1" s="4" t="s">
        <v>2</v>
      </c>
      <c r="C1" s="4" t="s">
        <v>3</v>
      </c>
      <c r="D1" s="6" t="s">
        <v>4</v>
      </c>
      <c r="E1" s="140">
        <v>43893.0</v>
      </c>
      <c r="F1" s="14"/>
      <c r="G1" s="7">
        <v>43895.0</v>
      </c>
      <c r="J1" s="15"/>
      <c r="K1" s="7">
        <v>43896.0</v>
      </c>
      <c r="L1" s="15"/>
      <c r="M1" s="7">
        <v>43901.0</v>
      </c>
      <c r="N1" s="8"/>
      <c r="O1" s="7">
        <v>43907.0</v>
      </c>
      <c r="P1" s="8"/>
      <c r="Q1" s="13">
        <v>43909.0</v>
      </c>
      <c r="T1" s="8"/>
      <c r="U1" s="21">
        <v>43914.0</v>
      </c>
      <c r="W1" s="8"/>
      <c r="X1" s="16"/>
      <c r="Y1" s="16"/>
      <c r="Z1" s="16"/>
    </row>
    <row r="2" ht="15.0" customHeight="1">
      <c r="A2" s="18"/>
      <c r="B2" s="18"/>
      <c r="C2" s="18"/>
      <c r="D2" s="150" t="s">
        <v>6</v>
      </c>
      <c r="E2" s="154" t="s">
        <v>14</v>
      </c>
      <c r="F2" s="29"/>
      <c r="G2" s="33" t="s">
        <v>139</v>
      </c>
      <c r="H2" s="23" t="s">
        <v>139</v>
      </c>
      <c r="I2" s="23" t="s">
        <v>15</v>
      </c>
      <c r="J2" s="8"/>
      <c r="K2" s="23" t="s">
        <v>141</v>
      </c>
      <c r="L2" s="8"/>
      <c r="M2" s="23" t="s">
        <v>14</v>
      </c>
      <c r="N2" s="8"/>
      <c r="O2" s="23" t="s">
        <v>29</v>
      </c>
      <c r="P2" s="25"/>
      <c r="Q2" s="26" t="s">
        <v>12</v>
      </c>
      <c r="R2" s="26" t="s">
        <v>145</v>
      </c>
      <c r="S2" s="26" t="s">
        <v>148</v>
      </c>
      <c r="T2" s="25"/>
      <c r="U2" s="26" t="s">
        <v>150</v>
      </c>
      <c r="V2" s="26" t="s">
        <v>151</v>
      </c>
      <c r="W2" s="25"/>
    </row>
    <row r="3" ht="30.75" customHeight="1">
      <c r="A3" s="18"/>
      <c r="B3" s="28"/>
      <c r="C3" s="28"/>
      <c r="D3" s="28"/>
      <c r="E3" s="28"/>
      <c r="F3" s="29"/>
      <c r="G3" s="53"/>
      <c r="H3" s="28"/>
      <c r="I3" s="28"/>
      <c r="J3" s="8"/>
      <c r="K3" s="28"/>
      <c r="L3" s="8"/>
      <c r="M3" s="28"/>
      <c r="N3" s="8"/>
      <c r="O3" s="28"/>
      <c r="P3" s="25"/>
      <c r="Q3" s="28"/>
      <c r="R3" s="28"/>
      <c r="S3" s="28"/>
      <c r="T3" s="25"/>
      <c r="U3" s="28"/>
      <c r="V3" s="28"/>
      <c r="W3" s="25"/>
    </row>
    <row r="4" ht="15.0" customHeight="1">
      <c r="A4" s="18"/>
      <c r="B4" s="30" t="s">
        <v>17</v>
      </c>
      <c r="C4" s="31"/>
      <c r="D4" s="32"/>
      <c r="E4" s="71"/>
      <c r="F4" s="58"/>
      <c r="G4" s="59"/>
      <c r="H4" s="34"/>
      <c r="I4" s="34"/>
      <c r="J4" s="8"/>
      <c r="K4" s="34"/>
      <c r="L4" s="8"/>
      <c r="M4" s="34"/>
      <c r="N4" s="8"/>
      <c r="O4" s="164">
        <v>3.125E-4</v>
      </c>
      <c r="P4" s="25"/>
      <c r="Q4" s="42">
        <v>9.606481481481482E-4</v>
      </c>
      <c r="R4" s="42">
        <v>3.935185185185185E-4</v>
      </c>
      <c r="S4" s="42">
        <v>3.125E-4</v>
      </c>
      <c r="T4" s="25"/>
      <c r="U4" s="42">
        <v>0.004849537037037037</v>
      </c>
      <c r="V4" s="42">
        <v>0.0015972222222222223</v>
      </c>
      <c r="W4" s="25"/>
      <c r="X4" s="39"/>
      <c r="Y4" s="39"/>
      <c r="Z4" s="39"/>
    </row>
    <row r="5" ht="15.0" customHeight="1">
      <c r="A5" s="18"/>
      <c r="B5" s="41">
        <v>1.0</v>
      </c>
      <c r="C5" s="41">
        <v>1.0</v>
      </c>
      <c r="D5" s="165" t="s">
        <v>23</v>
      </c>
      <c r="E5" s="71">
        <v>1.0</v>
      </c>
      <c r="F5" s="58"/>
      <c r="G5" s="59">
        <v>1.0</v>
      </c>
      <c r="H5" s="34">
        <v>1.0</v>
      </c>
      <c r="I5" s="34">
        <v>1.0</v>
      </c>
      <c r="J5" s="8"/>
      <c r="K5" s="34">
        <v>1.0</v>
      </c>
      <c r="L5" s="8"/>
      <c r="M5" s="34">
        <v>1.0</v>
      </c>
      <c r="N5" s="8"/>
      <c r="O5" s="67">
        <v>1.0</v>
      </c>
      <c r="P5" s="25"/>
      <c r="Q5" s="51">
        <v>1.0</v>
      </c>
      <c r="R5" s="51">
        <v>1.0</v>
      </c>
      <c r="S5" s="51">
        <v>1.0</v>
      </c>
      <c r="T5" s="25"/>
      <c r="U5" s="51">
        <v>1.0</v>
      </c>
      <c r="V5" s="51">
        <v>1.0</v>
      </c>
      <c r="W5" s="25"/>
    </row>
    <row r="6" ht="15.0" customHeight="1">
      <c r="A6" s="18"/>
      <c r="B6" s="41">
        <v>1.0</v>
      </c>
      <c r="C6" s="41">
        <v>2.0</v>
      </c>
      <c r="D6" s="165" t="s">
        <v>155</v>
      </c>
      <c r="E6" s="71">
        <v>1.0</v>
      </c>
      <c r="F6" s="58"/>
      <c r="G6" s="59">
        <v>1.0</v>
      </c>
      <c r="H6" s="34">
        <v>1.0</v>
      </c>
      <c r="I6" s="34">
        <v>1.0</v>
      </c>
      <c r="J6" s="8"/>
      <c r="K6" s="34">
        <v>1.0</v>
      </c>
      <c r="L6" s="8"/>
      <c r="M6" s="34">
        <v>1.0</v>
      </c>
      <c r="N6" s="8"/>
      <c r="O6" s="67">
        <v>1.0</v>
      </c>
      <c r="P6" s="25"/>
      <c r="Q6" s="51">
        <v>1.0</v>
      </c>
      <c r="R6" s="51">
        <v>1.0</v>
      </c>
      <c r="S6" s="51">
        <v>1.0</v>
      </c>
      <c r="T6" s="25"/>
      <c r="U6" s="51">
        <v>1.0</v>
      </c>
      <c r="V6" s="51">
        <v>1.0</v>
      </c>
      <c r="W6" s="25"/>
    </row>
    <row r="7" ht="15.0" customHeight="1">
      <c r="A7" s="18"/>
      <c r="B7" s="41">
        <v>1.0</v>
      </c>
      <c r="C7" s="41">
        <v>3.0</v>
      </c>
      <c r="D7" s="165" t="s">
        <v>27</v>
      </c>
      <c r="E7" s="71">
        <v>1.0</v>
      </c>
      <c r="F7" s="58"/>
      <c r="G7" s="59">
        <v>1.0</v>
      </c>
      <c r="H7" s="34">
        <v>1.0</v>
      </c>
      <c r="I7" s="34">
        <v>1.0</v>
      </c>
      <c r="J7" s="8"/>
      <c r="K7" s="34">
        <v>1.0</v>
      </c>
      <c r="L7" s="8"/>
      <c r="M7" s="34">
        <v>1.0</v>
      </c>
      <c r="N7" s="8"/>
      <c r="O7" s="67">
        <v>1.0</v>
      </c>
      <c r="P7" s="25"/>
      <c r="Q7" s="51">
        <v>1.0</v>
      </c>
      <c r="R7" s="51">
        <v>1.0</v>
      </c>
      <c r="S7" s="51">
        <v>1.0</v>
      </c>
      <c r="T7" s="25"/>
      <c r="U7" s="51">
        <v>1.0</v>
      </c>
      <c r="V7" s="51">
        <v>1.0</v>
      </c>
      <c r="W7" s="25"/>
    </row>
    <row r="8" ht="15.0" customHeight="1">
      <c r="A8" s="18"/>
      <c r="B8" s="41">
        <v>1.0</v>
      </c>
      <c r="C8" s="41">
        <v>4.0</v>
      </c>
      <c r="D8" s="165" t="s">
        <v>30</v>
      </c>
      <c r="E8" s="71">
        <v>1.0</v>
      </c>
      <c r="F8" s="58"/>
      <c r="G8" s="59">
        <v>1.0</v>
      </c>
      <c r="H8" s="34">
        <v>1.0</v>
      </c>
      <c r="I8" s="34">
        <v>1.0</v>
      </c>
      <c r="J8" s="8"/>
      <c r="K8" s="34">
        <v>1.0</v>
      </c>
      <c r="L8" s="8"/>
      <c r="M8" s="34">
        <v>1.0</v>
      </c>
      <c r="N8" s="8"/>
      <c r="O8" s="67">
        <v>1.0</v>
      </c>
      <c r="P8" s="25"/>
      <c r="Q8" s="51">
        <v>1.0</v>
      </c>
      <c r="R8" s="51">
        <v>1.0</v>
      </c>
      <c r="S8" s="51">
        <v>1.0</v>
      </c>
      <c r="T8" s="25"/>
      <c r="U8" s="51">
        <v>1.0</v>
      </c>
      <c r="V8" s="51">
        <v>1.0</v>
      </c>
      <c r="W8" s="25"/>
    </row>
    <row r="9" ht="33.0" customHeight="1">
      <c r="A9" s="18"/>
      <c r="B9" s="41">
        <v>1.0</v>
      </c>
      <c r="C9" s="41">
        <v>5.0</v>
      </c>
      <c r="D9" s="165" t="s">
        <v>156</v>
      </c>
      <c r="E9" s="172">
        <v>1.0</v>
      </c>
      <c r="F9" s="173"/>
      <c r="G9" s="174">
        <v>1.0</v>
      </c>
      <c r="H9" s="34">
        <v>1.0</v>
      </c>
      <c r="I9" s="66">
        <v>0.0</v>
      </c>
      <c r="J9" s="8"/>
      <c r="K9" s="34">
        <v>1.0</v>
      </c>
      <c r="L9" s="8"/>
      <c r="M9" s="34">
        <v>1.0</v>
      </c>
      <c r="N9" s="8"/>
      <c r="O9" s="67">
        <v>1.0</v>
      </c>
      <c r="P9" s="25"/>
      <c r="Q9" s="51">
        <v>1.0</v>
      </c>
      <c r="R9" s="51">
        <v>1.0</v>
      </c>
      <c r="S9" s="51">
        <v>1.0</v>
      </c>
      <c r="T9" s="25"/>
      <c r="U9" s="51">
        <v>1.0</v>
      </c>
      <c r="V9" s="51">
        <v>1.0</v>
      </c>
      <c r="W9" s="25"/>
    </row>
    <row r="10" ht="15.0" customHeight="1">
      <c r="A10" s="18"/>
      <c r="B10" s="41">
        <v>1.0</v>
      </c>
      <c r="C10" s="41">
        <v>6.0</v>
      </c>
      <c r="D10" s="165" t="s">
        <v>41</v>
      </c>
      <c r="E10" s="71">
        <v>1.0</v>
      </c>
      <c r="F10" s="58"/>
      <c r="G10" s="59">
        <v>1.0</v>
      </c>
      <c r="H10" s="34">
        <v>1.0</v>
      </c>
      <c r="I10" s="34">
        <v>1.0</v>
      </c>
      <c r="J10" s="8"/>
      <c r="K10" s="34">
        <v>1.0</v>
      </c>
      <c r="L10" s="8"/>
      <c r="M10" s="34">
        <v>1.0</v>
      </c>
      <c r="N10" s="8"/>
      <c r="O10" s="67">
        <v>1.0</v>
      </c>
      <c r="P10" s="25"/>
      <c r="Q10" s="51">
        <v>1.0</v>
      </c>
      <c r="R10" s="51">
        <v>1.0</v>
      </c>
      <c r="S10" s="51">
        <v>1.0</v>
      </c>
      <c r="T10" s="25"/>
      <c r="U10" s="51">
        <v>1.0</v>
      </c>
      <c r="V10" s="51">
        <v>1.0</v>
      </c>
      <c r="W10" s="25"/>
    </row>
    <row r="11" ht="15.0" customHeight="1">
      <c r="A11" s="18"/>
      <c r="B11" s="41">
        <v>1.0</v>
      </c>
      <c r="C11" s="41">
        <v>7.0</v>
      </c>
      <c r="D11" s="165" t="s">
        <v>42</v>
      </c>
      <c r="E11" s="90">
        <v>0.0</v>
      </c>
      <c r="F11" s="58"/>
      <c r="G11" s="59">
        <v>1.0</v>
      </c>
      <c r="H11" s="34">
        <v>1.0</v>
      </c>
      <c r="I11" s="66">
        <v>0.0</v>
      </c>
      <c r="J11" s="8"/>
      <c r="K11" s="34">
        <v>1.0</v>
      </c>
      <c r="L11" s="8"/>
      <c r="M11" s="66">
        <v>0.0</v>
      </c>
      <c r="N11" s="8"/>
      <c r="O11" s="67">
        <v>1.0</v>
      </c>
      <c r="P11" s="25"/>
      <c r="Q11" s="70">
        <v>0.0</v>
      </c>
      <c r="R11" s="70">
        <v>0.0</v>
      </c>
      <c r="S11" s="70">
        <v>0.0</v>
      </c>
      <c r="T11" s="25"/>
      <c r="U11" s="51">
        <v>1.0</v>
      </c>
      <c r="V11" s="51">
        <v>1.0</v>
      </c>
      <c r="W11" s="25"/>
    </row>
    <row r="12" ht="15.0" customHeight="1">
      <c r="A12" s="18"/>
      <c r="B12" s="41">
        <v>1.0</v>
      </c>
      <c r="C12" s="41">
        <v>8.0</v>
      </c>
      <c r="D12" s="165" t="s">
        <v>157</v>
      </c>
      <c r="E12" s="71">
        <v>1.0</v>
      </c>
      <c r="F12" s="58"/>
      <c r="G12" s="59">
        <v>1.0</v>
      </c>
      <c r="H12" s="34">
        <v>1.0</v>
      </c>
      <c r="I12" s="34">
        <v>1.0</v>
      </c>
      <c r="J12" s="8"/>
      <c r="K12" s="34">
        <v>1.0</v>
      </c>
      <c r="L12" s="8"/>
      <c r="M12" s="34">
        <v>1.0</v>
      </c>
      <c r="N12" s="8"/>
      <c r="O12" s="67">
        <v>1.0</v>
      </c>
      <c r="P12" s="25"/>
      <c r="Q12" s="51">
        <v>1.0</v>
      </c>
      <c r="R12" s="51">
        <v>1.0</v>
      </c>
      <c r="S12" s="51">
        <v>1.0</v>
      </c>
      <c r="T12" s="25"/>
      <c r="U12" s="51">
        <v>1.0</v>
      </c>
      <c r="V12" s="51">
        <v>1.0</v>
      </c>
      <c r="W12" s="25"/>
    </row>
    <row r="13" ht="32.25" customHeight="1">
      <c r="A13" s="28"/>
      <c r="B13" s="41">
        <v>5.0</v>
      </c>
      <c r="C13" s="41">
        <v>9.0</v>
      </c>
      <c r="D13" s="165" t="s">
        <v>158</v>
      </c>
      <c r="E13" s="71">
        <v>5.0</v>
      </c>
      <c r="F13" s="58"/>
      <c r="G13" s="59">
        <v>5.0</v>
      </c>
      <c r="H13" s="34">
        <v>5.0</v>
      </c>
      <c r="I13" s="34">
        <v>5.0</v>
      </c>
      <c r="J13" s="8"/>
      <c r="K13" s="34">
        <v>5.0</v>
      </c>
      <c r="L13" s="8"/>
      <c r="M13" s="66">
        <v>0.0</v>
      </c>
      <c r="N13" s="8"/>
      <c r="O13" s="67">
        <v>5.0</v>
      </c>
      <c r="P13" s="25"/>
      <c r="Q13" s="51">
        <v>5.0</v>
      </c>
      <c r="R13" s="70">
        <v>0.0</v>
      </c>
      <c r="S13" s="51">
        <v>5.0</v>
      </c>
      <c r="T13" s="25"/>
      <c r="U13" s="51">
        <v>5.0</v>
      </c>
      <c r="V13" s="51">
        <v>5.0</v>
      </c>
      <c r="W13" s="25"/>
    </row>
    <row r="14" ht="15.75" customHeight="1">
      <c r="B14" s="72">
        <f>SUM(B5:B13)</f>
        <v>13</v>
      </c>
      <c r="C14" s="32"/>
      <c r="D14" s="73" t="s">
        <v>52</v>
      </c>
      <c r="E14" s="71">
        <f>SUM(E5:E13)</f>
        <v>12</v>
      </c>
      <c r="F14" s="58"/>
      <c r="G14" s="59">
        <f t="shared" ref="G14:I14" si="1">SUM(G5:G13)</f>
        <v>13</v>
      </c>
      <c r="H14" s="34">
        <f t="shared" si="1"/>
        <v>13</v>
      </c>
      <c r="I14" s="34">
        <f t="shared" si="1"/>
        <v>11</v>
      </c>
      <c r="J14" s="8"/>
      <c r="K14" s="34">
        <f>SUM(K5:K13)</f>
        <v>13</v>
      </c>
      <c r="L14" s="8"/>
      <c r="M14" s="34">
        <f>SUM(M5:M13)</f>
        <v>7</v>
      </c>
      <c r="N14" s="8"/>
      <c r="O14" s="34">
        <f>SUM(O5:O13)</f>
        <v>13</v>
      </c>
      <c r="P14" s="25"/>
      <c r="Q14" s="96">
        <f t="shared" ref="Q14:S14" si="2">SUM(Q5:Q13)</f>
        <v>12</v>
      </c>
      <c r="R14" s="96">
        <f t="shared" si="2"/>
        <v>7</v>
      </c>
      <c r="S14" s="96">
        <f t="shared" si="2"/>
        <v>12</v>
      </c>
      <c r="T14" s="25"/>
      <c r="U14" s="96">
        <f t="shared" ref="U14:V14" si="3">SUM(U5:U13)</f>
        <v>13</v>
      </c>
      <c r="V14" s="96">
        <f t="shared" si="3"/>
        <v>13</v>
      </c>
      <c r="W14" s="25"/>
    </row>
    <row r="15" ht="15.75" customHeight="1">
      <c r="A15" s="74" t="s">
        <v>54</v>
      </c>
      <c r="B15" s="31"/>
      <c r="C15" s="31"/>
      <c r="D15" s="32"/>
      <c r="E15" s="71">
        <v>13.0</v>
      </c>
      <c r="F15" s="58"/>
      <c r="G15" s="59">
        <v>13.0</v>
      </c>
      <c r="H15" s="34">
        <v>13.0</v>
      </c>
      <c r="I15" s="34">
        <v>13.0</v>
      </c>
      <c r="J15" s="8"/>
      <c r="K15" s="34">
        <v>13.0</v>
      </c>
      <c r="L15" s="8"/>
      <c r="M15" s="34">
        <v>13.0</v>
      </c>
      <c r="N15" s="8"/>
      <c r="O15" s="67">
        <v>13.0</v>
      </c>
      <c r="P15" s="25"/>
      <c r="Q15" s="51">
        <v>13.0</v>
      </c>
      <c r="R15" s="51">
        <v>13.0</v>
      </c>
      <c r="S15" s="51">
        <v>13.0</v>
      </c>
      <c r="T15" s="25"/>
      <c r="U15" s="51">
        <v>13.0</v>
      </c>
      <c r="V15" s="51">
        <v>13.0</v>
      </c>
      <c r="W15" s="25"/>
    </row>
    <row r="16" ht="15.75" customHeight="1">
      <c r="A16" s="74" t="s">
        <v>55</v>
      </c>
      <c r="B16" s="31"/>
      <c r="C16" s="31"/>
      <c r="D16" s="32"/>
      <c r="E16" s="119">
        <f>E14/E15</f>
        <v>0.9230769231</v>
      </c>
      <c r="F16" s="121"/>
      <c r="G16" s="122">
        <f t="shared" ref="G16:I16" si="4">G14/G15</f>
        <v>1</v>
      </c>
      <c r="H16" s="75">
        <f t="shared" si="4"/>
        <v>1</v>
      </c>
      <c r="I16" s="75">
        <f t="shared" si="4"/>
        <v>0.8461538462</v>
      </c>
      <c r="J16" s="8"/>
      <c r="K16" s="75">
        <f>K14/K15</f>
        <v>1</v>
      </c>
      <c r="L16" s="8"/>
      <c r="M16" s="75">
        <f>M14/M15</f>
        <v>0.5384615385</v>
      </c>
      <c r="N16" s="8"/>
      <c r="O16" s="75">
        <f>O14/O15</f>
        <v>1</v>
      </c>
      <c r="P16" s="25"/>
      <c r="Q16" s="99">
        <f t="shared" ref="Q16:S16" si="5">Q14/Q15</f>
        <v>0.9230769231</v>
      </c>
      <c r="R16" s="99">
        <f t="shared" si="5"/>
        <v>0.5384615385</v>
      </c>
      <c r="S16" s="99">
        <f t="shared" si="5"/>
        <v>0.9230769231</v>
      </c>
      <c r="T16" s="25"/>
      <c r="U16" s="99">
        <f t="shared" ref="U16:V16" si="6">U14/U15</f>
        <v>1</v>
      </c>
      <c r="V16" s="99">
        <f t="shared" si="6"/>
        <v>1</v>
      </c>
      <c r="W16" s="25"/>
      <c r="X16" s="77"/>
      <c r="Y16" s="77"/>
      <c r="Z16" s="77"/>
    </row>
    <row r="17" ht="15.75" customHeight="1">
      <c r="A17" s="74" t="s">
        <v>57</v>
      </c>
      <c r="B17" s="31"/>
      <c r="C17" s="31"/>
      <c r="D17" s="32"/>
      <c r="E17" s="71">
        <f>E15-E14</f>
        <v>1</v>
      </c>
      <c r="F17" s="58"/>
      <c r="G17" s="59">
        <f t="shared" ref="G17:I17" si="7">G15-G14</f>
        <v>0</v>
      </c>
      <c r="H17" s="34">
        <f t="shared" si="7"/>
        <v>0</v>
      </c>
      <c r="I17" s="34">
        <f t="shared" si="7"/>
        <v>2</v>
      </c>
      <c r="J17" s="8"/>
      <c r="K17" s="34">
        <f>K15-K14</f>
        <v>0</v>
      </c>
      <c r="L17" s="8"/>
      <c r="M17" s="34">
        <f>M15-M14</f>
        <v>6</v>
      </c>
      <c r="N17" s="8"/>
      <c r="O17" s="34">
        <f>O15-O14</f>
        <v>0</v>
      </c>
      <c r="P17" s="25"/>
      <c r="Q17" s="96">
        <f t="shared" ref="Q17:S17" si="8">Q15-Q14</f>
        <v>1</v>
      </c>
      <c r="R17" s="96">
        <f t="shared" si="8"/>
        <v>6</v>
      </c>
      <c r="S17" s="96">
        <f t="shared" si="8"/>
        <v>1</v>
      </c>
      <c r="T17" s="25"/>
      <c r="U17" s="96">
        <f t="shared" ref="U17:V17" si="9">U15-U14</f>
        <v>0</v>
      </c>
      <c r="V17" s="96">
        <f t="shared" si="9"/>
        <v>0</v>
      </c>
      <c r="W17" s="25"/>
    </row>
    <row r="18" ht="51.0" customHeight="1">
      <c r="A18" s="74" t="s">
        <v>59</v>
      </c>
      <c r="B18" s="31"/>
      <c r="C18" s="31"/>
      <c r="D18" s="32"/>
      <c r="E18" s="71" t="s">
        <v>159</v>
      </c>
      <c r="F18" s="58"/>
      <c r="G18" s="59"/>
      <c r="H18" s="34" t="s">
        <v>160</v>
      </c>
      <c r="I18" s="34" t="s">
        <v>161</v>
      </c>
      <c r="J18" s="8"/>
      <c r="K18" s="34" t="s">
        <v>162</v>
      </c>
      <c r="L18" s="8"/>
      <c r="M18" s="34"/>
      <c r="N18" s="8"/>
      <c r="O18" s="67" t="s">
        <v>163</v>
      </c>
      <c r="P18" s="25"/>
      <c r="Q18" s="51" t="s">
        <v>164</v>
      </c>
      <c r="R18" s="51" t="s">
        <v>165</v>
      </c>
      <c r="S18" s="51" t="s">
        <v>166</v>
      </c>
      <c r="T18" s="25"/>
      <c r="U18" s="51" t="s">
        <v>168</v>
      </c>
      <c r="V18" s="51" t="s">
        <v>169</v>
      </c>
      <c r="W18" s="25"/>
    </row>
    <row r="19" ht="27.0" customHeight="1">
      <c r="D19" s="82"/>
      <c r="E19" s="83" t="s">
        <v>64</v>
      </c>
      <c r="F19" s="84">
        <f>AVERAGE(E16)</f>
        <v>0.9230769231</v>
      </c>
      <c r="G19" s="85" t="s">
        <v>64</v>
      </c>
      <c r="H19" s="32"/>
      <c r="I19" s="185">
        <f>AVERAGE(G16:I16)</f>
        <v>0.9487179487</v>
      </c>
      <c r="J19" s="161"/>
      <c r="K19" s="83" t="s">
        <v>64</v>
      </c>
      <c r="L19" s="84">
        <f>AVERAGE(K16)</f>
        <v>1</v>
      </c>
      <c r="M19" s="83" t="s">
        <v>64</v>
      </c>
      <c r="N19" s="84">
        <f>AVERAGE(M16)</f>
        <v>0.5384615385</v>
      </c>
      <c r="O19" s="83" t="s">
        <v>64</v>
      </c>
      <c r="P19" s="84">
        <f>AVERAGE(O16)</f>
        <v>1</v>
      </c>
      <c r="R19" s="83" t="s">
        <v>64</v>
      </c>
      <c r="S19" s="84">
        <f>AVERAGE(Q16:S16)</f>
        <v>0.7948717949</v>
      </c>
      <c r="T19" s="25"/>
      <c r="U19" s="83" t="s">
        <v>64</v>
      </c>
      <c r="V19" s="84">
        <f>AVERAGE(U16:V16)</f>
        <v>1</v>
      </c>
      <c r="W19" s="25"/>
    </row>
    <row r="20" ht="15.75" customHeight="1">
      <c r="D20" s="82"/>
      <c r="E20" s="106" t="s">
        <v>68</v>
      </c>
      <c r="F20" s="87">
        <v>1.0</v>
      </c>
      <c r="G20" s="87" t="s">
        <v>68</v>
      </c>
      <c r="H20" s="87"/>
      <c r="I20" s="87">
        <f>COUNTA(G2:I3)</f>
        <v>3</v>
      </c>
      <c r="J20" s="161"/>
      <c r="K20" s="106" t="s">
        <v>68</v>
      </c>
      <c r="L20" s="106">
        <f>COUNTA(K2)</f>
        <v>1</v>
      </c>
      <c r="M20" s="106" t="s">
        <v>68</v>
      </c>
      <c r="N20" s="106">
        <f>COUNTA(M2)</f>
        <v>1</v>
      </c>
      <c r="O20" s="106" t="s">
        <v>68</v>
      </c>
      <c r="P20" s="106">
        <f>COUNTA(O2)</f>
        <v>1</v>
      </c>
      <c r="R20" s="106" t="s">
        <v>68</v>
      </c>
      <c r="S20" s="106">
        <f>COUNTA(Q2:S3)</f>
        <v>3</v>
      </c>
      <c r="T20" s="25"/>
      <c r="U20" s="106" t="s">
        <v>68</v>
      </c>
      <c r="V20" s="106">
        <f>COUNTA(U2:V3)</f>
        <v>2</v>
      </c>
      <c r="W20" s="25"/>
    </row>
    <row r="21" ht="15.75" customHeight="1">
      <c r="D21" s="82"/>
      <c r="J21" s="133"/>
      <c r="N21" s="81"/>
      <c r="O21" s="88" t="s">
        <v>72</v>
      </c>
      <c r="P21" s="89">
        <f>SUM(O4)</f>
        <v>0.0003125</v>
      </c>
      <c r="R21" s="88" t="s">
        <v>72</v>
      </c>
      <c r="S21" s="89">
        <f>SUM(Q4:S4)</f>
        <v>0.001666666667</v>
      </c>
      <c r="U21" s="88" t="s">
        <v>72</v>
      </c>
      <c r="V21" s="89">
        <f>SUM(U4:V4)</f>
        <v>0.006446759259</v>
      </c>
    </row>
    <row r="22" ht="15.75" customHeight="1">
      <c r="D22" s="82"/>
      <c r="N22" s="81"/>
    </row>
    <row r="23" ht="15.75" customHeight="1">
      <c r="D23" s="82"/>
      <c r="N23" s="81"/>
    </row>
    <row r="24" ht="15.75" customHeight="1">
      <c r="D24" s="82"/>
      <c r="N24" s="81"/>
    </row>
    <row r="25" ht="15.75" customHeight="1">
      <c r="D25" s="82"/>
      <c r="N25" s="81"/>
    </row>
    <row r="26" ht="15.75" customHeight="1">
      <c r="D26" s="82"/>
      <c r="N26" s="81"/>
    </row>
    <row r="27" ht="15.75" customHeight="1">
      <c r="D27" s="82"/>
      <c r="N27" s="81"/>
    </row>
    <row r="28" ht="15.75" customHeight="1">
      <c r="D28" s="82"/>
      <c r="N28" s="81"/>
    </row>
    <row r="29" ht="15.75" customHeight="1">
      <c r="D29" s="82"/>
      <c r="N29" s="81"/>
    </row>
    <row r="30" ht="15.75" customHeight="1">
      <c r="D30" s="82"/>
      <c r="N30" s="81"/>
    </row>
    <row r="31" ht="15.75" customHeight="1">
      <c r="D31" s="82"/>
      <c r="N31" s="81"/>
    </row>
    <row r="32" ht="15.75" customHeight="1">
      <c r="D32" s="82"/>
      <c r="N32" s="81"/>
    </row>
    <row r="33" ht="15.75" customHeight="1">
      <c r="D33" s="82"/>
      <c r="N33" s="81"/>
    </row>
    <row r="34" ht="15.75" customHeight="1">
      <c r="D34" s="82"/>
      <c r="N34" s="81"/>
    </row>
    <row r="35" ht="15.75" customHeight="1">
      <c r="D35" s="82"/>
      <c r="N35" s="81"/>
    </row>
    <row r="36" ht="15.75" customHeight="1">
      <c r="D36" s="82"/>
      <c r="N36" s="81"/>
    </row>
    <row r="37" ht="15.75" customHeight="1">
      <c r="D37" s="82"/>
      <c r="N37" s="81"/>
    </row>
    <row r="38" ht="15.75" customHeight="1">
      <c r="D38" s="82"/>
      <c r="N38" s="81"/>
    </row>
    <row r="39" ht="15.75" customHeight="1">
      <c r="D39" s="82"/>
      <c r="N39" s="81"/>
    </row>
    <row r="40" ht="15.75" customHeight="1">
      <c r="D40" s="82"/>
      <c r="N40" s="81"/>
    </row>
    <row r="41" ht="15.75" customHeight="1">
      <c r="D41" s="82"/>
      <c r="N41" s="81"/>
    </row>
    <row r="42" ht="15.75" customHeight="1">
      <c r="D42" s="82"/>
      <c r="N42" s="81"/>
    </row>
    <row r="43" ht="15.75" customHeight="1">
      <c r="D43" s="82"/>
      <c r="N43" s="81"/>
    </row>
    <row r="44" ht="15.75" customHeight="1">
      <c r="D44" s="82"/>
      <c r="N44" s="81"/>
    </row>
    <row r="45" ht="15.75" customHeight="1">
      <c r="D45" s="82"/>
      <c r="N45" s="81"/>
    </row>
    <row r="46" ht="15.75" customHeight="1">
      <c r="D46" s="82"/>
      <c r="N46" s="81"/>
    </row>
    <row r="47" ht="15.75" customHeight="1">
      <c r="D47" s="82"/>
      <c r="N47" s="81"/>
    </row>
    <row r="48" ht="15.75" customHeight="1">
      <c r="D48" s="92"/>
      <c r="N48" s="81"/>
    </row>
    <row r="49" ht="15.75" customHeight="1">
      <c r="D49" s="92"/>
      <c r="N49" s="81"/>
    </row>
    <row r="50" ht="15.75" customHeight="1">
      <c r="D50" s="92"/>
      <c r="N50" s="81"/>
    </row>
    <row r="51" ht="15.75" customHeight="1">
      <c r="D51" s="92"/>
      <c r="N51" s="81"/>
    </row>
    <row r="52" ht="15.75" customHeight="1">
      <c r="D52" s="92"/>
      <c r="N52" s="81"/>
    </row>
    <row r="53" ht="15.75" customHeight="1">
      <c r="D53" s="92"/>
      <c r="N53" s="81"/>
    </row>
    <row r="54" ht="15.75" customHeight="1">
      <c r="D54" s="92"/>
      <c r="N54" s="81"/>
    </row>
    <row r="55" ht="15.75" customHeight="1">
      <c r="D55" s="92"/>
      <c r="N55" s="81"/>
    </row>
    <row r="56" ht="15.75" customHeight="1">
      <c r="D56" s="92"/>
      <c r="N56" s="81"/>
    </row>
    <row r="57" ht="15.75" customHeight="1">
      <c r="D57" s="92"/>
      <c r="N57" s="81"/>
    </row>
    <row r="58" ht="15.75" customHeight="1">
      <c r="D58" s="92"/>
      <c r="N58" s="81"/>
    </row>
    <row r="59" ht="15.75" customHeight="1">
      <c r="D59" s="92"/>
      <c r="N59" s="81"/>
    </row>
    <row r="60" ht="15.75" customHeight="1">
      <c r="D60" s="92"/>
      <c r="N60" s="81"/>
    </row>
    <row r="61" ht="15.75" customHeight="1">
      <c r="D61" s="92"/>
      <c r="N61" s="81"/>
    </row>
    <row r="62" ht="15.75" customHeight="1">
      <c r="D62" s="92"/>
      <c r="N62" s="81"/>
    </row>
    <row r="63" ht="15.75" customHeight="1">
      <c r="D63" s="92"/>
      <c r="N63" s="81"/>
    </row>
    <row r="64" ht="15.75" customHeight="1">
      <c r="D64" s="92"/>
      <c r="N64" s="81"/>
    </row>
    <row r="65" ht="15.75" customHeight="1">
      <c r="D65" s="92"/>
      <c r="N65" s="81"/>
    </row>
    <row r="66" ht="15.75" customHeight="1">
      <c r="D66" s="92"/>
      <c r="N66" s="81"/>
    </row>
    <row r="67" ht="15.75" customHeight="1">
      <c r="D67" s="92"/>
      <c r="N67" s="81"/>
    </row>
    <row r="68" ht="15.75" customHeight="1">
      <c r="D68" s="92"/>
      <c r="N68" s="81"/>
    </row>
    <row r="69" ht="15.75" customHeight="1">
      <c r="D69" s="92"/>
      <c r="N69" s="81"/>
    </row>
    <row r="70" ht="15.75" customHeight="1">
      <c r="D70" s="92"/>
      <c r="N70" s="81"/>
    </row>
    <row r="71" ht="15.75" customHeight="1">
      <c r="D71" s="92"/>
      <c r="N71" s="81"/>
    </row>
    <row r="72" ht="15.75" customHeight="1">
      <c r="D72" s="92"/>
      <c r="N72" s="81"/>
    </row>
    <row r="73" ht="15.75" customHeight="1">
      <c r="D73" s="92"/>
      <c r="N73" s="81"/>
    </row>
    <row r="74" ht="15.75" customHeight="1">
      <c r="D74" s="92"/>
      <c r="N74" s="81"/>
    </row>
    <row r="75" ht="15.75" customHeight="1">
      <c r="D75" s="92"/>
      <c r="N75" s="81"/>
    </row>
    <row r="76" ht="15.75" customHeight="1">
      <c r="D76" s="92"/>
      <c r="N76" s="81"/>
    </row>
    <row r="77" ht="15.75" customHeight="1">
      <c r="D77" s="92"/>
      <c r="N77" s="81"/>
    </row>
    <row r="78" ht="15.75" customHeight="1">
      <c r="D78" s="92"/>
      <c r="N78" s="81"/>
    </row>
    <row r="79" ht="15.75" customHeight="1">
      <c r="D79" s="92"/>
      <c r="N79" s="81"/>
    </row>
    <row r="80" ht="15.75" customHeight="1">
      <c r="D80" s="92"/>
      <c r="N80" s="81"/>
    </row>
    <row r="81" ht="15.75" customHeight="1">
      <c r="D81" s="92"/>
      <c r="N81" s="81"/>
    </row>
    <row r="82" ht="15.75" customHeight="1">
      <c r="D82" s="92"/>
      <c r="N82" s="81"/>
    </row>
    <row r="83" ht="15.75" customHeight="1">
      <c r="D83" s="92"/>
      <c r="N83" s="81"/>
    </row>
    <row r="84" ht="15.75" customHeight="1">
      <c r="D84" s="92"/>
      <c r="N84" s="81"/>
    </row>
    <row r="85" ht="15.75" customHeight="1">
      <c r="D85" s="92"/>
      <c r="N85" s="81"/>
    </row>
    <row r="86" ht="15.75" customHeight="1">
      <c r="D86" s="92"/>
      <c r="N86" s="81"/>
    </row>
    <row r="87" ht="15.75" customHeight="1">
      <c r="D87" s="92"/>
      <c r="N87" s="81"/>
    </row>
    <row r="88" ht="15.75" customHeight="1">
      <c r="D88" s="92"/>
      <c r="N88" s="81"/>
    </row>
    <row r="89" ht="15.75" customHeight="1">
      <c r="D89" s="92"/>
      <c r="N89" s="81"/>
    </row>
    <row r="90" ht="15.75" customHeight="1">
      <c r="D90" s="92"/>
      <c r="N90" s="81"/>
    </row>
    <row r="91" ht="15.75" customHeight="1">
      <c r="D91" s="92"/>
      <c r="N91" s="81"/>
    </row>
    <row r="92" ht="15.75" customHeight="1">
      <c r="D92" s="92"/>
      <c r="N92" s="81"/>
    </row>
    <row r="93" ht="15.75" customHeight="1">
      <c r="D93" s="92"/>
      <c r="N93" s="81"/>
    </row>
    <row r="94" ht="15.75" customHeight="1">
      <c r="D94" s="92"/>
      <c r="N94" s="81"/>
    </row>
    <row r="95" ht="15.75" customHeight="1">
      <c r="D95" s="92"/>
      <c r="N95" s="81"/>
    </row>
    <row r="96" ht="15.75" customHeight="1">
      <c r="D96" s="92"/>
      <c r="N96" s="81"/>
    </row>
    <row r="97" ht="15.75" customHeight="1">
      <c r="D97" s="92"/>
      <c r="N97" s="81"/>
    </row>
    <row r="98" ht="15.75" customHeight="1">
      <c r="D98" s="92"/>
      <c r="N98" s="81"/>
    </row>
    <row r="99" ht="15.75" customHeight="1">
      <c r="D99" s="92"/>
      <c r="N99" s="81"/>
    </row>
    <row r="100" ht="15.75" customHeight="1">
      <c r="D100" s="92"/>
      <c r="N100" s="81"/>
    </row>
    <row r="101" ht="15.75" customHeight="1">
      <c r="D101" s="92"/>
      <c r="N101" s="81"/>
    </row>
    <row r="102" ht="15.75" customHeight="1">
      <c r="D102" s="92"/>
      <c r="N102" s="81"/>
    </row>
    <row r="103" ht="15.75" customHeight="1">
      <c r="D103" s="92"/>
      <c r="N103" s="81"/>
    </row>
    <row r="104" ht="15.75" customHeight="1">
      <c r="D104" s="92"/>
      <c r="N104" s="81"/>
    </row>
    <row r="105" ht="15.75" customHeight="1">
      <c r="D105" s="92"/>
      <c r="N105" s="81"/>
    </row>
    <row r="106" ht="15.75" customHeight="1">
      <c r="D106" s="92"/>
      <c r="N106" s="81"/>
    </row>
    <row r="107" ht="15.75" customHeight="1">
      <c r="D107" s="92"/>
      <c r="N107" s="81"/>
    </row>
    <row r="108" ht="15.75" customHeight="1">
      <c r="D108" s="92"/>
      <c r="N108" s="81"/>
    </row>
    <row r="109" ht="15.75" customHeight="1">
      <c r="D109" s="92"/>
      <c r="N109" s="81"/>
    </row>
    <row r="110" ht="15.75" customHeight="1">
      <c r="D110" s="92"/>
      <c r="N110" s="81"/>
    </row>
    <row r="111" ht="15.75" customHeight="1">
      <c r="D111" s="92"/>
      <c r="N111" s="81"/>
    </row>
    <row r="112" ht="15.75" customHeight="1">
      <c r="D112" s="92"/>
      <c r="N112" s="81"/>
    </row>
    <row r="113" ht="15.75" customHeight="1">
      <c r="D113" s="92"/>
      <c r="N113" s="81"/>
    </row>
    <row r="114" ht="15.75" customHeight="1">
      <c r="D114" s="92"/>
      <c r="N114" s="81"/>
    </row>
    <row r="115" ht="15.75" customHeight="1">
      <c r="D115" s="92"/>
      <c r="N115" s="81"/>
    </row>
    <row r="116" ht="15.75" customHeight="1">
      <c r="D116" s="92"/>
      <c r="N116" s="81"/>
    </row>
    <row r="117" ht="15.75" customHeight="1">
      <c r="D117" s="92"/>
      <c r="N117" s="81"/>
    </row>
    <row r="118" ht="15.75" customHeight="1">
      <c r="D118" s="92"/>
      <c r="N118" s="81"/>
    </row>
    <row r="119" ht="15.75" customHeight="1">
      <c r="D119" s="92"/>
      <c r="N119" s="81"/>
    </row>
    <row r="120" ht="15.75" customHeight="1">
      <c r="D120" s="92"/>
      <c r="N120" s="81"/>
    </row>
    <row r="121" ht="15.75" customHeight="1">
      <c r="D121" s="92"/>
      <c r="N121" s="81"/>
    </row>
    <row r="122" ht="15.75" customHeight="1">
      <c r="D122" s="92"/>
      <c r="N122" s="81"/>
    </row>
    <row r="123" ht="15.75" customHeight="1">
      <c r="D123" s="92"/>
      <c r="N123" s="81"/>
    </row>
    <row r="124" ht="15.75" customHeight="1">
      <c r="D124" s="92"/>
      <c r="N124" s="81"/>
    </row>
    <row r="125" ht="15.75" customHeight="1">
      <c r="D125" s="92"/>
      <c r="N125" s="81"/>
    </row>
    <row r="126" ht="15.75" customHeight="1">
      <c r="D126" s="92"/>
      <c r="N126" s="81"/>
    </row>
    <row r="127" ht="15.75" customHeight="1">
      <c r="D127" s="92"/>
      <c r="N127" s="81"/>
    </row>
    <row r="128" ht="15.75" customHeight="1">
      <c r="D128" s="92"/>
      <c r="N128" s="81"/>
    </row>
    <row r="129" ht="15.75" customHeight="1">
      <c r="D129" s="92"/>
      <c r="N129" s="81"/>
    </row>
    <row r="130" ht="15.75" customHeight="1">
      <c r="D130" s="92"/>
      <c r="N130" s="81"/>
    </row>
    <row r="131" ht="15.75" customHeight="1">
      <c r="D131" s="92"/>
      <c r="N131" s="81"/>
    </row>
    <row r="132" ht="15.75" customHeight="1">
      <c r="D132" s="92"/>
      <c r="N132" s="81"/>
    </row>
    <row r="133" ht="15.75" customHeight="1">
      <c r="D133" s="92"/>
      <c r="N133" s="81"/>
    </row>
    <row r="134" ht="15.75" customHeight="1">
      <c r="D134" s="92"/>
      <c r="N134" s="81"/>
    </row>
    <row r="135" ht="15.75" customHeight="1">
      <c r="D135" s="92"/>
      <c r="N135" s="81"/>
    </row>
    <row r="136" ht="15.75" customHeight="1">
      <c r="D136" s="92"/>
      <c r="N136" s="81"/>
    </row>
    <row r="137" ht="15.75" customHeight="1">
      <c r="D137" s="92"/>
      <c r="N137" s="81"/>
    </row>
    <row r="138" ht="15.75" customHeight="1">
      <c r="D138" s="92"/>
      <c r="N138" s="81"/>
    </row>
    <row r="139" ht="15.75" customHeight="1">
      <c r="D139" s="92"/>
      <c r="N139" s="81"/>
    </row>
    <row r="140" ht="15.75" customHeight="1">
      <c r="D140" s="92"/>
      <c r="N140" s="81"/>
    </row>
    <row r="141" ht="15.75" customHeight="1">
      <c r="D141" s="92"/>
      <c r="N141" s="81"/>
    </row>
    <row r="142" ht="15.75" customHeight="1">
      <c r="D142" s="92"/>
      <c r="N142" s="81"/>
    </row>
    <row r="143" ht="15.75" customHeight="1">
      <c r="D143" s="92"/>
      <c r="N143" s="81"/>
    </row>
    <row r="144" ht="15.75" customHeight="1">
      <c r="D144" s="92"/>
      <c r="N144" s="81"/>
    </row>
    <row r="145" ht="15.75" customHeight="1">
      <c r="D145" s="92"/>
      <c r="N145" s="81"/>
    </row>
    <row r="146" ht="15.75" customHeight="1">
      <c r="D146" s="92"/>
      <c r="N146" s="81"/>
    </row>
    <row r="147" ht="15.75" customHeight="1">
      <c r="D147" s="92"/>
      <c r="N147" s="81"/>
    </row>
    <row r="148" ht="15.75" customHeight="1">
      <c r="D148" s="92"/>
      <c r="N148" s="81"/>
    </row>
    <row r="149" ht="15.75" customHeight="1">
      <c r="D149" s="92"/>
      <c r="N149" s="81"/>
    </row>
    <row r="150" ht="15.75" customHeight="1">
      <c r="D150" s="92"/>
      <c r="N150" s="81"/>
    </row>
    <row r="151" ht="15.75" customHeight="1">
      <c r="D151" s="92"/>
      <c r="N151" s="81"/>
    </row>
    <row r="152" ht="15.75" customHeight="1">
      <c r="D152" s="92"/>
      <c r="N152" s="81"/>
    </row>
    <row r="153" ht="15.75" customHeight="1">
      <c r="D153" s="92"/>
      <c r="N153" s="81"/>
    </row>
    <row r="154" ht="15.75" customHeight="1">
      <c r="D154" s="92"/>
      <c r="N154" s="81"/>
    </row>
    <row r="155" ht="15.75" customHeight="1">
      <c r="D155" s="92"/>
      <c r="N155" s="81"/>
    </row>
    <row r="156" ht="15.75" customHeight="1">
      <c r="D156" s="92"/>
      <c r="N156" s="81"/>
    </row>
    <row r="157" ht="15.75" customHeight="1">
      <c r="D157" s="92"/>
      <c r="N157" s="81"/>
    </row>
    <row r="158" ht="15.75" customHeight="1">
      <c r="D158" s="92"/>
      <c r="N158" s="81"/>
    </row>
    <row r="159" ht="15.75" customHeight="1">
      <c r="D159" s="92"/>
      <c r="N159" s="81"/>
    </row>
    <row r="160" ht="15.75" customHeight="1">
      <c r="D160" s="92"/>
      <c r="N160" s="81"/>
    </row>
    <row r="161" ht="15.75" customHeight="1">
      <c r="D161" s="92"/>
      <c r="N161" s="81"/>
    </row>
    <row r="162" ht="15.75" customHeight="1">
      <c r="D162" s="92"/>
      <c r="N162" s="81"/>
    </row>
    <row r="163" ht="15.75" customHeight="1">
      <c r="D163" s="92"/>
      <c r="N163" s="81"/>
    </row>
    <row r="164" ht="15.75" customHeight="1">
      <c r="D164" s="92"/>
      <c r="N164" s="81"/>
    </row>
    <row r="165" ht="15.75" customHeight="1">
      <c r="D165" s="92"/>
      <c r="N165" s="81"/>
    </row>
    <row r="166" ht="15.75" customHeight="1">
      <c r="D166" s="92"/>
      <c r="N166" s="81"/>
    </row>
    <row r="167" ht="15.75" customHeight="1">
      <c r="D167" s="92"/>
      <c r="N167" s="81"/>
    </row>
    <row r="168" ht="15.75" customHeight="1">
      <c r="D168" s="92"/>
      <c r="N168" s="81"/>
    </row>
    <row r="169" ht="15.75" customHeight="1">
      <c r="D169" s="92"/>
      <c r="N169" s="81"/>
    </row>
    <row r="170" ht="15.75" customHeight="1">
      <c r="D170" s="92"/>
      <c r="N170" s="81"/>
    </row>
    <row r="171" ht="15.75" customHeight="1">
      <c r="D171" s="92"/>
      <c r="N171" s="81"/>
    </row>
    <row r="172" ht="15.75" customHeight="1">
      <c r="D172" s="92"/>
      <c r="N172" s="81"/>
    </row>
    <row r="173" ht="15.75" customHeight="1">
      <c r="D173" s="92"/>
      <c r="N173" s="81"/>
    </row>
    <row r="174" ht="15.75" customHeight="1">
      <c r="D174" s="92"/>
      <c r="N174" s="81"/>
    </row>
    <row r="175" ht="15.75" customHeight="1">
      <c r="D175" s="92"/>
      <c r="N175" s="81"/>
    </row>
    <row r="176" ht="15.75" customHeight="1">
      <c r="D176" s="92"/>
      <c r="N176" s="81"/>
    </row>
    <row r="177" ht="15.75" customHeight="1">
      <c r="D177" s="92"/>
      <c r="N177" s="81"/>
    </row>
    <row r="178" ht="15.75" customHeight="1">
      <c r="D178" s="92"/>
      <c r="N178" s="81"/>
    </row>
    <row r="179" ht="15.75" customHeight="1">
      <c r="D179" s="92"/>
      <c r="N179" s="81"/>
    </row>
    <row r="180" ht="15.75" customHeight="1">
      <c r="D180" s="92"/>
      <c r="N180" s="81"/>
    </row>
    <row r="181" ht="15.75" customHeight="1">
      <c r="D181" s="92"/>
      <c r="N181" s="81"/>
    </row>
    <row r="182" ht="15.75" customHeight="1">
      <c r="D182" s="92"/>
      <c r="N182" s="81"/>
    </row>
    <row r="183" ht="15.75" customHeight="1">
      <c r="D183" s="92"/>
      <c r="N183" s="81"/>
    </row>
    <row r="184" ht="15.75" customHeight="1">
      <c r="D184" s="92"/>
      <c r="N184" s="81"/>
    </row>
    <row r="185" ht="15.75" customHeight="1">
      <c r="D185" s="92"/>
      <c r="N185" s="81"/>
    </row>
    <row r="186" ht="15.75" customHeight="1">
      <c r="D186" s="92"/>
      <c r="N186" s="81"/>
    </row>
    <row r="187" ht="15.75" customHeight="1">
      <c r="D187" s="92"/>
      <c r="N187" s="81"/>
    </row>
    <row r="188" ht="15.75" customHeight="1">
      <c r="D188" s="92"/>
      <c r="N188" s="81"/>
    </row>
    <row r="189" ht="15.75" customHeight="1">
      <c r="D189" s="92"/>
      <c r="N189" s="81"/>
    </row>
    <row r="190" ht="15.75" customHeight="1">
      <c r="D190" s="92"/>
      <c r="N190" s="81"/>
    </row>
    <row r="191" ht="15.75" customHeight="1">
      <c r="D191" s="92"/>
      <c r="N191" s="81"/>
    </row>
    <row r="192" ht="15.75" customHeight="1">
      <c r="D192" s="92"/>
      <c r="N192" s="81"/>
    </row>
    <row r="193" ht="15.75" customHeight="1">
      <c r="D193" s="92"/>
      <c r="N193" s="81"/>
    </row>
    <row r="194" ht="15.75" customHeight="1">
      <c r="D194" s="92"/>
      <c r="N194" s="81"/>
    </row>
    <row r="195" ht="15.75" customHeight="1">
      <c r="D195" s="92"/>
      <c r="N195" s="81"/>
    </row>
    <row r="196" ht="15.75" customHeight="1">
      <c r="D196" s="92"/>
      <c r="N196" s="81"/>
    </row>
    <row r="197" ht="15.75" customHeight="1">
      <c r="D197" s="92"/>
      <c r="N197" s="81"/>
    </row>
    <row r="198" ht="15.75" customHeight="1">
      <c r="D198" s="92"/>
      <c r="N198" s="81"/>
    </row>
    <row r="199" ht="15.75" customHeight="1">
      <c r="D199" s="92"/>
      <c r="N199" s="81"/>
    </row>
    <row r="200" ht="15.75" customHeight="1">
      <c r="D200" s="92"/>
      <c r="N200" s="81"/>
    </row>
    <row r="201" ht="15.75" customHeight="1">
      <c r="D201" s="92"/>
      <c r="N201" s="81"/>
    </row>
    <row r="202" ht="15.75" customHeight="1">
      <c r="D202" s="92"/>
      <c r="N202" s="81"/>
    </row>
    <row r="203" ht="15.75" customHeight="1">
      <c r="D203" s="92"/>
      <c r="N203" s="81"/>
    </row>
    <row r="204" ht="15.75" customHeight="1">
      <c r="D204" s="92"/>
      <c r="N204" s="81"/>
    </row>
    <row r="205" ht="15.75" customHeight="1">
      <c r="D205" s="92"/>
      <c r="N205" s="81"/>
    </row>
    <row r="206" ht="15.75" customHeight="1">
      <c r="D206" s="92"/>
      <c r="N206" s="81"/>
    </row>
    <row r="207" ht="15.75" customHeight="1">
      <c r="D207" s="92"/>
      <c r="N207" s="81"/>
    </row>
    <row r="208" ht="15.75" customHeight="1">
      <c r="D208" s="92"/>
      <c r="N208" s="81"/>
    </row>
    <row r="209" ht="15.75" customHeight="1">
      <c r="D209" s="92"/>
      <c r="N209" s="81"/>
    </row>
    <row r="210" ht="15.75" customHeight="1">
      <c r="D210" s="92"/>
      <c r="N210" s="81"/>
    </row>
    <row r="211" ht="15.75" customHeight="1">
      <c r="D211" s="92"/>
      <c r="N211" s="81"/>
    </row>
    <row r="212" ht="15.75" customHeight="1">
      <c r="D212" s="92"/>
      <c r="N212" s="81"/>
    </row>
    <row r="213" ht="15.75" customHeight="1">
      <c r="D213" s="92"/>
      <c r="N213" s="81"/>
    </row>
    <row r="214" ht="15.75" customHeight="1">
      <c r="D214" s="92"/>
      <c r="N214" s="81"/>
    </row>
    <row r="215" ht="15.75" customHeight="1">
      <c r="D215" s="92"/>
      <c r="N215" s="81"/>
    </row>
    <row r="216" ht="15.75" customHeight="1">
      <c r="D216" s="92"/>
      <c r="N216" s="81"/>
    </row>
    <row r="217" ht="15.75" customHeight="1">
      <c r="D217" s="92"/>
      <c r="N217" s="81"/>
    </row>
    <row r="218" ht="15.75" customHeight="1">
      <c r="D218" s="92"/>
      <c r="N218" s="81"/>
    </row>
    <row r="219" ht="15.75" customHeight="1">
      <c r="D219" s="92"/>
      <c r="N219" s="81"/>
    </row>
    <row r="220" ht="15.75" customHeight="1">
      <c r="D220" s="92"/>
      <c r="N220" s="81"/>
    </row>
    <row r="221" ht="15.75" customHeight="1">
      <c r="D221" s="92"/>
      <c r="N221" s="8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E2:E3"/>
    <mergeCell ref="G2:G3"/>
    <mergeCell ref="H2:H3"/>
    <mergeCell ref="I2:I3"/>
    <mergeCell ref="G19:H19"/>
    <mergeCell ref="K2:K3"/>
    <mergeCell ref="M2:M3"/>
    <mergeCell ref="O2:O3"/>
    <mergeCell ref="Q2:Q3"/>
    <mergeCell ref="R2:R3"/>
    <mergeCell ref="S2:S3"/>
    <mergeCell ref="U2:U3"/>
    <mergeCell ref="V2:V3"/>
    <mergeCell ref="C1:C3"/>
    <mergeCell ref="B14:C14"/>
    <mergeCell ref="A15:D15"/>
    <mergeCell ref="A16:D16"/>
    <mergeCell ref="A17:D17"/>
    <mergeCell ref="A18:D18"/>
    <mergeCell ref="A1:A13"/>
    <mergeCell ref="B1:B3"/>
    <mergeCell ref="G1:I1"/>
    <mergeCell ref="Q1:S1"/>
    <mergeCell ref="U1:V1"/>
    <mergeCell ref="D2:D3"/>
    <mergeCell ref="B4:D4"/>
  </mergeCells>
  <hyperlinks>
    <hyperlink r:id="rId1" ref="E2"/>
    <hyperlink r:id="rId2" ref="G2"/>
    <hyperlink r:id="rId3" ref="H2"/>
    <hyperlink r:id="rId4" ref="I2"/>
    <hyperlink r:id="rId5" ref="K2"/>
    <hyperlink r:id="rId6" ref="M2"/>
    <hyperlink r:id="rId7" ref="O2"/>
    <hyperlink r:id="rId8" ref="Q2"/>
    <hyperlink r:id="rId9" ref="R2"/>
    <hyperlink r:id="rId10" ref="S2"/>
    <hyperlink r:id="rId11" ref="U2"/>
    <hyperlink r:id="rId12" ref="V2"/>
  </hyperlinks>
  <printOptions/>
  <pageMargins bottom="0.75" footer="0.0" header="0.0" left="0.7" right="0.7" top="0.75"/>
  <pageSetup paperSize="9" orientation="landscape"/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5.0"/>
    <col customWidth="1" min="4" max="4" width="8.88"/>
    <col customWidth="1" min="5" max="5" width="5.0"/>
    <col customWidth="1" min="6" max="6" width="13.63"/>
    <col customWidth="1" min="7" max="7" width="12.5"/>
    <col customWidth="1" min="8" max="8" width="6.5"/>
    <col customWidth="1" min="9" max="9" width="8.88"/>
    <col customWidth="1" min="10" max="10" width="3.88"/>
    <col customWidth="1" min="11" max="16" width="8.38"/>
    <col customWidth="1" min="17" max="17" width="10.5"/>
    <col customWidth="1" min="18" max="18" width="8.25"/>
    <col customWidth="1" min="19" max="19" width="6.63"/>
    <col customWidth="1" min="20" max="20" width="9.75"/>
    <col customWidth="1" min="21" max="21" width="5.0"/>
    <col customWidth="1" min="22" max="22" width="13.88"/>
    <col customWidth="1" min="23" max="23" width="11.13"/>
    <col customWidth="1" min="24" max="24" width="6.5"/>
    <col customWidth="1" min="25" max="25" width="9.25"/>
    <col customWidth="1" min="26" max="26" width="3.88"/>
    <col customWidth="1" min="27" max="32" width="8.38"/>
    <col customWidth="1" min="33" max="33" width="9.75"/>
    <col customWidth="1" min="34" max="34" width="8.38"/>
    <col customWidth="1" min="35" max="37" width="9.63"/>
    <col customWidth="1" min="38" max="38" width="12.63"/>
    <col customWidth="1" min="39" max="44" width="9.63"/>
    <col customWidth="1" min="45" max="45" width="8.38"/>
    <col customWidth="1" min="46" max="53" width="9.63"/>
    <col customWidth="1" min="54" max="54" width="11.75"/>
    <col customWidth="1" min="55" max="60" width="9.63"/>
    <col customWidth="1" min="61" max="61" width="8.38"/>
    <col customWidth="1" min="62" max="69" width="9.63"/>
    <col customWidth="1" min="70" max="70" width="12.63"/>
    <col customWidth="1" min="71" max="76" width="9.63"/>
    <col customWidth="1" min="77" max="77" width="8.38"/>
    <col customWidth="1" min="78" max="85" width="9.63"/>
    <col customWidth="1" min="86" max="86" width="13.5"/>
    <col customWidth="1" min="87" max="92" width="9.63"/>
    <col customWidth="1" min="93" max="93" width="8.38"/>
    <col customWidth="1" min="94" max="101" width="9.63"/>
    <col customWidth="1" min="102" max="102" width="12.88"/>
    <col customWidth="1" min="103" max="108" width="9.63"/>
    <col customWidth="1" min="109" max="111" width="8.38"/>
    <col customWidth="1" min="112" max="117" width="9.63"/>
    <col customWidth="1" min="118" max="118" width="13.25"/>
    <col customWidth="1" min="119" max="125" width="9.63"/>
    <col customWidth="1" min="126" max="126" width="8.38"/>
    <col customWidth="1" min="127" max="127" width="11.0"/>
  </cols>
  <sheetData>
    <row r="1" ht="15.75" customHeight="1">
      <c r="A1" s="229" t="s">
        <v>207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  <c r="N1" s="232"/>
      <c r="O1" s="232"/>
      <c r="P1" s="8"/>
      <c r="Q1" s="229" t="s">
        <v>208</v>
      </c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1"/>
      <c r="AD1" s="232"/>
      <c r="AE1" s="232"/>
      <c r="AF1" s="8"/>
      <c r="AG1" s="229" t="s">
        <v>209</v>
      </c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1"/>
      <c r="AV1" s="8"/>
      <c r="AW1" s="229" t="s">
        <v>210</v>
      </c>
      <c r="AX1" s="230"/>
      <c r="AY1" s="230"/>
      <c r="AZ1" s="230"/>
      <c r="BA1" s="230"/>
      <c r="BB1" s="230"/>
      <c r="BC1" s="230"/>
      <c r="BD1" s="230"/>
      <c r="BE1" s="230"/>
      <c r="BF1" s="230"/>
      <c r="BG1" s="230"/>
      <c r="BH1" s="230"/>
      <c r="BI1" s="230"/>
      <c r="BJ1" s="230"/>
      <c r="BK1" s="231"/>
      <c r="BL1" s="8"/>
      <c r="BM1" s="229" t="s">
        <v>211</v>
      </c>
      <c r="BN1" s="230"/>
      <c r="BO1" s="230"/>
      <c r="BP1" s="230"/>
      <c r="BQ1" s="230"/>
      <c r="BR1" s="230"/>
      <c r="BS1" s="230"/>
      <c r="BT1" s="230"/>
      <c r="BU1" s="230"/>
      <c r="BV1" s="230"/>
      <c r="BW1" s="230"/>
      <c r="BX1" s="230"/>
      <c r="BY1" s="230"/>
      <c r="BZ1" s="230"/>
      <c r="CA1" s="231"/>
      <c r="CB1" s="8"/>
      <c r="CC1" s="229" t="s">
        <v>212</v>
      </c>
      <c r="CD1" s="230"/>
      <c r="CE1" s="230"/>
      <c r="CF1" s="230"/>
      <c r="CG1" s="230"/>
      <c r="CH1" s="230"/>
      <c r="CI1" s="230"/>
      <c r="CJ1" s="230"/>
      <c r="CK1" s="230"/>
      <c r="CL1" s="230"/>
      <c r="CM1" s="230"/>
      <c r="CN1" s="230"/>
      <c r="CO1" s="230"/>
      <c r="CP1" s="230"/>
      <c r="CQ1" s="231"/>
      <c r="CR1" s="8"/>
      <c r="CS1" s="229" t="s">
        <v>213</v>
      </c>
      <c r="CT1" s="230"/>
      <c r="CU1" s="230"/>
      <c r="CV1" s="230"/>
      <c r="CW1" s="230"/>
      <c r="CX1" s="230"/>
      <c r="CY1" s="230"/>
      <c r="CZ1" s="230"/>
      <c r="DA1" s="230"/>
      <c r="DB1" s="230"/>
      <c r="DC1" s="230"/>
      <c r="DD1" s="230"/>
      <c r="DE1" s="230"/>
      <c r="DF1" s="230"/>
      <c r="DG1" s="231"/>
      <c r="DH1" s="8"/>
      <c r="DI1" s="229" t="s">
        <v>214</v>
      </c>
      <c r="DJ1" s="230"/>
      <c r="DK1" s="230"/>
      <c r="DL1" s="230"/>
      <c r="DM1" s="230"/>
      <c r="DN1" s="230"/>
      <c r="DO1" s="230"/>
      <c r="DP1" s="230"/>
      <c r="DQ1" s="230"/>
      <c r="DR1" s="230"/>
      <c r="DS1" s="230"/>
      <c r="DT1" s="230"/>
      <c r="DU1" s="231"/>
      <c r="DV1" s="232"/>
    </row>
    <row r="2" ht="15.75" customHeight="1">
      <c r="A2" s="233" t="s">
        <v>181</v>
      </c>
      <c r="B2" s="31"/>
      <c r="C2" s="31"/>
      <c r="D2" s="32"/>
      <c r="E2" s="81"/>
      <c r="F2" s="234" t="s">
        <v>177</v>
      </c>
      <c r="G2" s="235" t="s">
        <v>55</v>
      </c>
      <c r="H2" s="236" t="s">
        <v>176</v>
      </c>
      <c r="I2" s="237" t="s">
        <v>72</v>
      </c>
      <c r="J2" s="81"/>
      <c r="K2" s="238" t="s">
        <v>178</v>
      </c>
      <c r="L2" s="235" t="s">
        <v>55</v>
      </c>
      <c r="M2" s="236" t="s">
        <v>176</v>
      </c>
      <c r="N2" s="237" t="s">
        <v>72</v>
      </c>
      <c r="O2" s="81"/>
      <c r="P2" s="8"/>
      <c r="Q2" s="233" t="s">
        <v>181</v>
      </c>
      <c r="R2" s="31"/>
      <c r="S2" s="31"/>
      <c r="T2" s="32"/>
      <c r="U2" s="81"/>
      <c r="V2" s="234" t="s">
        <v>177</v>
      </c>
      <c r="W2" s="235" t="s">
        <v>55</v>
      </c>
      <c r="X2" s="236" t="s">
        <v>176</v>
      </c>
      <c r="Y2" s="237" t="s">
        <v>72</v>
      </c>
      <c r="Z2" s="81"/>
      <c r="AA2" s="238" t="s">
        <v>178</v>
      </c>
      <c r="AB2" s="235" t="s">
        <v>55</v>
      </c>
      <c r="AC2" s="236" t="s">
        <v>176</v>
      </c>
      <c r="AD2" s="237" t="s">
        <v>72</v>
      </c>
      <c r="AE2" s="81"/>
      <c r="AF2" s="8"/>
      <c r="AG2" s="233" t="s">
        <v>181</v>
      </c>
      <c r="AH2" s="31"/>
      <c r="AI2" s="31"/>
      <c r="AJ2" s="32"/>
      <c r="AK2" s="81"/>
      <c r="AL2" s="234" t="s">
        <v>177</v>
      </c>
      <c r="AM2" s="235" t="s">
        <v>55</v>
      </c>
      <c r="AN2" s="236" t="s">
        <v>176</v>
      </c>
      <c r="AO2" s="237" t="s">
        <v>72</v>
      </c>
      <c r="AP2" s="81"/>
      <c r="AQ2" s="238" t="s">
        <v>178</v>
      </c>
      <c r="AR2" s="235" t="s">
        <v>55</v>
      </c>
      <c r="AS2" s="236" t="s">
        <v>176</v>
      </c>
      <c r="AT2" s="237" t="s">
        <v>72</v>
      </c>
      <c r="AU2" s="81"/>
      <c r="AV2" s="8"/>
      <c r="AW2" s="233" t="s">
        <v>181</v>
      </c>
      <c r="AX2" s="31"/>
      <c r="AY2" s="31"/>
      <c r="AZ2" s="32"/>
      <c r="BA2" s="81"/>
      <c r="BB2" s="234" t="s">
        <v>177</v>
      </c>
      <c r="BC2" s="235" t="s">
        <v>55</v>
      </c>
      <c r="BD2" s="236" t="s">
        <v>176</v>
      </c>
      <c r="BE2" s="237" t="s">
        <v>72</v>
      </c>
      <c r="BF2" s="81"/>
      <c r="BG2" s="238" t="s">
        <v>178</v>
      </c>
      <c r="BH2" s="235" t="s">
        <v>55</v>
      </c>
      <c r="BI2" s="236" t="s">
        <v>176</v>
      </c>
      <c r="BJ2" s="237" t="s">
        <v>72</v>
      </c>
      <c r="BK2" s="81"/>
      <c r="BL2" s="8"/>
      <c r="BM2" s="233" t="s">
        <v>181</v>
      </c>
      <c r="BN2" s="31"/>
      <c r="BO2" s="31"/>
      <c r="BP2" s="32"/>
      <c r="BQ2" s="81"/>
      <c r="BR2" s="234" t="s">
        <v>177</v>
      </c>
      <c r="BS2" s="235" t="s">
        <v>55</v>
      </c>
      <c r="BT2" s="236" t="s">
        <v>176</v>
      </c>
      <c r="BU2" s="237" t="s">
        <v>72</v>
      </c>
      <c r="BV2" s="81"/>
      <c r="BW2" s="238" t="s">
        <v>178</v>
      </c>
      <c r="BX2" s="235" t="s">
        <v>55</v>
      </c>
      <c r="BY2" s="236" t="s">
        <v>176</v>
      </c>
      <c r="BZ2" s="237" t="s">
        <v>72</v>
      </c>
      <c r="CA2" s="81"/>
      <c r="CB2" s="8"/>
      <c r="CC2" s="233" t="s">
        <v>181</v>
      </c>
      <c r="CD2" s="31"/>
      <c r="CE2" s="31"/>
      <c r="CF2" s="32"/>
      <c r="CG2" s="81"/>
      <c r="CH2" s="234" t="s">
        <v>177</v>
      </c>
      <c r="CI2" s="235" t="s">
        <v>55</v>
      </c>
      <c r="CJ2" s="236" t="s">
        <v>176</v>
      </c>
      <c r="CK2" s="237" t="s">
        <v>72</v>
      </c>
      <c r="CL2" s="81"/>
      <c r="CM2" s="238" t="s">
        <v>178</v>
      </c>
      <c r="CN2" s="235" t="s">
        <v>55</v>
      </c>
      <c r="CO2" s="236" t="s">
        <v>176</v>
      </c>
      <c r="CP2" s="237" t="s">
        <v>72</v>
      </c>
      <c r="CQ2" s="81"/>
      <c r="CR2" s="8"/>
      <c r="CS2" s="233" t="s">
        <v>181</v>
      </c>
      <c r="CT2" s="31"/>
      <c r="CU2" s="31"/>
      <c r="CV2" s="32"/>
      <c r="CW2" s="81"/>
      <c r="CX2" s="234" t="s">
        <v>177</v>
      </c>
      <c r="CY2" s="235" t="s">
        <v>55</v>
      </c>
      <c r="CZ2" s="236" t="s">
        <v>176</v>
      </c>
      <c r="DA2" s="237" t="s">
        <v>72</v>
      </c>
      <c r="DB2" s="81"/>
      <c r="DC2" s="238" t="s">
        <v>178</v>
      </c>
      <c r="DD2" s="235" t="s">
        <v>55</v>
      </c>
      <c r="DE2" s="236" t="s">
        <v>176</v>
      </c>
      <c r="DF2" s="237" t="s">
        <v>72</v>
      </c>
      <c r="DG2" s="81"/>
      <c r="DH2" s="8"/>
      <c r="DI2" s="233" t="s">
        <v>181</v>
      </c>
      <c r="DJ2" s="31"/>
      <c r="DK2" s="31"/>
      <c r="DL2" s="32"/>
      <c r="DM2" s="81"/>
      <c r="DN2" s="234" t="s">
        <v>177</v>
      </c>
      <c r="DO2" s="235" t="s">
        <v>55</v>
      </c>
      <c r="DP2" s="236" t="s">
        <v>176</v>
      </c>
      <c r="DQ2" s="237" t="s">
        <v>72</v>
      </c>
      <c r="DR2" s="81"/>
      <c r="DS2" s="238" t="s">
        <v>178</v>
      </c>
      <c r="DT2" s="235" t="s">
        <v>55</v>
      </c>
      <c r="DU2" s="236" t="s">
        <v>176</v>
      </c>
      <c r="DV2" s="237" t="s">
        <v>72</v>
      </c>
    </row>
    <row r="3" ht="15.75" customHeight="1">
      <c r="A3" s="239" t="s">
        <v>175</v>
      </c>
      <c r="B3" s="240" t="s">
        <v>55</v>
      </c>
      <c r="C3" s="241" t="s">
        <v>176</v>
      </c>
      <c r="D3" s="242" t="s">
        <v>72</v>
      </c>
      <c r="E3" s="243"/>
      <c r="F3" s="244" t="s">
        <v>215</v>
      </c>
      <c r="G3" s="245">
        <v>0.91</v>
      </c>
      <c r="H3" s="246"/>
      <c r="I3" s="247"/>
      <c r="J3" s="248"/>
      <c r="K3" s="249" t="s">
        <v>216</v>
      </c>
      <c r="L3" s="250">
        <v>0.94</v>
      </c>
      <c r="M3" s="251"/>
      <c r="N3" s="252"/>
      <c r="P3" s="8"/>
      <c r="Q3" s="239" t="s">
        <v>175</v>
      </c>
      <c r="R3" s="240" t="s">
        <v>55</v>
      </c>
      <c r="S3" s="241" t="s">
        <v>176</v>
      </c>
      <c r="T3" s="242" t="s">
        <v>72</v>
      </c>
      <c r="U3" s="243"/>
      <c r="V3" s="244" t="s">
        <v>215</v>
      </c>
      <c r="W3" s="245">
        <v>0.91</v>
      </c>
      <c r="X3" s="246"/>
      <c r="Y3" s="247"/>
      <c r="Z3" s="248"/>
      <c r="AA3" s="249" t="s">
        <v>216</v>
      </c>
      <c r="AB3" s="250">
        <v>0.94</v>
      </c>
      <c r="AC3" s="251"/>
      <c r="AD3" s="252"/>
      <c r="AF3" s="8"/>
      <c r="AG3" s="239" t="s">
        <v>175</v>
      </c>
      <c r="AH3" s="240" t="s">
        <v>55</v>
      </c>
      <c r="AI3" s="241" t="s">
        <v>176</v>
      </c>
      <c r="AJ3" s="242" t="s">
        <v>72</v>
      </c>
      <c r="AK3" s="243"/>
      <c r="AL3" s="244" t="s">
        <v>215</v>
      </c>
      <c r="AM3" s="245">
        <v>0.91</v>
      </c>
      <c r="AN3" s="246"/>
      <c r="AO3" s="247"/>
      <c r="AP3" s="248"/>
      <c r="AQ3" s="249" t="s">
        <v>216</v>
      </c>
      <c r="AR3" s="250">
        <v>0.94</v>
      </c>
      <c r="AS3" s="251"/>
      <c r="AT3" s="252"/>
      <c r="AV3" s="8"/>
      <c r="AW3" s="239" t="s">
        <v>175</v>
      </c>
      <c r="AX3" s="240" t="s">
        <v>55</v>
      </c>
      <c r="AY3" s="241" t="s">
        <v>176</v>
      </c>
      <c r="AZ3" s="242" t="s">
        <v>72</v>
      </c>
      <c r="BA3" s="243"/>
      <c r="BB3" s="244" t="s">
        <v>215</v>
      </c>
      <c r="BC3" s="245">
        <v>0.91</v>
      </c>
      <c r="BD3" s="246"/>
      <c r="BE3" s="247"/>
      <c r="BF3" s="248"/>
      <c r="BG3" s="249" t="s">
        <v>216</v>
      </c>
      <c r="BH3" s="250">
        <v>0.94</v>
      </c>
      <c r="BI3" s="253"/>
      <c r="BJ3" s="252"/>
      <c r="BL3" s="8"/>
      <c r="BM3" s="239" t="s">
        <v>175</v>
      </c>
      <c r="BN3" s="240" t="s">
        <v>55</v>
      </c>
      <c r="BO3" s="241" t="s">
        <v>176</v>
      </c>
      <c r="BP3" s="242" t="s">
        <v>72</v>
      </c>
      <c r="BQ3" s="243"/>
      <c r="BR3" s="244" t="s">
        <v>215</v>
      </c>
      <c r="BS3" s="245">
        <v>0.91</v>
      </c>
      <c r="BT3" s="246"/>
      <c r="BU3" s="247"/>
      <c r="BV3" s="248"/>
      <c r="BW3" s="249" t="s">
        <v>216</v>
      </c>
      <c r="BX3" s="250">
        <v>0.94</v>
      </c>
      <c r="BY3" s="251"/>
      <c r="BZ3" s="252"/>
      <c r="CB3" s="8"/>
      <c r="CC3" s="239" t="s">
        <v>175</v>
      </c>
      <c r="CD3" s="240" t="s">
        <v>55</v>
      </c>
      <c r="CE3" s="241" t="s">
        <v>176</v>
      </c>
      <c r="CF3" s="242" t="s">
        <v>72</v>
      </c>
      <c r="CG3" s="243"/>
      <c r="CH3" s="244" t="s">
        <v>215</v>
      </c>
      <c r="CI3" s="245">
        <v>0.91</v>
      </c>
      <c r="CJ3" s="246"/>
      <c r="CK3" s="247"/>
      <c r="CL3" s="248"/>
      <c r="CM3" s="249" t="s">
        <v>216</v>
      </c>
      <c r="CN3" s="250">
        <v>0.94</v>
      </c>
      <c r="CO3" s="251"/>
      <c r="CP3" s="252"/>
      <c r="CR3" s="8"/>
      <c r="CS3" s="239" t="s">
        <v>175</v>
      </c>
      <c r="CT3" s="240" t="s">
        <v>55</v>
      </c>
      <c r="CU3" s="241" t="s">
        <v>176</v>
      </c>
      <c r="CV3" s="242" t="s">
        <v>72</v>
      </c>
      <c r="CW3" s="243"/>
      <c r="CX3" s="244" t="s">
        <v>215</v>
      </c>
      <c r="CY3" s="245">
        <v>0.91</v>
      </c>
      <c r="CZ3" s="246"/>
      <c r="DA3" s="247"/>
      <c r="DB3" s="248"/>
      <c r="DC3" s="249" t="s">
        <v>216</v>
      </c>
      <c r="DD3" s="250">
        <v>0.94</v>
      </c>
      <c r="DE3" s="251"/>
      <c r="DF3" s="252"/>
      <c r="DH3" s="8"/>
      <c r="DI3" s="239" t="s">
        <v>175</v>
      </c>
      <c r="DJ3" s="240" t="s">
        <v>55</v>
      </c>
      <c r="DK3" s="241" t="s">
        <v>176</v>
      </c>
      <c r="DL3" s="242" t="s">
        <v>72</v>
      </c>
      <c r="DM3" s="243"/>
      <c r="DN3" s="244" t="s">
        <v>215</v>
      </c>
      <c r="DO3" s="245">
        <v>0.91</v>
      </c>
      <c r="DP3" s="246"/>
      <c r="DQ3" s="247"/>
      <c r="DR3" s="248"/>
      <c r="DS3" s="249" t="s">
        <v>216</v>
      </c>
      <c r="DT3" s="250">
        <v>0.94</v>
      </c>
      <c r="DU3" s="251"/>
      <c r="DV3" s="252"/>
    </row>
    <row r="4" ht="15.75" customHeight="1">
      <c r="A4" s="254">
        <v>43892.0</v>
      </c>
      <c r="B4" s="255"/>
      <c r="C4" s="256"/>
      <c r="D4" s="257"/>
      <c r="E4" s="248"/>
      <c r="F4" s="258" t="s">
        <v>217</v>
      </c>
      <c r="G4" s="245">
        <v>0.96</v>
      </c>
      <c r="H4" s="246"/>
      <c r="I4" s="247"/>
      <c r="J4" s="248"/>
      <c r="K4" s="259" t="s">
        <v>218</v>
      </c>
      <c r="L4" s="260">
        <v>0.86</v>
      </c>
      <c r="M4" s="251"/>
      <c r="N4" s="252"/>
      <c r="P4" s="8"/>
      <c r="Q4" s="254">
        <v>43892.0</v>
      </c>
      <c r="R4" s="255">
        <f>'Звонок ЛПР'!G40</f>
        <v>0.7454545455</v>
      </c>
      <c r="S4" s="256">
        <f>'Звонок ЛПР'!G41</f>
        <v>4</v>
      </c>
      <c r="T4" s="257"/>
      <c r="U4" s="248"/>
      <c r="V4" s="258" t="s">
        <v>217</v>
      </c>
      <c r="W4" s="245">
        <v>0.96</v>
      </c>
      <c r="X4" s="246"/>
      <c r="Y4" s="247"/>
      <c r="Z4" s="248"/>
      <c r="AA4" s="259" t="s">
        <v>218</v>
      </c>
      <c r="AB4" s="260">
        <v>0.86</v>
      </c>
      <c r="AC4" s="251"/>
      <c r="AD4" s="252"/>
      <c r="AF4" s="8"/>
      <c r="AG4" s="254">
        <v>43892.0</v>
      </c>
      <c r="AH4" s="255"/>
      <c r="AI4" s="256"/>
      <c r="AJ4" s="257"/>
      <c r="AK4" s="248"/>
      <c r="AL4" s="258" t="s">
        <v>217</v>
      </c>
      <c r="AM4" s="245">
        <v>0.96</v>
      </c>
      <c r="AN4" s="246"/>
      <c r="AO4" s="247"/>
      <c r="AP4" s="248"/>
      <c r="AQ4" s="259" t="s">
        <v>218</v>
      </c>
      <c r="AR4" s="260">
        <v>0.86</v>
      </c>
      <c r="AS4" s="251"/>
      <c r="AT4" s="252"/>
      <c r="AV4" s="8"/>
      <c r="AW4" s="254">
        <v>43892.0</v>
      </c>
      <c r="AX4" s="255"/>
      <c r="AY4" s="256"/>
      <c r="AZ4" s="257"/>
      <c r="BA4" s="248"/>
      <c r="BB4" s="258" t="s">
        <v>217</v>
      </c>
      <c r="BC4" s="245">
        <v>0.96</v>
      </c>
      <c r="BD4" s="246"/>
      <c r="BE4" s="247"/>
      <c r="BF4" s="248"/>
      <c r="BG4" s="259" t="s">
        <v>218</v>
      </c>
      <c r="BH4" s="260">
        <v>0.86</v>
      </c>
      <c r="BI4" s="253"/>
      <c r="BJ4" s="252"/>
      <c r="BL4" s="8"/>
      <c r="BM4" s="254">
        <v>43892.0</v>
      </c>
      <c r="BN4" s="255"/>
      <c r="BO4" s="256"/>
      <c r="BP4" s="257"/>
      <c r="BQ4" s="248"/>
      <c r="BR4" s="258" t="s">
        <v>217</v>
      </c>
      <c r="BS4" s="245">
        <v>0.96</v>
      </c>
      <c r="BT4" s="246"/>
      <c r="BU4" s="247"/>
      <c r="BV4" s="248"/>
      <c r="BW4" s="259" t="s">
        <v>218</v>
      </c>
      <c r="BX4" s="260">
        <v>0.86</v>
      </c>
      <c r="BY4" s="251"/>
      <c r="BZ4" s="252"/>
      <c r="CB4" s="8"/>
      <c r="CC4" s="254">
        <v>43892.0</v>
      </c>
      <c r="CD4" s="255"/>
      <c r="CE4" s="256"/>
      <c r="CF4" s="257"/>
      <c r="CG4" s="248"/>
      <c r="CH4" s="258" t="s">
        <v>217</v>
      </c>
      <c r="CI4" s="245">
        <v>0.96</v>
      </c>
      <c r="CJ4" s="246"/>
      <c r="CK4" s="247"/>
      <c r="CL4" s="248"/>
      <c r="CM4" s="259" t="s">
        <v>218</v>
      </c>
      <c r="CN4" s="260">
        <v>0.86</v>
      </c>
      <c r="CO4" s="251"/>
      <c r="CP4" s="252"/>
      <c r="CR4" s="8"/>
      <c r="CS4" s="254">
        <v>43892.0</v>
      </c>
      <c r="CT4" s="255">
        <f>'Уточняющее касание '!G34</f>
        <v>0.8015873016</v>
      </c>
      <c r="CU4" s="256">
        <f>'Уточняющее касание '!G35</f>
        <v>3</v>
      </c>
      <c r="CV4" s="257"/>
      <c r="CW4" s="248"/>
      <c r="CX4" s="258" t="s">
        <v>217</v>
      </c>
      <c r="CY4" s="245">
        <v>0.96</v>
      </c>
      <c r="CZ4" s="246"/>
      <c r="DA4" s="247"/>
      <c r="DB4" s="248"/>
      <c r="DC4" s="259" t="s">
        <v>218</v>
      </c>
      <c r="DD4" s="260">
        <v>0.86</v>
      </c>
      <c r="DE4" s="251"/>
      <c r="DF4" s="252"/>
      <c r="DH4" s="8"/>
      <c r="DI4" s="254">
        <v>43892.0</v>
      </c>
      <c r="DJ4" s="255"/>
      <c r="DK4" s="256"/>
      <c r="DL4" s="257"/>
      <c r="DM4" s="248"/>
      <c r="DN4" s="258" t="s">
        <v>217</v>
      </c>
      <c r="DO4" s="245">
        <v>0.96</v>
      </c>
      <c r="DP4" s="246"/>
      <c r="DQ4" s="247"/>
      <c r="DR4" s="248"/>
      <c r="DS4" s="259" t="s">
        <v>218</v>
      </c>
      <c r="DT4" s="260">
        <v>0.86</v>
      </c>
      <c r="DU4" s="251"/>
      <c r="DV4" s="252"/>
    </row>
    <row r="5" ht="15.75" customHeight="1">
      <c r="A5" s="254">
        <v>43893.0</v>
      </c>
      <c r="B5" s="255"/>
      <c r="C5" s="256"/>
      <c r="D5" s="257"/>
      <c r="E5" s="248"/>
      <c r="F5" s="258" t="s">
        <v>219</v>
      </c>
      <c r="G5" s="245">
        <v>0.93</v>
      </c>
      <c r="H5" s="246"/>
      <c r="I5" s="247"/>
      <c r="J5" s="248"/>
      <c r="K5" s="259" t="s">
        <v>220</v>
      </c>
      <c r="L5" s="261">
        <v>0.7068666666666666</v>
      </c>
      <c r="M5" s="262">
        <v>17.0</v>
      </c>
      <c r="N5" s="252"/>
      <c r="P5" s="8"/>
      <c r="Q5" s="254">
        <v>43893.0</v>
      </c>
      <c r="R5" s="255"/>
      <c r="S5" s="256"/>
      <c r="T5" s="257"/>
      <c r="U5" s="248"/>
      <c r="V5" s="258" t="s">
        <v>219</v>
      </c>
      <c r="W5" s="245">
        <v>0.93</v>
      </c>
      <c r="X5" s="246"/>
      <c r="Y5" s="247"/>
      <c r="Z5" s="248"/>
      <c r="AA5" s="259" t="s">
        <v>220</v>
      </c>
      <c r="AB5" s="261">
        <v>0.7474</v>
      </c>
      <c r="AC5" s="262">
        <v>13.0</v>
      </c>
      <c r="AD5" s="252"/>
      <c r="AF5" s="8"/>
      <c r="AG5" s="254">
        <v>43893.0</v>
      </c>
      <c r="AH5" s="255"/>
      <c r="AI5" s="256"/>
      <c r="AJ5" s="257"/>
      <c r="AK5" s="248"/>
      <c r="AL5" s="258" t="s">
        <v>219</v>
      </c>
      <c r="AM5" s="245">
        <v>0.93</v>
      </c>
      <c r="AN5" s="246"/>
      <c r="AO5" s="247"/>
      <c r="AP5" s="248"/>
      <c r="AQ5" s="259" t="s">
        <v>220</v>
      </c>
      <c r="AR5" s="261">
        <v>0.80305</v>
      </c>
      <c r="AS5" s="262">
        <v>6.0</v>
      </c>
      <c r="AT5" s="252"/>
      <c r="AV5" s="8"/>
      <c r="AW5" s="254">
        <v>43893.0</v>
      </c>
      <c r="AX5" s="255"/>
      <c r="AY5" s="256"/>
      <c r="AZ5" s="257"/>
      <c r="BA5" s="248"/>
      <c r="BB5" s="258" t="s">
        <v>219</v>
      </c>
      <c r="BC5" s="245">
        <v>0.93</v>
      </c>
      <c r="BD5" s="246"/>
      <c r="BE5" s="247"/>
      <c r="BF5" s="248"/>
      <c r="BG5" s="259" t="s">
        <v>220</v>
      </c>
      <c r="BH5" s="263" t="s">
        <v>221</v>
      </c>
      <c r="BI5" s="263" t="s">
        <v>221</v>
      </c>
      <c r="BJ5" s="252"/>
      <c r="BL5" s="8"/>
      <c r="BM5" s="254">
        <v>43893.0</v>
      </c>
      <c r="BN5" s="255"/>
      <c r="BO5" s="256"/>
      <c r="BP5" s="257"/>
      <c r="BQ5" s="248"/>
      <c r="BR5" s="258" t="s">
        <v>219</v>
      </c>
      <c r="BS5" s="245">
        <v>0.93</v>
      </c>
      <c r="BT5" s="246"/>
      <c r="BU5" s="247"/>
      <c r="BV5" s="248"/>
      <c r="BW5" s="259" t="s">
        <v>220</v>
      </c>
      <c r="BX5" s="263" t="s">
        <v>221</v>
      </c>
      <c r="BY5" s="263" t="s">
        <v>221</v>
      </c>
      <c r="BZ5" s="252"/>
      <c r="CB5" s="8"/>
      <c r="CC5" s="254">
        <v>43893.0</v>
      </c>
      <c r="CD5" s="255"/>
      <c r="CE5" s="256"/>
      <c r="CF5" s="257"/>
      <c r="CG5" s="248"/>
      <c r="CH5" s="258" t="s">
        <v>219</v>
      </c>
      <c r="CI5" s="245">
        <v>0.93</v>
      </c>
      <c r="CJ5" s="246"/>
      <c r="CK5" s="247"/>
      <c r="CL5" s="248"/>
      <c r="CM5" s="259" t="s">
        <v>220</v>
      </c>
      <c r="CN5" s="261">
        <v>0.9780666666666668</v>
      </c>
      <c r="CO5" s="262">
        <v>6.0</v>
      </c>
      <c r="CP5" s="252"/>
      <c r="CR5" s="8"/>
      <c r="CS5" s="254">
        <v>43893.0</v>
      </c>
      <c r="CT5" s="255"/>
      <c r="CU5" s="256"/>
      <c r="CV5" s="257"/>
      <c r="CW5" s="248"/>
      <c r="CX5" s="258" t="s">
        <v>219</v>
      </c>
      <c r="CY5" s="245">
        <v>0.93</v>
      </c>
      <c r="CZ5" s="246"/>
      <c r="DA5" s="247"/>
      <c r="DB5" s="248"/>
      <c r="DC5" s="259" t="s">
        <v>220</v>
      </c>
      <c r="DD5" s="261">
        <v>0.757425</v>
      </c>
      <c r="DE5" s="262">
        <v>9.0</v>
      </c>
      <c r="DF5" s="252"/>
      <c r="DH5" s="8"/>
      <c r="DI5" s="254">
        <v>43893.0</v>
      </c>
      <c r="DJ5" s="255">
        <f>'Было не удобно говорить, недозв'!F19</f>
        <v>0.9230769231</v>
      </c>
      <c r="DK5" s="256">
        <f>'Было не удобно говорить, недозв'!F20</f>
        <v>1</v>
      </c>
      <c r="DL5" s="257"/>
      <c r="DM5" s="248"/>
      <c r="DN5" s="258" t="s">
        <v>219</v>
      </c>
      <c r="DO5" s="245">
        <v>0.93</v>
      </c>
      <c r="DP5" s="246"/>
      <c r="DQ5" s="247"/>
      <c r="DR5" s="248"/>
      <c r="DS5" s="259" t="s">
        <v>220</v>
      </c>
      <c r="DT5" s="261">
        <v>0.949525</v>
      </c>
      <c r="DU5" s="262">
        <v>13.0</v>
      </c>
      <c r="DV5" s="252"/>
    </row>
    <row r="6" ht="15.75" customHeight="1">
      <c r="A6" s="254">
        <v>43894.0</v>
      </c>
      <c r="B6" s="255">
        <f>'Звонок для выявление ЛПР'!F31</f>
        <v>1</v>
      </c>
      <c r="C6" s="256">
        <f>'Звонок для выявление ЛПР'!F32</f>
        <v>1</v>
      </c>
      <c r="D6" s="257"/>
      <c r="E6" s="248"/>
      <c r="F6" s="258" t="s">
        <v>222</v>
      </c>
      <c r="G6" s="245">
        <v>0.95</v>
      </c>
      <c r="H6" s="246"/>
      <c r="I6" s="247"/>
      <c r="J6" s="248"/>
      <c r="K6" s="264" t="s">
        <v>181</v>
      </c>
      <c r="L6" s="265">
        <v>1.0</v>
      </c>
      <c r="M6" s="266">
        <v>2.0</v>
      </c>
      <c r="N6" s="252">
        <v>0.0010069444444444444</v>
      </c>
      <c r="P6" s="8"/>
      <c r="Q6" s="254">
        <v>43894.0</v>
      </c>
      <c r="R6" s="255">
        <f>'Звонок ЛПР'!K40</f>
        <v>0.8818181818</v>
      </c>
      <c r="S6" s="256">
        <f>'Звонок ЛПР'!K41</f>
        <v>2</v>
      </c>
      <c r="T6" s="257"/>
      <c r="U6" s="248"/>
      <c r="V6" s="258" t="s">
        <v>222</v>
      </c>
      <c r="W6" s="245">
        <v>0.95</v>
      </c>
      <c r="X6" s="246"/>
      <c r="Y6" s="247"/>
      <c r="Z6" s="248"/>
      <c r="AA6" s="264" t="s">
        <v>181</v>
      </c>
      <c r="AB6" s="265">
        <v>0.7613636363636362</v>
      </c>
      <c r="AC6" s="266">
        <v>13.0</v>
      </c>
      <c r="AD6" s="252">
        <v>0.006053240740740741</v>
      </c>
      <c r="AF6" s="8"/>
      <c r="AG6" s="254">
        <v>43894.0</v>
      </c>
      <c r="AH6" s="255">
        <f>'ТКП отправлено'!F37</f>
        <v>1</v>
      </c>
      <c r="AI6" s="256">
        <f>'ТКП отправлено'!F38</f>
        <v>1</v>
      </c>
      <c r="AJ6" s="257"/>
      <c r="AK6" s="248"/>
      <c r="AL6" s="258" t="s">
        <v>222</v>
      </c>
      <c r="AM6" s="245">
        <v>0.95</v>
      </c>
      <c r="AN6" s="246"/>
      <c r="AO6" s="247"/>
      <c r="AP6" s="248"/>
      <c r="AQ6" s="264" t="s">
        <v>181</v>
      </c>
      <c r="AR6" s="265">
        <v>0.9779874213836477</v>
      </c>
      <c r="AS6" s="266">
        <v>6.0</v>
      </c>
      <c r="AT6" s="252">
        <v>0.0017476851851851852</v>
      </c>
      <c r="AV6" s="8"/>
      <c r="AW6" s="254">
        <v>43894.0</v>
      </c>
      <c r="AX6" s="256"/>
      <c r="AY6" s="256"/>
      <c r="AZ6" s="257"/>
      <c r="BA6" s="248"/>
      <c r="BB6" s="258" t="s">
        <v>222</v>
      </c>
      <c r="BC6" s="245">
        <v>0.95</v>
      </c>
      <c r="BD6" s="246"/>
      <c r="BE6" s="247"/>
      <c r="BF6" s="248"/>
      <c r="BG6" s="264" t="s">
        <v>181</v>
      </c>
      <c r="BH6" s="266"/>
      <c r="BI6" s="266"/>
      <c r="BJ6" s="252"/>
      <c r="BL6" s="8"/>
      <c r="BM6" s="254">
        <v>43894.0</v>
      </c>
      <c r="BN6" s="256"/>
      <c r="BO6" s="256"/>
      <c r="BP6" s="257"/>
      <c r="BQ6" s="248"/>
      <c r="BR6" s="258" t="s">
        <v>222</v>
      </c>
      <c r="BS6" s="245">
        <v>0.95</v>
      </c>
      <c r="BT6" s="246"/>
      <c r="BU6" s="247"/>
      <c r="BV6" s="248"/>
      <c r="BW6" s="264" t="s">
        <v>181</v>
      </c>
      <c r="BX6" s="266"/>
      <c r="BY6" s="266"/>
      <c r="BZ6" s="252"/>
      <c r="CB6" s="8"/>
      <c r="CC6" s="254">
        <v>43894.0</v>
      </c>
      <c r="CD6" s="256"/>
      <c r="CE6" s="256"/>
      <c r="CF6" s="257"/>
      <c r="CG6" s="248"/>
      <c r="CH6" s="258" t="s">
        <v>222</v>
      </c>
      <c r="CI6" s="245">
        <v>0.95</v>
      </c>
      <c r="CJ6" s="246"/>
      <c r="CK6" s="247"/>
      <c r="CL6" s="248"/>
      <c r="CM6" s="264" t="s">
        <v>181</v>
      </c>
      <c r="CN6" s="265">
        <v>0.9736842105263157</v>
      </c>
      <c r="CO6" s="266">
        <v>3.0</v>
      </c>
      <c r="CP6" s="252">
        <v>0.009432870370370371</v>
      </c>
      <c r="CR6" s="8"/>
      <c r="CS6" s="254">
        <v>43894.0</v>
      </c>
      <c r="CT6" s="255">
        <f>'Уточняющее касание '!J34</f>
        <v>0.880952381</v>
      </c>
      <c r="CU6" s="256">
        <f>'Уточняющее касание '!J35</f>
        <v>1</v>
      </c>
      <c r="CV6" s="257"/>
      <c r="CW6" s="248"/>
      <c r="CX6" s="258" t="s">
        <v>222</v>
      </c>
      <c r="CY6" s="245">
        <v>0.95</v>
      </c>
      <c r="CZ6" s="246"/>
      <c r="DA6" s="247"/>
      <c r="DB6" s="248"/>
      <c r="DC6" s="264" t="s">
        <v>181</v>
      </c>
      <c r="DD6" s="265">
        <v>0.7859623015873015</v>
      </c>
      <c r="DE6" s="266">
        <v>18.0</v>
      </c>
      <c r="DF6" s="252">
        <v>0.017222222222222222</v>
      </c>
      <c r="DH6" s="8"/>
      <c r="DI6" s="254">
        <v>43894.0</v>
      </c>
      <c r="DJ6" s="256"/>
      <c r="DK6" s="256"/>
      <c r="DL6" s="257"/>
      <c r="DM6" s="248"/>
      <c r="DN6" s="258" t="s">
        <v>222</v>
      </c>
      <c r="DO6" s="245">
        <v>0.95</v>
      </c>
      <c r="DP6" s="246"/>
      <c r="DQ6" s="247"/>
      <c r="DR6" s="248"/>
      <c r="DS6" s="264" t="s">
        <v>181</v>
      </c>
      <c r="DT6" s="265">
        <v>0.8482905982905984</v>
      </c>
      <c r="DU6" s="266">
        <v>12.0</v>
      </c>
      <c r="DV6" s="252">
        <v>0.008425925925925925</v>
      </c>
    </row>
    <row r="7" ht="15.75" customHeight="1">
      <c r="A7" s="254">
        <v>43895.0</v>
      </c>
      <c r="B7" s="256"/>
      <c r="C7" s="256"/>
      <c r="D7" s="257"/>
      <c r="E7" s="243"/>
      <c r="F7" s="267" t="s">
        <v>223</v>
      </c>
      <c r="G7" s="268">
        <v>0.91</v>
      </c>
      <c r="H7" s="255"/>
      <c r="I7" s="257"/>
      <c r="J7" s="248"/>
      <c r="K7" s="248"/>
      <c r="L7" s="248"/>
      <c r="M7" s="248"/>
      <c r="P7" s="8"/>
      <c r="Q7" s="254">
        <v>43895.0</v>
      </c>
      <c r="R7" s="255">
        <f>'Звонок ЛПР'!N40</f>
        <v>0.9909090909</v>
      </c>
      <c r="S7" s="256">
        <f>'Звонок ЛПР'!N41</f>
        <v>2</v>
      </c>
      <c r="T7" s="257"/>
      <c r="U7" s="243"/>
      <c r="V7" s="267" t="s">
        <v>223</v>
      </c>
      <c r="W7" s="268">
        <v>0.91</v>
      </c>
      <c r="X7" s="255"/>
      <c r="Y7" s="257"/>
      <c r="Z7" s="248"/>
      <c r="AA7" s="248"/>
      <c r="AB7" s="248"/>
      <c r="AC7" s="248"/>
      <c r="AF7" s="8"/>
      <c r="AG7" s="254">
        <v>43895.0</v>
      </c>
      <c r="AH7" s="255">
        <f>'ТКП отправлено'!H37</f>
        <v>1</v>
      </c>
      <c r="AI7" s="256">
        <f>'ТКП отправлено'!H38</f>
        <v>1</v>
      </c>
      <c r="AJ7" s="257"/>
      <c r="AK7" s="243"/>
      <c r="AL7" s="267" t="s">
        <v>223</v>
      </c>
      <c r="AM7" s="268">
        <v>0.91</v>
      </c>
      <c r="AN7" s="255"/>
      <c r="AO7" s="257"/>
      <c r="AP7" s="248"/>
      <c r="AQ7" s="248"/>
      <c r="AR7" s="248"/>
      <c r="AS7" s="248"/>
      <c r="AV7" s="8"/>
      <c r="AW7" s="254">
        <v>43895.0</v>
      </c>
      <c r="AX7" s="256"/>
      <c r="AY7" s="256"/>
      <c r="AZ7" s="257"/>
      <c r="BA7" s="243"/>
      <c r="BB7" s="267" t="s">
        <v>223</v>
      </c>
      <c r="BC7" s="268">
        <v>0.91</v>
      </c>
      <c r="BD7" s="255"/>
      <c r="BE7" s="257"/>
      <c r="BF7" s="248"/>
      <c r="BG7" s="248"/>
      <c r="BH7" s="248"/>
      <c r="BI7" s="248"/>
      <c r="BL7" s="8"/>
      <c r="BM7" s="254">
        <v>43895.0</v>
      </c>
      <c r="BN7" s="256"/>
      <c r="BO7" s="256"/>
      <c r="BP7" s="257"/>
      <c r="BQ7" s="243"/>
      <c r="BR7" s="267" t="s">
        <v>223</v>
      </c>
      <c r="BS7" s="268">
        <v>0.91</v>
      </c>
      <c r="BT7" s="255"/>
      <c r="BU7" s="257"/>
      <c r="BV7" s="248"/>
      <c r="BW7" s="248"/>
      <c r="BX7" s="248"/>
      <c r="BY7" s="248"/>
      <c r="CB7" s="8"/>
      <c r="CC7" s="254">
        <v>43895.0</v>
      </c>
      <c r="CD7" s="256"/>
      <c r="CE7" s="256"/>
      <c r="CF7" s="257"/>
      <c r="CG7" s="243"/>
      <c r="CH7" s="267" t="s">
        <v>223</v>
      </c>
      <c r="CI7" s="268">
        <v>0.91</v>
      </c>
      <c r="CJ7" s="255"/>
      <c r="CK7" s="257"/>
      <c r="CL7" s="248"/>
      <c r="CM7" s="248"/>
      <c r="CN7" s="248"/>
      <c r="CO7" s="248"/>
      <c r="CR7" s="8"/>
      <c r="CS7" s="254">
        <v>43895.0</v>
      </c>
      <c r="CT7" s="256"/>
      <c r="CU7" s="256"/>
      <c r="CV7" s="257"/>
      <c r="CW7" s="243"/>
      <c r="CX7" s="267" t="s">
        <v>223</v>
      </c>
      <c r="CY7" s="268">
        <v>0.91</v>
      </c>
      <c r="CZ7" s="255"/>
      <c r="DA7" s="257"/>
      <c r="DB7" s="248"/>
      <c r="DC7" s="248"/>
      <c r="DD7" s="248"/>
      <c r="DE7" s="248"/>
      <c r="DH7" s="8"/>
      <c r="DI7" s="254">
        <v>43895.0</v>
      </c>
      <c r="DJ7" s="255">
        <f>'Было не удобно говорить, недозв'!I19</f>
        <v>0.9487179487</v>
      </c>
      <c r="DK7" s="256">
        <f>'Было не удобно говорить, недозв'!I20</f>
        <v>3</v>
      </c>
      <c r="DL7" s="257"/>
      <c r="DM7" s="243"/>
      <c r="DN7" s="267" t="s">
        <v>223</v>
      </c>
      <c r="DO7" s="268">
        <v>0.91</v>
      </c>
      <c r="DP7" s="255"/>
      <c r="DQ7" s="257"/>
      <c r="DR7" s="248"/>
      <c r="DS7" s="248"/>
      <c r="DT7" s="248"/>
      <c r="DU7" s="248"/>
    </row>
    <row r="8" ht="15.75" customHeight="1">
      <c r="A8" s="254">
        <v>43896.0</v>
      </c>
      <c r="B8" s="255"/>
      <c r="C8" s="256"/>
      <c r="D8" s="257"/>
      <c r="E8" s="248"/>
      <c r="F8" s="267" t="s">
        <v>224</v>
      </c>
      <c r="G8" s="269">
        <v>0.8799</v>
      </c>
      <c r="H8" s="255"/>
      <c r="I8" s="257"/>
      <c r="J8" s="248"/>
      <c r="K8" s="248"/>
      <c r="L8" s="248"/>
      <c r="M8" s="248"/>
      <c r="P8" s="8"/>
      <c r="Q8" s="254">
        <v>43896.0</v>
      </c>
      <c r="R8" s="255"/>
      <c r="S8" s="256"/>
      <c r="T8" s="257"/>
      <c r="U8" s="248"/>
      <c r="V8" s="267" t="s">
        <v>224</v>
      </c>
      <c r="W8" s="269">
        <v>0.8799</v>
      </c>
      <c r="X8" s="255"/>
      <c r="Y8" s="257"/>
      <c r="Z8" s="248"/>
      <c r="AA8" s="248"/>
      <c r="AB8" s="248"/>
      <c r="AC8" s="248"/>
      <c r="AF8" s="8"/>
      <c r="AG8" s="254">
        <v>43896.0</v>
      </c>
      <c r="AH8" s="255"/>
      <c r="AI8" s="256"/>
      <c r="AJ8" s="257"/>
      <c r="AK8" s="248"/>
      <c r="AL8" s="267" t="s">
        <v>224</v>
      </c>
      <c r="AM8" s="269">
        <v>0.8799</v>
      </c>
      <c r="AN8" s="255"/>
      <c r="AO8" s="257"/>
      <c r="AP8" s="248"/>
      <c r="AQ8" s="248"/>
      <c r="AR8" s="248"/>
      <c r="AS8" s="248"/>
      <c r="AV8" s="8"/>
      <c r="AW8" s="254">
        <v>43896.0</v>
      </c>
      <c r="AX8" s="255"/>
      <c r="AY8" s="256"/>
      <c r="AZ8" s="257"/>
      <c r="BA8" s="248"/>
      <c r="BB8" s="267" t="s">
        <v>224</v>
      </c>
      <c r="BC8" s="269">
        <v>0.8799</v>
      </c>
      <c r="BD8" s="255"/>
      <c r="BE8" s="257"/>
      <c r="BF8" s="248"/>
      <c r="BG8" s="248"/>
      <c r="BH8" s="248"/>
      <c r="BI8" s="248"/>
      <c r="BL8" s="8"/>
      <c r="BM8" s="254">
        <v>43896.0</v>
      </c>
      <c r="BN8" s="255"/>
      <c r="BO8" s="256"/>
      <c r="BP8" s="257"/>
      <c r="BQ8" s="248"/>
      <c r="BR8" s="267" t="s">
        <v>224</v>
      </c>
      <c r="BS8" s="269">
        <v>0.8799</v>
      </c>
      <c r="BT8" s="255"/>
      <c r="BU8" s="257"/>
      <c r="BV8" s="248"/>
      <c r="BW8" s="248"/>
      <c r="BX8" s="248"/>
      <c r="BY8" s="248"/>
      <c r="CB8" s="8"/>
      <c r="CC8" s="254">
        <v>43896.0</v>
      </c>
      <c r="CD8" s="255"/>
      <c r="CE8" s="256"/>
      <c r="CF8" s="257"/>
      <c r="CG8" s="248"/>
      <c r="CH8" s="267" t="s">
        <v>224</v>
      </c>
      <c r="CI8" s="269">
        <v>0.8799</v>
      </c>
      <c r="CJ8" s="255"/>
      <c r="CK8" s="257"/>
      <c r="CL8" s="248"/>
      <c r="CM8" s="248"/>
      <c r="CN8" s="248"/>
      <c r="CO8" s="248"/>
      <c r="CR8" s="8"/>
      <c r="CS8" s="254">
        <v>43896.0</v>
      </c>
      <c r="CT8" s="255"/>
      <c r="CU8" s="256"/>
      <c r="CV8" s="257"/>
      <c r="CW8" s="248"/>
      <c r="CX8" s="267" t="s">
        <v>224</v>
      </c>
      <c r="CY8" s="269">
        <v>0.8799</v>
      </c>
      <c r="CZ8" s="255"/>
      <c r="DA8" s="257"/>
      <c r="DB8" s="248"/>
      <c r="DC8" s="248"/>
      <c r="DD8" s="248"/>
      <c r="DE8" s="248"/>
      <c r="DH8" s="8"/>
      <c r="DI8" s="254">
        <v>43896.0</v>
      </c>
      <c r="DJ8" s="255">
        <f>'Было не удобно говорить, недозв'!L19</f>
        <v>1</v>
      </c>
      <c r="DK8" s="256">
        <f>'Было не удобно говорить, недозв'!L20</f>
        <v>1</v>
      </c>
      <c r="DL8" s="257"/>
      <c r="DM8" s="248"/>
      <c r="DN8" s="267" t="s">
        <v>224</v>
      </c>
      <c r="DO8" s="269">
        <v>0.8799</v>
      </c>
      <c r="DP8" s="255"/>
      <c r="DQ8" s="257"/>
      <c r="DR8" s="248"/>
      <c r="DS8" s="248"/>
      <c r="DT8" s="248"/>
      <c r="DU8" s="248"/>
    </row>
    <row r="9" ht="15.75" customHeight="1">
      <c r="A9" s="270">
        <v>43899.0</v>
      </c>
      <c r="B9" s="271"/>
      <c r="C9" s="251"/>
      <c r="D9" s="252"/>
      <c r="E9" s="248"/>
      <c r="F9" s="267" t="s">
        <v>225</v>
      </c>
      <c r="G9" s="269">
        <v>0.7395</v>
      </c>
      <c r="H9" s="256"/>
      <c r="I9" s="257"/>
      <c r="J9" s="248"/>
      <c r="K9" s="248"/>
      <c r="L9" s="248"/>
      <c r="M9" s="248"/>
      <c r="P9" s="8"/>
      <c r="Q9" s="270">
        <v>43899.0</v>
      </c>
      <c r="R9" s="271"/>
      <c r="S9" s="251"/>
      <c r="T9" s="252"/>
      <c r="U9" s="248"/>
      <c r="V9" s="267" t="s">
        <v>225</v>
      </c>
      <c r="W9" s="269">
        <v>0.7395</v>
      </c>
      <c r="X9" s="256"/>
      <c r="Y9" s="257"/>
      <c r="Z9" s="248"/>
      <c r="AA9" s="248"/>
      <c r="AB9" s="248"/>
      <c r="AC9" s="248"/>
      <c r="AF9" s="8"/>
      <c r="AG9" s="270">
        <v>43899.0</v>
      </c>
      <c r="AH9" s="271"/>
      <c r="AI9" s="251"/>
      <c r="AJ9" s="252"/>
      <c r="AK9" s="248"/>
      <c r="AL9" s="267" t="s">
        <v>225</v>
      </c>
      <c r="AM9" s="269">
        <v>0.7395</v>
      </c>
      <c r="AN9" s="256"/>
      <c r="AO9" s="257"/>
      <c r="AP9" s="248"/>
      <c r="AQ9" s="248"/>
      <c r="AR9" s="248"/>
      <c r="AS9" s="248"/>
      <c r="AV9" s="8"/>
      <c r="AW9" s="270">
        <v>43899.0</v>
      </c>
      <c r="AX9" s="271"/>
      <c r="AY9" s="251"/>
      <c r="AZ9" s="252"/>
      <c r="BA9" s="248"/>
      <c r="BB9" s="267" t="s">
        <v>225</v>
      </c>
      <c r="BC9" s="269">
        <v>0.7395</v>
      </c>
      <c r="BD9" s="256"/>
      <c r="BE9" s="257"/>
      <c r="BF9" s="248"/>
      <c r="BG9" s="248"/>
      <c r="BH9" s="248"/>
      <c r="BI9" s="248"/>
      <c r="BL9" s="8"/>
      <c r="BM9" s="270">
        <v>43899.0</v>
      </c>
      <c r="BN9" s="271"/>
      <c r="BO9" s="251"/>
      <c r="BP9" s="252"/>
      <c r="BQ9" s="248"/>
      <c r="BR9" s="267" t="s">
        <v>225</v>
      </c>
      <c r="BS9" s="269">
        <v>0.7395</v>
      </c>
      <c r="BT9" s="256"/>
      <c r="BU9" s="257"/>
      <c r="BV9" s="248"/>
      <c r="BW9" s="248"/>
      <c r="BX9" s="248"/>
      <c r="BY9" s="248"/>
      <c r="CB9" s="8"/>
      <c r="CC9" s="270">
        <v>43899.0</v>
      </c>
      <c r="CD9" s="271"/>
      <c r="CE9" s="251"/>
      <c r="CF9" s="252"/>
      <c r="CG9" s="248"/>
      <c r="CH9" s="267" t="s">
        <v>225</v>
      </c>
      <c r="CI9" s="269">
        <v>0.7395</v>
      </c>
      <c r="CJ9" s="256"/>
      <c r="CK9" s="257"/>
      <c r="CL9" s="248"/>
      <c r="CM9" s="248"/>
      <c r="CN9" s="248"/>
      <c r="CO9" s="248"/>
      <c r="CR9" s="8"/>
      <c r="CS9" s="270">
        <v>43899.0</v>
      </c>
      <c r="CT9" s="271"/>
      <c r="CU9" s="251"/>
      <c r="CV9" s="252"/>
      <c r="CW9" s="248"/>
      <c r="CX9" s="267" t="s">
        <v>225</v>
      </c>
      <c r="CY9" s="269">
        <v>0.7395</v>
      </c>
      <c r="CZ9" s="256"/>
      <c r="DA9" s="257"/>
      <c r="DB9" s="248"/>
      <c r="DC9" s="248"/>
      <c r="DD9" s="248"/>
      <c r="DE9" s="248"/>
      <c r="DH9" s="8"/>
      <c r="DI9" s="270">
        <v>43899.0</v>
      </c>
      <c r="DJ9" s="271"/>
      <c r="DK9" s="251"/>
      <c r="DL9" s="252"/>
      <c r="DM9" s="248"/>
      <c r="DN9" s="267" t="s">
        <v>225</v>
      </c>
      <c r="DO9" s="269">
        <v>0.7395</v>
      </c>
      <c r="DP9" s="256"/>
      <c r="DQ9" s="257"/>
      <c r="DR9" s="248"/>
      <c r="DS9" s="248"/>
      <c r="DT9" s="248"/>
      <c r="DU9" s="248"/>
    </row>
    <row r="10" ht="15.75" customHeight="1">
      <c r="A10" s="270">
        <v>43900.0</v>
      </c>
      <c r="B10" s="251"/>
      <c r="C10" s="251"/>
      <c r="D10" s="252"/>
      <c r="E10" s="248"/>
      <c r="F10" s="267" t="s">
        <v>226</v>
      </c>
      <c r="G10" s="269">
        <v>0.9159</v>
      </c>
      <c r="H10" s="256"/>
      <c r="I10" s="257"/>
      <c r="J10" s="248"/>
      <c r="K10" s="248"/>
      <c r="L10" s="248"/>
      <c r="M10" s="248"/>
      <c r="P10" s="8"/>
      <c r="Q10" s="270">
        <v>43900.0</v>
      </c>
      <c r="R10" s="251"/>
      <c r="S10" s="251"/>
      <c r="T10" s="252"/>
      <c r="U10" s="248"/>
      <c r="V10" s="267" t="s">
        <v>226</v>
      </c>
      <c r="W10" s="269">
        <v>0.9159</v>
      </c>
      <c r="X10" s="256"/>
      <c r="Y10" s="257"/>
      <c r="Z10" s="248"/>
      <c r="AA10" s="248"/>
      <c r="AB10" s="248"/>
      <c r="AC10" s="248"/>
      <c r="AF10" s="8"/>
      <c r="AG10" s="270">
        <v>43900.0</v>
      </c>
      <c r="AH10" s="251"/>
      <c r="AI10" s="251"/>
      <c r="AJ10" s="252"/>
      <c r="AK10" s="248"/>
      <c r="AL10" s="267" t="s">
        <v>226</v>
      </c>
      <c r="AM10" s="269">
        <v>0.9159</v>
      </c>
      <c r="AN10" s="256"/>
      <c r="AO10" s="257"/>
      <c r="AP10" s="248"/>
      <c r="AQ10" s="248"/>
      <c r="AR10" s="248"/>
      <c r="AS10" s="248"/>
      <c r="AV10" s="8"/>
      <c r="AW10" s="270">
        <v>43900.0</v>
      </c>
      <c r="AX10" s="251"/>
      <c r="AY10" s="251"/>
      <c r="AZ10" s="252"/>
      <c r="BA10" s="248"/>
      <c r="BB10" s="267" t="s">
        <v>226</v>
      </c>
      <c r="BC10" s="269">
        <v>0.9159</v>
      </c>
      <c r="BD10" s="256"/>
      <c r="BE10" s="257"/>
      <c r="BF10" s="248"/>
      <c r="BG10" s="248"/>
      <c r="BH10" s="248"/>
      <c r="BI10" s="248"/>
      <c r="BL10" s="8"/>
      <c r="BM10" s="270">
        <v>43900.0</v>
      </c>
      <c r="BN10" s="251"/>
      <c r="BO10" s="251"/>
      <c r="BP10" s="252"/>
      <c r="BQ10" s="248"/>
      <c r="BR10" s="267" t="s">
        <v>226</v>
      </c>
      <c r="BS10" s="269">
        <v>0.9159</v>
      </c>
      <c r="BT10" s="256"/>
      <c r="BU10" s="257"/>
      <c r="BV10" s="248"/>
      <c r="BW10" s="248"/>
      <c r="BX10" s="248"/>
      <c r="BY10" s="248"/>
      <c r="CB10" s="8"/>
      <c r="CC10" s="270">
        <v>43900.0</v>
      </c>
      <c r="CD10" s="251"/>
      <c r="CE10" s="251"/>
      <c r="CF10" s="252"/>
      <c r="CG10" s="248"/>
      <c r="CH10" s="267" t="s">
        <v>226</v>
      </c>
      <c r="CI10" s="269">
        <v>0.9159</v>
      </c>
      <c r="CJ10" s="256"/>
      <c r="CK10" s="257"/>
      <c r="CL10" s="248"/>
      <c r="CM10" s="248"/>
      <c r="CN10" s="248"/>
      <c r="CO10" s="248"/>
      <c r="CR10" s="8"/>
      <c r="CS10" s="270">
        <v>43900.0</v>
      </c>
      <c r="CT10" s="251"/>
      <c r="CU10" s="251"/>
      <c r="CV10" s="252"/>
      <c r="CW10" s="248"/>
      <c r="CX10" s="267" t="s">
        <v>226</v>
      </c>
      <c r="CY10" s="269">
        <v>0.9159</v>
      </c>
      <c r="CZ10" s="256"/>
      <c r="DA10" s="257"/>
      <c r="DB10" s="248"/>
      <c r="DC10" s="248"/>
      <c r="DD10" s="248"/>
      <c r="DE10" s="248"/>
      <c r="DH10" s="8"/>
      <c r="DI10" s="270">
        <v>43900.0</v>
      </c>
      <c r="DJ10" s="251"/>
      <c r="DK10" s="251"/>
      <c r="DL10" s="252"/>
      <c r="DM10" s="248"/>
      <c r="DN10" s="267" t="s">
        <v>226</v>
      </c>
      <c r="DO10" s="269">
        <v>0.9159</v>
      </c>
      <c r="DP10" s="256"/>
      <c r="DQ10" s="257"/>
      <c r="DR10" s="248"/>
      <c r="DS10" s="248"/>
      <c r="DT10" s="248"/>
      <c r="DU10" s="248"/>
    </row>
    <row r="11" ht="15.75" customHeight="1">
      <c r="A11" s="270">
        <v>43901.0</v>
      </c>
      <c r="B11" s="272"/>
      <c r="C11" s="251"/>
      <c r="D11" s="252"/>
      <c r="E11" s="248"/>
      <c r="F11" s="273" t="s">
        <v>227</v>
      </c>
      <c r="G11" s="274" t="s">
        <v>221</v>
      </c>
      <c r="H11" s="274" t="s">
        <v>221</v>
      </c>
      <c r="I11" s="247"/>
      <c r="J11" s="248"/>
      <c r="K11" s="248"/>
      <c r="L11" s="248"/>
      <c r="M11" s="248"/>
      <c r="P11" s="8"/>
      <c r="Q11" s="270">
        <v>43901.0</v>
      </c>
      <c r="R11" s="272"/>
      <c r="S11" s="251"/>
      <c r="T11" s="252"/>
      <c r="U11" s="248"/>
      <c r="V11" s="273" t="s">
        <v>227</v>
      </c>
      <c r="W11" s="274" t="s">
        <v>221</v>
      </c>
      <c r="X11" s="274" t="s">
        <v>221</v>
      </c>
      <c r="Y11" s="247"/>
      <c r="Z11" s="248"/>
      <c r="AA11" s="248"/>
      <c r="AB11" s="248"/>
      <c r="AC11" s="248"/>
      <c r="AF11" s="8"/>
      <c r="AG11" s="270">
        <v>43901.0</v>
      </c>
      <c r="AH11" s="272">
        <f>'ТКП отправлено'!J37</f>
        <v>0.9811320755</v>
      </c>
      <c r="AI11" s="251">
        <f>'ТКП отправлено'!J38</f>
        <v>1</v>
      </c>
      <c r="AJ11" s="252"/>
      <c r="AK11" s="248"/>
      <c r="AL11" s="273" t="s">
        <v>227</v>
      </c>
      <c r="AM11" s="275">
        <v>0.6981</v>
      </c>
      <c r="AN11" s="276" t="s">
        <v>228</v>
      </c>
      <c r="AO11" s="247"/>
      <c r="AP11" s="248"/>
      <c r="AQ11" s="248"/>
      <c r="AR11" s="248"/>
      <c r="AS11" s="248"/>
      <c r="AV11" s="8"/>
      <c r="AW11" s="270">
        <v>43901.0</v>
      </c>
      <c r="AX11" s="272"/>
      <c r="AY11" s="251"/>
      <c r="AZ11" s="252"/>
      <c r="BA11" s="248"/>
      <c r="BB11" s="273" t="s">
        <v>227</v>
      </c>
      <c r="BC11" s="274" t="s">
        <v>221</v>
      </c>
      <c r="BD11" s="274" t="s">
        <v>221</v>
      </c>
      <c r="BE11" s="247"/>
      <c r="BF11" s="248"/>
      <c r="BG11" s="248"/>
      <c r="BH11" s="248"/>
      <c r="BI11" s="248"/>
      <c r="BL11" s="8"/>
      <c r="BM11" s="270">
        <v>43901.0</v>
      </c>
      <c r="BN11" s="272"/>
      <c r="BO11" s="251"/>
      <c r="BP11" s="252"/>
      <c r="BQ11" s="248"/>
      <c r="BR11" s="273" t="s">
        <v>227</v>
      </c>
      <c r="BS11" s="274" t="s">
        <v>221</v>
      </c>
      <c r="BT11" s="274" t="s">
        <v>221</v>
      </c>
      <c r="BU11" s="247"/>
      <c r="BV11" s="248"/>
      <c r="BW11" s="248"/>
      <c r="BX11" s="248"/>
      <c r="BY11" s="248"/>
      <c r="CB11" s="8"/>
      <c r="CC11" s="270">
        <v>43901.0</v>
      </c>
      <c r="CD11" s="272"/>
      <c r="CE11" s="251"/>
      <c r="CF11" s="252"/>
      <c r="CG11" s="248"/>
      <c r="CH11" s="273" t="s">
        <v>227</v>
      </c>
      <c r="CI11" s="275">
        <v>0.9605</v>
      </c>
      <c r="CJ11" s="276" t="s">
        <v>229</v>
      </c>
      <c r="CK11" s="247"/>
      <c r="CL11" s="248"/>
      <c r="CM11" s="248"/>
      <c r="CN11" s="248"/>
      <c r="CO11" s="248"/>
      <c r="CR11" s="8"/>
      <c r="CS11" s="270">
        <v>43901.0</v>
      </c>
      <c r="CT11" s="272"/>
      <c r="CU11" s="251"/>
      <c r="CV11" s="252"/>
      <c r="CW11" s="248"/>
      <c r="CX11" s="273" t="s">
        <v>227</v>
      </c>
      <c r="CY11" s="275">
        <v>0.5</v>
      </c>
      <c r="CZ11" s="276" t="s">
        <v>228</v>
      </c>
      <c r="DA11" s="247"/>
      <c r="DB11" s="248"/>
      <c r="DC11" s="248"/>
      <c r="DD11" s="248"/>
      <c r="DE11" s="248"/>
      <c r="DH11" s="8"/>
      <c r="DI11" s="270">
        <v>43901.0</v>
      </c>
      <c r="DJ11" s="272">
        <f>'Было не удобно говорить, недозв'!N19</f>
        <v>0.5384615385</v>
      </c>
      <c r="DK11" s="251">
        <f>'Было не удобно говорить, недозв'!N20</f>
        <v>1</v>
      </c>
      <c r="DL11" s="252"/>
      <c r="DM11" s="248"/>
      <c r="DN11" s="273" t="s">
        <v>227</v>
      </c>
      <c r="DO11" s="275">
        <v>1.0</v>
      </c>
      <c r="DP11" s="276" t="s">
        <v>228</v>
      </c>
      <c r="DQ11" s="247"/>
      <c r="DR11" s="248"/>
      <c r="DS11" s="248"/>
      <c r="DT11" s="248"/>
      <c r="DU11" s="248"/>
    </row>
    <row r="12" ht="15.75" customHeight="1">
      <c r="A12" s="270">
        <v>43902.0</v>
      </c>
      <c r="B12" s="251"/>
      <c r="C12" s="251"/>
      <c r="D12" s="252"/>
      <c r="E12" s="248"/>
      <c r="F12" s="273" t="s">
        <v>230</v>
      </c>
      <c r="G12" s="275">
        <v>0.375</v>
      </c>
      <c r="H12" s="276" t="s">
        <v>228</v>
      </c>
      <c r="I12" s="247"/>
      <c r="J12" s="248"/>
      <c r="K12" s="248"/>
      <c r="L12" s="248"/>
      <c r="M12" s="248"/>
      <c r="P12" s="8"/>
      <c r="Q12" s="270">
        <v>43902.0</v>
      </c>
      <c r="R12" s="271">
        <f>'Звонок ЛПР'!Q40</f>
        <v>0.5636363636</v>
      </c>
      <c r="S12" s="251">
        <f>'Звонок ЛПР'!Q41</f>
        <v>1</v>
      </c>
      <c r="T12" s="252">
        <f>'Звонок ЛПР'!Q42</f>
        <v>0.001516203704</v>
      </c>
      <c r="U12" s="248"/>
      <c r="V12" s="273" t="s">
        <v>230</v>
      </c>
      <c r="W12" s="275">
        <v>0.716</v>
      </c>
      <c r="X12" s="276" t="s">
        <v>229</v>
      </c>
      <c r="Y12" s="247"/>
      <c r="Z12" s="248"/>
      <c r="AA12" s="248"/>
      <c r="AB12" s="248"/>
      <c r="AC12" s="248"/>
      <c r="AF12" s="8"/>
      <c r="AG12" s="270">
        <v>43902.0</v>
      </c>
      <c r="AH12" s="271">
        <f>'ТКП отправлено'!L37</f>
        <v>1</v>
      </c>
      <c r="AI12" s="251">
        <f>'ТКП отправлено'!L38</f>
        <v>1</v>
      </c>
      <c r="AJ12" s="252">
        <f>'ТКП отправлено'!L39</f>
        <v>0.0006134259259</v>
      </c>
      <c r="AK12" s="248"/>
      <c r="AL12" s="273" t="s">
        <v>230</v>
      </c>
      <c r="AM12" s="275">
        <v>0.717</v>
      </c>
      <c r="AN12" s="276" t="s">
        <v>228</v>
      </c>
      <c r="AO12" s="247"/>
      <c r="AP12" s="248"/>
      <c r="AQ12" s="248"/>
      <c r="AR12" s="248"/>
      <c r="AS12" s="248"/>
      <c r="AV12" s="8"/>
      <c r="AW12" s="270">
        <v>43902.0</v>
      </c>
      <c r="AX12" s="251"/>
      <c r="AY12" s="251"/>
      <c r="AZ12" s="252"/>
      <c r="BA12" s="248"/>
      <c r="BB12" s="273" t="s">
        <v>230</v>
      </c>
      <c r="BC12" s="274" t="s">
        <v>221</v>
      </c>
      <c r="BD12" s="274" t="s">
        <v>221</v>
      </c>
      <c r="BE12" s="247"/>
      <c r="BF12" s="248"/>
      <c r="BG12" s="248"/>
      <c r="BH12" s="248"/>
      <c r="BI12" s="248"/>
      <c r="BL12" s="8"/>
      <c r="BM12" s="270">
        <v>43902.0</v>
      </c>
      <c r="BN12" s="251"/>
      <c r="BO12" s="251"/>
      <c r="BP12" s="252"/>
      <c r="BQ12" s="248"/>
      <c r="BR12" s="273" t="s">
        <v>230</v>
      </c>
      <c r="BS12" s="274" t="s">
        <v>221</v>
      </c>
      <c r="BT12" s="274" t="s">
        <v>221</v>
      </c>
      <c r="BU12" s="247"/>
      <c r="BV12" s="248"/>
      <c r="BW12" s="248"/>
      <c r="BX12" s="248"/>
      <c r="BY12" s="248"/>
      <c r="CB12" s="8"/>
      <c r="CC12" s="270">
        <v>43902.0</v>
      </c>
      <c r="CD12" s="251"/>
      <c r="CE12" s="251"/>
      <c r="CF12" s="252"/>
      <c r="CG12" s="248"/>
      <c r="CH12" s="273" t="s">
        <v>230</v>
      </c>
      <c r="CI12" s="275">
        <v>0.9737</v>
      </c>
      <c r="CJ12" s="276" t="s">
        <v>231</v>
      </c>
      <c r="CK12" s="247"/>
      <c r="CL12" s="248"/>
      <c r="CM12" s="248"/>
      <c r="CN12" s="248"/>
      <c r="CO12" s="248"/>
      <c r="CR12" s="8"/>
      <c r="CS12" s="270">
        <v>43902.0</v>
      </c>
      <c r="CT12" s="271">
        <f>'Уточняющее касание '!L34</f>
        <v>0.7142857143</v>
      </c>
      <c r="CU12" s="251">
        <f>'Уточняющее касание '!L35</f>
        <v>2</v>
      </c>
      <c r="CV12" s="252">
        <f>'Уточняющее касание '!L36</f>
        <v>0.003611111111</v>
      </c>
      <c r="CW12" s="248"/>
      <c r="CX12" s="273" t="s">
        <v>230</v>
      </c>
      <c r="CY12" s="275">
        <v>0.8333</v>
      </c>
      <c r="CZ12" s="276" t="s">
        <v>228</v>
      </c>
      <c r="DA12" s="247"/>
      <c r="DB12" s="248"/>
      <c r="DC12" s="248"/>
      <c r="DD12" s="248"/>
      <c r="DE12" s="248"/>
      <c r="DH12" s="8"/>
      <c r="DI12" s="270">
        <v>43902.0</v>
      </c>
      <c r="DJ12" s="251"/>
      <c r="DK12" s="251"/>
      <c r="DL12" s="252"/>
      <c r="DM12" s="248"/>
      <c r="DN12" s="273" t="s">
        <v>230</v>
      </c>
      <c r="DO12" s="275">
        <v>0.9231</v>
      </c>
      <c r="DP12" s="276" t="s">
        <v>228</v>
      </c>
      <c r="DQ12" s="247"/>
      <c r="DR12" s="248"/>
      <c r="DS12" s="248"/>
      <c r="DT12" s="248"/>
      <c r="DU12" s="248"/>
    </row>
    <row r="13" ht="15.75" customHeight="1">
      <c r="A13" s="270">
        <v>43903.0</v>
      </c>
      <c r="B13" s="251"/>
      <c r="C13" s="251"/>
      <c r="D13" s="252"/>
      <c r="E13" s="248"/>
      <c r="F13" s="273" t="s">
        <v>232</v>
      </c>
      <c r="G13" s="275">
        <v>0.8438</v>
      </c>
      <c r="H13" s="276" t="s">
        <v>231</v>
      </c>
      <c r="I13" s="247"/>
      <c r="J13" s="248"/>
      <c r="K13" s="248"/>
      <c r="L13" s="248"/>
      <c r="M13" s="248"/>
      <c r="P13" s="8"/>
      <c r="Q13" s="270">
        <v>43903.0</v>
      </c>
      <c r="R13" s="251"/>
      <c r="S13" s="251"/>
      <c r="T13" s="252"/>
      <c r="U13" s="248"/>
      <c r="V13" s="273" t="s">
        <v>232</v>
      </c>
      <c r="W13" s="275">
        <v>0.8333</v>
      </c>
      <c r="X13" s="276" t="s">
        <v>229</v>
      </c>
      <c r="Y13" s="247"/>
      <c r="Z13" s="248"/>
      <c r="AA13" s="248"/>
      <c r="AB13" s="248"/>
      <c r="AC13" s="248"/>
      <c r="AF13" s="8"/>
      <c r="AG13" s="270">
        <v>43903.0</v>
      </c>
      <c r="AH13" s="251"/>
      <c r="AI13" s="251"/>
      <c r="AJ13" s="252"/>
      <c r="AK13" s="248"/>
      <c r="AL13" s="273" t="s">
        <v>232</v>
      </c>
      <c r="AM13" s="275">
        <v>0.816</v>
      </c>
      <c r="AN13" s="276" t="s">
        <v>229</v>
      </c>
      <c r="AO13" s="247"/>
      <c r="AP13" s="248"/>
      <c r="AQ13" s="248"/>
      <c r="AR13" s="248"/>
      <c r="AS13" s="248"/>
      <c r="AV13" s="8"/>
      <c r="AW13" s="270">
        <v>43903.0</v>
      </c>
      <c r="AX13" s="251"/>
      <c r="AY13" s="251"/>
      <c r="AZ13" s="252"/>
      <c r="BA13" s="248"/>
      <c r="BB13" s="273" t="s">
        <v>232</v>
      </c>
      <c r="BC13" s="274" t="s">
        <v>221</v>
      </c>
      <c r="BD13" s="274" t="s">
        <v>221</v>
      </c>
      <c r="BE13" s="247"/>
      <c r="BF13" s="248"/>
      <c r="BG13" s="248"/>
      <c r="BH13" s="248"/>
      <c r="BI13" s="248"/>
      <c r="BL13" s="8"/>
      <c r="BM13" s="270">
        <v>43903.0</v>
      </c>
      <c r="BN13" s="251"/>
      <c r="BO13" s="251"/>
      <c r="BP13" s="252"/>
      <c r="BQ13" s="248"/>
      <c r="BR13" s="273" t="s">
        <v>232</v>
      </c>
      <c r="BS13" s="274" t="s">
        <v>221</v>
      </c>
      <c r="BT13" s="274" t="s">
        <v>221</v>
      </c>
      <c r="BU13" s="247"/>
      <c r="BV13" s="248"/>
      <c r="BW13" s="248"/>
      <c r="BX13" s="248"/>
      <c r="BY13" s="248"/>
      <c r="CB13" s="8"/>
      <c r="CC13" s="270">
        <v>43903.0</v>
      </c>
      <c r="CD13" s="251"/>
      <c r="CE13" s="251"/>
      <c r="CF13" s="252"/>
      <c r="CG13" s="248"/>
      <c r="CH13" s="273" t="s">
        <v>232</v>
      </c>
      <c r="CI13" s="274" t="s">
        <v>221</v>
      </c>
      <c r="CJ13" s="277" t="s">
        <v>221</v>
      </c>
      <c r="CK13" s="247"/>
      <c r="CL13" s="248"/>
      <c r="CM13" s="248"/>
      <c r="CN13" s="248"/>
      <c r="CO13" s="248"/>
      <c r="CR13" s="8"/>
      <c r="CS13" s="270">
        <v>43903.0</v>
      </c>
      <c r="CT13" s="251"/>
      <c r="CU13" s="251"/>
      <c r="CV13" s="252"/>
      <c r="CW13" s="248"/>
      <c r="CX13" s="273" t="s">
        <v>232</v>
      </c>
      <c r="CY13" s="275">
        <v>0.6964</v>
      </c>
      <c r="CZ13" s="276" t="s">
        <v>233</v>
      </c>
      <c r="DA13" s="247"/>
      <c r="DB13" s="248"/>
      <c r="DC13" s="248"/>
      <c r="DD13" s="248"/>
      <c r="DE13" s="248"/>
      <c r="DH13" s="8"/>
      <c r="DI13" s="270">
        <v>43903.0</v>
      </c>
      <c r="DJ13" s="251"/>
      <c r="DK13" s="251"/>
      <c r="DL13" s="252"/>
      <c r="DM13" s="248"/>
      <c r="DN13" s="273" t="s">
        <v>232</v>
      </c>
      <c r="DO13" s="275">
        <v>1.0</v>
      </c>
      <c r="DP13" s="276" t="s">
        <v>229</v>
      </c>
      <c r="DQ13" s="247"/>
      <c r="DR13" s="248"/>
      <c r="DS13" s="248"/>
      <c r="DT13" s="248"/>
      <c r="DU13" s="248"/>
    </row>
    <row r="14" ht="15.75" customHeight="1">
      <c r="A14" s="278">
        <v>43906.0</v>
      </c>
      <c r="B14" s="256"/>
      <c r="C14" s="256"/>
      <c r="D14" s="257"/>
      <c r="E14" s="248"/>
      <c r="F14" s="273" t="s">
        <v>234</v>
      </c>
      <c r="G14" s="275">
        <v>0.9018</v>
      </c>
      <c r="H14" s="276" t="s">
        <v>235</v>
      </c>
      <c r="I14" s="247"/>
      <c r="J14" s="248"/>
      <c r="K14" s="248"/>
      <c r="L14" s="248"/>
      <c r="M14" s="248"/>
      <c r="P14" s="8"/>
      <c r="Q14" s="278">
        <v>43906.0</v>
      </c>
      <c r="R14" s="255">
        <f>'Звонок ЛПР'!S40</f>
        <v>0.8181818182</v>
      </c>
      <c r="S14" s="256">
        <f>'Звонок ЛПР'!S41</f>
        <v>1</v>
      </c>
      <c r="T14" s="257">
        <f>'Звонок ЛПР'!S42</f>
        <v>0.002048611111</v>
      </c>
      <c r="U14" s="248"/>
      <c r="V14" s="273" t="s">
        <v>234</v>
      </c>
      <c r="W14" s="275">
        <v>0.6929</v>
      </c>
      <c r="X14" s="276" t="s">
        <v>236</v>
      </c>
      <c r="Y14" s="247"/>
      <c r="Z14" s="248"/>
      <c r="AA14" s="248"/>
      <c r="AB14" s="248"/>
      <c r="AC14" s="248"/>
      <c r="AF14" s="8"/>
      <c r="AG14" s="278">
        <v>43906.0</v>
      </c>
      <c r="AH14" s="256"/>
      <c r="AI14" s="256"/>
      <c r="AJ14" s="257"/>
      <c r="AK14" s="248"/>
      <c r="AL14" s="273" t="s">
        <v>234</v>
      </c>
      <c r="AM14" s="275">
        <v>0.9811</v>
      </c>
      <c r="AN14" s="276" t="s">
        <v>228</v>
      </c>
      <c r="AO14" s="247"/>
      <c r="AP14" s="248"/>
      <c r="AQ14" s="248"/>
      <c r="AR14" s="248"/>
      <c r="AS14" s="248"/>
      <c r="AV14" s="8"/>
      <c r="AW14" s="278">
        <v>43906.0</v>
      </c>
      <c r="AX14" s="256"/>
      <c r="AY14" s="256"/>
      <c r="AZ14" s="257"/>
      <c r="BA14" s="248"/>
      <c r="BB14" s="273" t="s">
        <v>234</v>
      </c>
      <c r="BC14" s="274" t="s">
        <v>221</v>
      </c>
      <c r="BD14" s="274" t="s">
        <v>221</v>
      </c>
      <c r="BE14" s="247"/>
      <c r="BF14" s="248"/>
      <c r="BG14" s="248"/>
      <c r="BH14" s="248"/>
      <c r="BI14" s="248"/>
      <c r="BL14" s="8"/>
      <c r="BM14" s="278">
        <v>43906.0</v>
      </c>
      <c r="BN14" s="256"/>
      <c r="BO14" s="256"/>
      <c r="BP14" s="257"/>
      <c r="BQ14" s="248"/>
      <c r="BR14" s="273" t="s">
        <v>234</v>
      </c>
      <c r="BS14" s="274" t="s">
        <v>221</v>
      </c>
      <c r="BT14" s="274" t="s">
        <v>221</v>
      </c>
      <c r="BU14" s="247"/>
      <c r="BV14" s="248"/>
      <c r="BW14" s="248"/>
      <c r="BX14" s="248"/>
      <c r="BY14" s="248"/>
      <c r="CB14" s="8"/>
      <c r="CC14" s="278">
        <v>43906.0</v>
      </c>
      <c r="CD14" s="256"/>
      <c r="CE14" s="256"/>
      <c r="CF14" s="257"/>
      <c r="CG14" s="248"/>
      <c r="CH14" s="273" t="s">
        <v>234</v>
      </c>
      <c r="CI14" s="275">
        <v>1.0</v>
      </c>
      <c r="CJ14" s="276" t="s">
        <v>228</v>
      </c>
      <c r="CK14" s="247"/>
      <c r="CL14" s="248"/>
      <c r="CM14" s="248"/>
      <c r="CN14" s="248"/>
      <c r="CO14" s="248"/>
      <c r="CR14" s="8"/>
      <c r="CS14" s="278">
        <v>43906.0</v>
      </c>
      <c r="CT14" s="255">
        <f>'Уточняющее касание '!O34</f>
        <v>0.880952381</v>
      </c>
      <c r="CU14" s="256">
        <f>'Уточняющее касание '!O35</f>
        <v>2</v>
      </c>
      <c r="CV14" s="257">
        <f>'Уточняющее касание '!O36</f>
        <v>0.001840277778</v>
      </c>
      <c r="CW14" s="248"/>
      <c r="CX14" s="273" t="s">
        <v>234</v>
      </c>
      <c r="CY14" s="275">
        <v>1.0</v>
      </c>
      <c r="CZ14" s="276" t="s">
        <v>228</v>
      </c>
      <c r="DA14" s="247"/>
      <c r="DB14" s="248"/>
      <c r="DC14" s="248"/>
      <c r="DD14" s="248"/>
      <c r="DE14" s="248"/>
      <c r="DH14" s="8"/>
      <c r="DI14" s="278">
        <v>43906.0</v>
      </c>
      <c r="DJ14" s="256"/>
      <c r="DK14" s="256"/>
      <c r="DL14" s="257"/>
      <c r="DM14" s="248"/>
      <c r="DN14" s="273" t="s">
        <v>234</v>
      </c>
      <c r="DO14" s="275">
        <v>0.875</v>
      </c>
      <c r="DP14" s="276" t="s">
        <v>237</v>
      </c>
      <c r="DQ14" s="247"/>
      <c r="DR14" s="248"/>
      <c r="DS14" s="248"/>
      <c r="DT14" s="248"/>
      <c r="DU14" s="248"/>
    </row>
    <row r="15" ht="15.75" customHeight="1">
      <c r="A15" s="278">
        <v>43907.0</v>
      </c>
      <c r="B15" s="256"/>
      <c r="C15" s="256"/>
      <c r="D15" s="257"/>
      <c r="E15" s="248"/>
      <c r="F15" s="279" t="s">
        <v>180</v>
      </c>
      <c r="G15" s="280">
        <v>1.0</v>
      </c>
      <c r="H15" s="281">
        <v>1.0</v>
      </c>
      <c r="I15" s="257"/>
      <c r="J15" s="248"/>
      <c r="K15" s="248"/>
      <c r="L15" s="248"/>
      <c r="M15" s="248"/>
      <c r="P15" s="8"/>
      <c r="Q15" s="278">
        <v>43907.0</v>
      </c>
      <c r="R15" s="256"/>
      <c r="S15" s="256"/>
      <c r="T15" s="257"/>
      <c r="U15" s="248"/>
      <c r="V15" s="279" t="s">
        <v>180</v>
      </c>
      <c r="W15" s="280">
        <v>0.8727272727272727</v>
      </c>
      <c r="X15" s="281">
        <v>8.0</v>
      </c>
      <c r="Y15" s="257"/>
      <c r="Z15" s="248"/>
      <c r="AA15" s="248"/>
      <c r="AB15" s="248"/>
      <c r="AC15" s="248"/>
      <c r="AF15" s="8"/>
      <c r="AG15" s="278">
        <v>43907.0</v>
      </c>
      <c r="AH15" s="256"/>
      <c r="AI15" s="256"/>
      <c r="AJ15" s="257"/>
      <c r="AK15" s="248"/>
      <c r="AL15" s="279" t="s">
        <v>180</v>
      </c>
      <c r="AM15" s="280">
        <v>1.0</v>
      </c>
      <c r="AN15" s="281">
        <v>2.0</v>
      </c>
      <c r="AO15" s="257"/>
      <c r="AP15" s="248"/>
      <c r="AQ15" s="248"/>
      <c r="AR15" s="248"/>
      <c r="AS15" s="248"/>
      <c r="AV15" s="8"/>
      <c r="AW15" s="278">
        <v>43907.0</v>
      </c>
      <c r="AX15" s="256"/>
      <c r="AY15" s="256"/>
      <c r="AZ15" s="257"/>
      <c r="BA15" s="248"/>
      <c r="BB15" s="279" t="s">
        <v>180</v>
      </c>
      <c r="BC15" s="281"/>
      <c r="BD15" s="281"/>
      <c r="BE15" s="257"/>
      <c r="BF15" s="248"/>
      <c r="BG15" s="248"/>
      <c r="BH15" s="248"/>
      <c r="BI15" s="248"/>
      <c r="BL15" s="8"/>
      <c r="BM15" s="278">
        <v>43907.0</v>
      </c>
      <c r="BN15" s="256"/>
      <c r="BO15" s="256"/>
      <c r="BP15" s="257"/>
      <c r="BQ15" s="248"/>
      <c r="BR15" s="279" t="s">
        <v>180</v>
      </c>
      <c r="BS15" s="281"/>
      <c r="BT15" s="281"/>
      <c r="BU15" s="257"/>
      <c r="BV15" s="248"/>
      <c r="BW15" s="248"/>
      <c r="BX15" s="248"/>
      <c r="BY15" s="248"/>
      <c r="CB15" s="8"/>
      <c r="CC15" s="278">
        <v>43907.0</v>
      </c>
      <c r="CD15" s="256"/>
      <c r="CE15" s="256"/>
      <c r="CF15" s="257"/>
      <c r="CG15" s="248"/>
      <c r="CH15" s="279" t="s">
        <v>180</v>
      </c>
      <c r="CI15" s="281"/>
      <c r="CJ15" s="281"/>
      <c r="CK15" s="257"/>
      <c r="CL15" s="248"/>
      <c r="CM15" s="248"/>
      <c r="CN15" s="248"/>
      <c r="CO15" s="248"/>
      <c r="CR15" s="8"/>
      <c r="CS15" s="278">
        <v>43907.0</v>
      </c>
      <c r="CT15" s="256"/>
      <c r="CU15" s="256"/>
      <c r="CV15" s="257"/>
      <c r="CW15" s="248"/>
      <c r="CX15" s="279" t="s">
        <v>180</v>
      </c>
      <c r="CY15" s="280">
        <v>0.8412698412698412</v>
      </c>
      <c r="CZ15" s="281">
        <v>4.0</v>
      </c>
      <c r="DA15" s="257"/>
      <c r="DB15" s="248"/>
      <c r="DC15" s="248"/>
      <c r="DD15" s="248"/>
      <c r="DE15" s="248"/>
      <c r="DH15" s="8"/>
      <c r="DI15" s="278">
        <v>43907.0</v>
      </c>
      <c r="DJ15" s="255">
        <f>'Было не удобно говорить, недозв'!P19</f>
        <v>1</v>
      </c>
      <c r="DK15" s="256">
        <f>'Было не удобно говорить, недозв'!P20</f>
        <v>1</v>
      </c>
      <c r="DL15" s="257">
        <f>'Было не удобно говорить, недозв'!P21</f>
        <v>0.0003125</v>
      </c>
      <c r="DM15" s="248"/>
      <c r="DN15" s="279" t="s">
        <v>180</v>
      </c>
      <c r="DO15" s="280">
        <v>0.9572649572649573</v>
      </c>
      <c r="DP15" s="281">
        <v>5.0</v>
      </c>
      <c r="DQ15" s="257"/>
      <c r="DR15" s="248"/>
      <c r="DS15" s="248"/>
      <c r="DT15" s="248"/>
      <c r="DU15" s="248"/>
    </row>
    <row r="16" ht="15.75" customHeight="1">
      <c r="A16" s="278">
        <v>43908.0</v>
      </c>
      <c r="B16" s="256"/>
      <c r="C16" s="256"/>
      <c r="D16" s="257"/>
      <c r="E16" s="248"/>
      <c r="F16" s="267" t="s">
        <v>184</v>
      </c>
      <c r="G16" s="256"/>
      <c r="H16" s="256"/>
      <c r="I16" s="257"/>
      <c r="J16" s="248"/>
      <c r="K16" s="248"/>
      <c r="L16" s="248"/>
      <c r="M16" s="248"/>
      <c r="P16" s="8"/>
      <c r="Q16" s="278">
        <v>43908.0</v>
      </c>
      <c r="R16" s="256"/>
      <c r="S16" s="256"/>
      <c r="T16" s="257"/>
      <c r="U16" s="248"/>
      <c r="V16" s="267" t="s">
        <v>184</v>
      </c>
      <c r="W16" s="255">
        <v>0.5636363636363636</v>
      </c>
      <c r="X16" s="256">
        <v>1.0</v>
      </c>
      <c r="Y16" s="257">
        <v>0.0015162037037037036</v>
      </c>
      <c r="Z16" s="248"/>
      <c r="AA16" s="248"/>
      <c r="AB16" s="248"/>
      <c r="AC16" s="248"/>
      <c r="AF16" s="8"/>
      <c r="AG16" s="278">
        <v>43908.0</v>
      </c>
      <c r="AH16" s="256"/>
      <c r="AI16" s="256"/>
      <c r="AJ16" s="257"/>
      <c r="AK16" s="248"/>
      <c r="AL16" s="267" t="s">
        <v>184</v>
      </c>
      <c r="AM16" s="255">
        <v>0.9905660377358491</v>
      </c>
      <c r="AN16" s="256">
        <v>2.0</v>
      </c>
      <c r="AO16" s="257">
        <v>6.134259259259259E-4</v>
      </c>
      <c r="AP16" s="248"/>
      <c r="AQ16" s="248"/>
      <c r="AR16" s="248"/>
      <c r="AS16" s="248"/>
      <c r="AV16" s="8"/>
      <c r="AW16" s="278">
        <v>43908.0</v>
      </c>
      <c r="AX16" s="256"/>
      <c r="AY16" s="256"/>
      <c r="AZ16" s="257"/>
      <c r="BA16" s="248"/>
      <c r="BB16" s="267" t="s">
        <v>184</v>
      </c>
      <c r="BC16" s="256"/>
      <c r="BD16" s="256"/>
      <c r="BE16" s="257"/>
      <c r="BF16" s="248"/>
      <c r="BG16" s="248"/>
      <c r="BH16" s="248"/>
      <c r="BI16" s="248"/>
      <c r="BL16" s="8"/>
      <c r="BM16" s="278">
        <v>43908.0</v>
      </c>
      <c r="BN16" s="256"/>
      <c r="BO16" s="256"/>
      <c r="BP16" s="257"/>
      <c r="BQ16" s="248"/>
      <c r="BR16" s="267" t="s">
        <v>184</v>
      </c>
      <c r="BS16" s="256"/>
      <c r="BT16" s="256"/>
      <c r="BU16" s="257"/>
      <c r="BV16" s="248"/>
      <c r="BW16" s="248"/>
      <c r="BX16" s="248"/>
      <c r="BY16" s="248"/>
      <c r="CB16" s="8"/>
      <c r="CC16" s="278">
        <v>43908.0</v>
      </c>
      <c r="CD16" s="256"/>
      <c r="CE16" s="256"/>
      <c r="CF16" s="257"/>
      <c r="CG16" s="248"/>
      <c r="CH16" s="267" t="s">
        <v>184</v>
      </c>
      <c r="CI16" s="256"/>
      <c r="CJ16" s="256"/>
      <c r="CK16" s="257"/>
      <c r="CL16" s="248"/>
      <c r="CM16" s="248"/>
      <c r="CN16" s="248"/>
      <c r="CO16" s="248"/>
      <c r="CR16" s="8"/>
      <c r="CS16" s="278">
        <v>43908.0</v>
      </c>
      <c r="CT16" s="255">
        <f>'Уточняющее касание '!R34</f>
        <v>0.7380952381</v>
      </c>
      <c r="CU16" s="256">
        <f>'Уточняющее касание '!R35</f>
        <v>1</v>
      </c>
      <c r="CV16" s="257">
        <f>'Уточняющее касание '!R36</f>
        <v>0.0006597222222</v>
      </c>
      <c r="CW16" s="248"/>
      <c r="CX16" s="267" t="s">
        <v>184</v>
      </c>
      <c r="CY16" s="255">
        <v>0.7142857142857143</v>
      </c>
      <c r="CZ16" s="256">
        <v>2.0</v>
      </c>
      <c r="DA16" s="257">
        <v>0.003611111111111111</v>
      </c>
      <c r="DB16" s="248"/>
      <c r="DC16" s="248"/>
      <c r="DD16" s="248"/>
      <c r="DE16" s="248"/>
      <c r="DH16" s="8"/>
      <c r="DI16" s="278">
        <v>43908.0</v>
      </c>
      <c r="DJ16" s="256"/>
      <c r="DK16" s="256"/>
      <c r="DL16" s="257"/>
      <c r="DM16" s="248"/>
      <c r="DN16" s="267" t="s">
        <v>184</v>
      </c>
      <c r="DO16" s="255">
        <v>0.5384615384615384</v>
      </c>
      <c r="DP16" s="256">
        <v>1.0</v>
      </c>
      <c r="DQ16" s="257"/>
      <c r="DR16" s="248"/>
      <c r="DS16" s="248"/>
      <c r="DT16" s="248"/>
      <c r="DU16" s="248"/>
    </row>
    <row r="17" ht="15.75" customHeight="1">
      <c r="A17" s="278">
        <v>43909.0</v>
      </c>
      <c r="B17" s="255">
        <f>'Звонок для выявление ЛПР'!H31</f>
        <v>1</v>
      </c>
      <c r="C17" s="256">
        <f>'Звонок для выявление ЛПР'!H32</f>
        <v>1</v>
      </c>
      <c r="D17" s="257">
        <f>'Звонок для выявление ЛПР'!H33</f>
        <v>0.001006944444</v>
      </c>
      <c r="E17" s="248"/>
      <c r="F17" s="267" t="s">
        <v>186</v>
      </c>
      <c r="G17" s="255">
        <v>1.0</v>
      </c>
      <c r="H17" s="256">
        <v>1.0</v>
      </c>
      <c r="I17" s="257">
        <v>0.0010069444444444444</v>
      </c>
      <c r="J17" s="248"/>
      <c r="K17" s="248"/>
      <c r="L17" s="248"/>
      <c r="M17" s="248"/>
      <c r="P17" s="8"/>
      <c r="Q17" s="278">
        <v>43909.0</v>
      </c>
      <c r="R17" s="255">
        <f>'Звонок ЛПР'!U40</f>
        <v>0.8</v>
      </c>
      <c r="S17" s="256">
        <f>'Звонок ЛПР'!U41</f>
        <v>2</v>
      </c>
      <c r="T17" s="257">
        <f>'Звонок ЛПР'!U42</f>
        <v>0.001458333333</v>
      </c>
      <c r="U17" s="248"/>
      <c r="V17" s="267" t="s">
        <v>186</v>
      </c>
      <c r="W17" s="255">
        <v>0.8090909090909091</v>
      </c>
      <c r="X17" s="256">
        <v>3.0</v>
      </c>
      <c r="Y17" s="257">
        <v>0.0035069444444444445</v>
      </c>
      <c r="Z17" s="248"/>
      <c r="AA17" s="248"/>
      <c r="AB17" s="248"/>
      <c r="AC17" s="248"/>
      <c r="AF17" s="8"/>
      <c r="AG17" s="278">
        <v>43909.0</v>
      </c>
      <c r="AH17" s="256"/>
      <c r="AI17" s="256"/>
      <c r="AJ17" s="257"/>
      <c r="AK17" s="248"/>
      <c r="AL17" s="267" t="s">
        <v>186</v>
      </c>
      <c r="AM17" s="256"/>
      <c r="AN17" s="256"/>
      <c r="AO17" s="257"/>
      <c r="AP17" s="248"/>
      <c r="AQ17" s="248"/>
      <c r="AR17" s="248"/>
      <c r="AS17" s="248"/>
      <c r="AV17" s="8"/>
      <c r="AW17" s="278">
        <v>43909.0</v>
      </c>
      <c r="AX17" s="256"/>
      <c r="AY17" s="256"/>
      <c r="AZ17" s="257"/>
      <c r="BA17" s="248"/>
      <c r="BB17" s="267" t="s">
        <v>186</v>
      </c>
      <c r="BC17" s="256"/>
      <c r="BD17" s="256"/>
      <c r="BE17" s="257"/>
      <c r="BF17" s="248"/>
      <c r="BG17" s="248"/>
      <c r="BH17" s="248"/>
      <c r="BI17" s="248"/>
      <c r="BL17" s="8"/>
      <c r="BM17" s="278">
        <v>43909.0</v>
      </c>
      <c r="BN17" s="256"/>
      <c r="BO17" s="256"/>
      <c r="BP17" s="257"/>
      <c r="BQ17" s="248"/>
      <c r="BR17" s="267" t="s">
        <v>186</v>
      </c>
      <c r="BS17" s="256"/>
      <c r="BT17" s="256"/>
      <c r="BU17" s="257"/>
      <c r="BV17" s="248"/>
      <c r="BW17" s="248"/>
      <c r="BX17" s="248"/>
      <c r="BY17" s="248"/>
      <c r="CB17" s="8"/>
      <c r="CC17" s="278">
        <v>43909.0</v>
      </c>
      <c r="CD17" s="255">
        <f>'ВХОДЯЩИЙ ЗВОНОК'!F20</f>
        <v>1</v>
      </c>
      <c r="CE17" s="256">
        <f>'ВХОДЯЩИЙ ЗВОНОК'!F21</f>
        <v>2</v>
      </c>
      <c r="CF17" s="257">
        <f>'ВХОДЯЩИЙ ЗВОНОК'!F22</f>
        <v>0.00869212963</v>
      </c>
      <c r="CG17" s="248"/>
      <c r="CH17" s="267" t="s">
        <v>186</v>
      </c>
      <c r="CI17" s="255">
        <v>1.0</v>
      </c>
      <c r="CJ17" s="256">
        <v>2.0</v>
      </c>
      <c r="CK17" s="257">
        <v>0.00869212962962963</v>
      </c>
      <c r="CL17" s="248"/>
      <c r="CM17" s="248"/>
      <c r="CN17" s="248"/>
      <c r="CO17" s="248"/>
      <c r="CR17" s="8"/>
      <c r="CS17" s="278">
        <v>43909.0</v>
      </c>
      <c r="CT17" s="255">
        <f>'Уточняющее касание '!T34</f>
        <v>0.8214285714</v>
      </c>
      <c r="CU17" s="256">
        <f>'Уточняющее касание '!T35</f>
        <v>2</v>
      </c>
      <c r="CV17" s="257">
        <f>'Уточняющее касание '!T36</f>
        <v>0.002604166667</v>
      </c>
      <c r="CW17" s="248"/>
      <c r="CX17" s="267" t="s">
        <v>186</v>
      </c>
      <c r="CY17" s="255">
        <v>0.7946428571428572</v>
      </c>
      <c r="CZ17" s="256">
        <v>6.0</v>
      </c>
      <c r="DA17" s="257">
        <v>0.005578703703703704</v>
      </c>
      <c r="DB17" s="248"/>
      <c r="DC17" s="248"/>
      <c r="DD17" s="248"/>
      <c r="DE17" s="248"/>
      <c r="DH17" s="8"/>
      <c r="DI17" s="278">
        <v>43909.0</v>
      </c>
      <c r="DJ17" s="255">
        <f>'Было не удобно говорить, недозв'!S19</f>
        <v>0.7948717949</v>
      </c>
      <c r="DK17" s="256">
        <f>'Было не удобно говорить, недозв'!S20</f>
        <v>3</v>
      </c>
      <c r="DL17" s="257">
        <f>'Было не удобно говорить, недозв'!S21</f>
        <v>0.001666666667</v>
      </c>
      <c r="DM17" s="248"/>
      <c r="DN17" s="267" t="s">
        <v>186</v>
      </c>
      <c r="DO17" s="255">
        <v>0.8974358974358976</v>
      </c>
      <c r="DP17" s="256">
        <v>4.0</v>
      </c>
      <c r="DQ17" s="257">
        <v>0.001979166666666667</v>
      </c>
      <c r="DR17" s="248"/>
      <c r="DS17" s="248"/>
      <c r="DT17" s="248"/>
      <c r="DU17" s="248"/>
    </row>
    <row r="18" ht="15.75" customHeight="1">
      <c r="A18" s="278">
        <v>43910.0</v>
      </c>
      <c r="B18" s="256"/>
      <c r="C18" s="256"/>
      <c r="D18" s="257"/>
      <c r="E18" s="248"/>
      <c r="F18" s="267" t="s">
        <v>187</v>
      </c>
      <c r="G18" s="256"/>
      <c r="H18" s="256"/>
      <c r="I18" s="257"/>
      <c r="J18" s="248"/>
      <c r="K18" s="248"/>
      <c r="L18" s="248"/>
      <c r="M18" s="248"/>
      <c r="P18" s="8"/>
      <c r="Q18" s="278">
        <v>43910.0</v>
      </c>
      <c r="R18" s="256"/>
      <c r="S18" s="256"/>
      <c r="T18" s="257"/>
      <c r="U18" s="248"/>
      <c r="V18" s="267" t="s">
        <v>187</v>
      </c>
      <c r="W18" s="255">
        <v>0.8</v>
      </c>
      <c r="X18" s="256">
        <v>1.0</v>
      </c>
      <c r="Y18" s="257">
        <v>0.0010300925925925926</v>
      </c>
      <c r="Z18" s="248"/>
      <c r="AA18" s="248"/>
      <c r="AB18" s="248"/>
      <c r="AC18" s="248"/>
      <c r="AF18" s="8"/>
      <c r="AG18" s="278">
        <v>43910.0</v>
      </c>
      <c r="AH18" s="256"/>
      <c r="AI18" s="256"/>
      <c r="AJ18" s="257"/>
      <c r="AK18" s="248"/>
      <c r="AL18" s="267" t="s">
        <v>187</v>
      </c>
      <c r="AM18" s="255">
        <v>0.9433962264150944</v>
      </c>
      <c r="AN18" s="256">
        <v>2.0</v>
      </c>
      <c r="AO18" s="257">
        <v>0.0011342592592592593</v>
      </c>
      <c r="AP18" s="248"/>
      <c r="AQ18" s="248"/>
      <c r="AR18" s="248"/>
      <c r="AS18" s="248"/>
      <c r="AV18" s="8"/>
      <c r="AW18" s="278">
        <v>43910.0</v>
      </c>
      <c r="AX18" s="256"/>
      <c r="AY18" s="256"/>
      <c r="AZ18" s="257"/>
      <c r="BA18" s="248"/>
      <c r="BB18" s="267" t="s">
        <v>187</v>
      </c>
      <c r="BC18" s="256"/>
      <c r="BD18" s="256"/>
      <c r="BE18" s="257"/>
      <c r="BF18" s="248"/>
      <c r="BG18" s="248"/>
      <c r="BH18" s="248"/>
      <c r="BI18" s="248"/>
      <c r="BL18" s="8"/>
      <c r="BM18" s="278">
        <v>43910.0</v>
      </c>
      <c r="BN18" s="256"/>
      <c r="BO18" s="256"/>
      <c r="BP18" s="257"/>
      <c r="BQ18" s="248"/>
      <c r="BR18" s="267" t="s">
        <v>187</v>
      </c>
      <c r="BS18" s="256"/>
      <c r="BT18" s="256"/>
      <c r="BU18" s="257"/>
      <c r="BV18" s="248"/>
      <c r="BW18" s="248"/>
      <c r="BX18" s="248"/>
      <c r="BY18" s="248"/>
      <c r="CB18" s="8"/>
      <c r="CC18" s="278">
        <v>43910.0</v>
      </c>
      <c r="CD18" s="256"/>
      <c r="CE18" s="256"/>
      <c r="CF18" s="257"/>
      <c r="CG18" s="248"/>
      <c r="CH18" s="267" t="s">
        <v>187</v>
      </c>
      <c r="CI18" s="255">
        <v>0.9473684210526315</v>
      </c>
      <c r="CJ18" s="256">
        <v>1.0</v>
      </c>
      <c r="CK18" s="257">
        <v>7.407407407407407E-4</v>
      </c>
      <c r="CL18" s="248"/>
      <c r="CM18" s="248"/>
      <c r="CN18" s="248"/>
      <c r="CO18" s="248"/>
      <c r="CR18" s="8"/>
      <c r="CS18" s="278">
        <v>43910.0</v>
      </c>
      <c r="CT18" s="255">
        <f>'Уточняющее касание '!W34</f>
        <v>0.7380952381</v>
      </c>
      <c r="CU18" s="256">
        <f>'Уточняющее касание '!W35</f>
        <v>1</v>
      </c>
      <c r="CV18" s="257">
        <f>'Уточняющее касание '!W36</f>
        <v>0.000474537037</v>
      </c>
      <c r="CW18" s="248"/>
      <c r="CX18" s="267" t="s">
        <v>187</v>
      </c>
      <c r="CY18" s="255">
        <v>0.7936507936507936</v>
      </c>
      <c r="CZ18" s="256">
        <v>6.0</v>
      </c>
      <c r="DA18" s="257">
        <v>0.008032407407407408</v>
      </c>
      <c r="DB18" s="248"/>
      <c r="DC18" s="248"/>
      <c r="DD18" s="248"/>
      <c r="DE18" s="248"/>
      <c r="DH18" s="8"/>
      <c r="DI18" s="278">
        <v>43910.0</v>
      </c>
      <c r="DJ18" s="256"/>
      <c r="DK18" s="256"/>
      <c r="DL18" s="257"/>
      <c r="DM18" s="248"/>
      <c r="DN18" s="267" t="s">
        <v>187</v>
      </c>
      <c r="DO18" s="255">
        <v>1.0</v>
      </c>
      <c r="DP18" s="256">
        <v>2.0</v>
      </c>
      <c r="DQ18" s="257">
        <v>0.006446759259259259</v>
      </c>
      <c r="DR18" s="248"/>
      <c r="DS18" s="248"/>
      <c r="DT18" s="248"/>
      <c r="DU18" s="248"/>
    </row>
    <row r="19" ht="15.75" customHeight="1">
      <c r="A19" s="282">
        <v>43913.0</v>
      </c>
      <c r="B19" s="251"/>
      <c r="C19" s="251"/>
      <c r="D19" s="252"/>
      <c r="E19" s="248"/>
      <c r="F19" s="267" t="s">
        <v>188</v>
      </c>
      <c r="G19" s="256"/>
      <c r="H19" s="256"/>
      <c r="I19" s="257"/>
      <c r="J19" s="248"/>
      <c r="K19" s="248"/>
      <c r="L19" s="248"/>
      <c r="M19" s="248"/>
      <c r="P19" s="8"/>
      <c r="Q19" s="282">
        <v>43913.0</v>
      </c>
      <c r="R19" s="251"/>
      <c r="S19" s="251"/>
      <c r="T19" s="252"/>
      <c r="U19" s="248"/>
      <c r="V19" s="267" t="s">
        <v>188</v>
      </c>
      <c r="W19" s="255"/>
      <c r="X19" s="256"/>
      <c r="Y19" s="257"/>
      <c r="Z19" s="248"/>
      <c r="AA19" s="248"/>
      <c r="AB19" s="248"/>
      <c r="AC19" s="248"/>
      <c r="AF19" s="8"/>
      <c r="AG19" s="282">
        <v>43913.0</v>
      </c>
      <c r="AH19" s="251"/>
      <c r="AI19" s="251"/>
      <c r="AJ19" s="252"/>
      <c r="AK19" s="248"/>
      <c r="AL19" s="267" t="s">
        <v>188</v>
      </c>
      <c r="AM19" s="255"/>
      <c r="AN19" s="256"/>
      <c r="AO19" s="257"/>
      <c r="AP19" s="248"/>
      <c r="AQ19" s="248"/>
      <c r="AR19" s="248"/>
      <c r="AS19" s="248"/>
      <c r="AV19" s="8"/>
      <c r="AW19" s="282">
        <v>43913.0</v>
      </c>
      <c r="AX19" s="251"/>
      <c r="AY19" s="251"/>
      <c r="AZ19" s="252"/>
      <c r="BA19" s="248"/>
      <c r="BB19" s="267" t="s">
        <v>188</v>
      </c>
      <c r="BC19" s="256"/>
      <c r="BD19" s="256"/>
      <c r="BE19" s="257"/>
      <c r="BF19" s="248"/>
      <c r="BG19" s="248"/>
      <c r="BH19" s="248"/>
      <c r="BI19" s="248"/>
      <c r="BL19" s="8"/>
      <c r="BM19" s="282">
        <v>43913.0</v>
      </c>
      <c r="BN19" s="251"/>
      <c r="BO19" s="251"/>
      <c r="BP19" s="252"/>
      <c r="BQ19" s="248"/>
      <c r="BR19" s="267" t="s">
        <v>188</v>
      </c>
      <c r="BS19" s="256"/>
      <c r="BT19" s="256"/>
      <c r="BU19" s="257"/>
      <c r="BV19" s="248"/>
      <c r="BW19" s="248"/>
      <c r="BX19" s="248"/>
      <c r="BY19" s="248"/>
      <c r="CB19" s="8"/>
      <c r="CC19" s="282">
        <v>43913.0</v>
      </c>
      <c r="CD19" s="251"/>
      <c r="CE19" s="251"/>
      <c r="CF19" s="252"/>
      <c r="CG19" s="248"/>
      <c r="CH19" s="267" t="s">
        <v>188</v>
      </c>
      <c r="CI19" s="255"/>
      <c r="CJ19" s="256"/>
      <c r="CK19" s="257"/>
      <c r="CL19" s="248"/>
      <c r="CM19" s="248"/>
      <c r="CN19" s="248"/>
      <c r="CO19" s="248"/>
      <c r="CR19" s="8"/>
      <c r="CS19" s="282">
        <v>43913.0</v>
      </c>
      <c r="CT19" s="251"/>
      <c r="CU19" s="251"/>
      <c r="CV19" s="252"/>
      <c r="CW19" s="248"/>
      <c r="CX19" s="267" t="s">
        <v>188</v>
      </c>
      <c r="CY19" s="255"/>
      <c r="CZ19" s="256"/>
      <c r="DA19" s="257"/>
      <c r="DB19" s="248"/>
      <c r="DC19" s="248"/>
      <c r="DD19" s="248"/>
      <c r="DE19" s="248"/>
      <c r="DH19" s="8"/>
      <c r="DI19" s="282">
        <v>43913.0</v>
      </c>
      <c r="DJ19" s="251"/>
      <c r="DK19" s="251"/>
      <c r="DL19" s="252"/>
      <c r="DM19" s="248"/>
      <c r="DN19" s="267" t="s">
        <v>188</v>
      </c>
      <c r="DO19" s="255"/>
      <c r="DP19" s="256"/>
      <c r="DQ19" s="257"/>
      <c r="DR19" s="248"/>
      <c r="DS19" s="248"/>
      <c r="DT19" s="248"/>
      <c r="DU19" s="248"/>
    </row>
    <row r="20" ht="15.75" customHeight="1">
      <c r="A20" s="282">
        <v>43914.0</v>
      </c>
      <c r="B20" s="251"/>
      <c r="C20" s="251"/>
      <c r="D20" s="252"/>
      <c r="E20" s="248"/>
      <c r="F20" s="248"/>
      <c r="G20" s="248"/>
      <c r="H20" s="248"/>
      <c r="I20" s="248"/>
      <c r="J20" s="248"/>
      <c r="K20" s="248"/>
      <c r="L20" s="248"/>
      <c r="M20" s="248"/>
      <c r="P20" s="8"/>
      <c r="Q20" s="282">
        <v>43914.0</v>
      </c>
      <c r="R20" s="251"/>
      <c r="S20" s="251"/>
      <c r="T20" s="252"/>
      <c r="U20" s="248"/>
      <c r="V20" s="248"/>
      <c r="W20" s="248"/>
      <c r="X20" s="248"/>
      <c r="Y20" s="248"/>
      <c r="Z20" s="248"/>
      <c r="AA20" s="248"/>
      <c r="AB20" s="248"/>
      <c r="AC20" s="248"/>
      <c r="AF20" s="8"/>
      <c r="AG20" s="282">
        <v>43914.0</v>
      </c>
      <c r="AH20" s="251"/>
      <c r="AI20" s="251"/>
      <c r="AJ20" s="252"/>
      <c r="AK20" s="248"/>
      <c r="AL20" s="248"/>
      <c r="AM20" s="248"/>
      <c r="AN20" s="248"/>
      <c r="AO20" s="248"/>
      <c r="AP20" s="248"/>
      <c r="AQ20" s="248"/>
      <c r="AR20" s="248"/>
      <c r="AS20" s="248"/>
      <c r="AV20" s="8"/>
      <c r="AW20" s="282">
        <v>43914.0</v>
      </c>
      <c r="AX20" s="251"/>
      <c r="AY20" s="251"/>
      <c r="AZ20" s="252"/>
      <c r="BA20" s="248"/>
      <c r="BB20" s="248"/>
      <c r="BC20" s="248"/>
      <c r="BD20" s="248"/>
      <c r="BE20" s="248"/>
      <c r="BF20" s="248"/>
      <c r="BG20" s="248"/>
      <c r="BH20" s="248"/>
      <c r="BI20" s="248"/>
      <c r="BL20" s="8"/>
      <c r="BM20" s="282">
        <v>43914.0</v>
      </c>
      <c r="BN20" s="251"/>
      <c r="BO20" s="251"/>
      <c r="BP20" s="252"/>
      <c r="BQ20" s="248"/>
      <c r="BR20" s="248"/>
      <c r="BS20" s="248"/>
      <c r="BT20" s="248"/>
      <c r="BU20" s="248"/>
      <c r="BV20" s="248"/>
      <c r="BW20" s="248"/>
      <c r="BX20" s="248"/>
      <c r="BY20" s="248"/>
      <c r="CB20" s="8"/>
      <c r="CC20" s="282">
        <v>43914.0</v>
      </c>
      <c r="CD20" s="251"/>
      <c r="CE20" s="251"/>
      <c r="CF20" s="252"/>
      <c r="CG20" s="248"/>
      <c r="CH20" s="248"/>
      <c r="CI20" s="248"/>
      <c r="CJ20" s="248"/>
      <c r="CK20" s="248"/>
      <c r="CL20" s="248"/>
      <c r="CM20" s="248"/>
      <c r="CN20" s="248"/>
      <c r="CO20" s="248"/>
      <c r="CR20" s="8"/>
      <c r="CS20" s="282">
        <v>43914.0</v>
      </c>
      <c r="CT20" s="271">
        <f>'Уточняющее касание '!Y34</f>
        <v>0.9404761905</v>
      </c>
      <c r="CU20" s="251">
        <f>'Уточняющее касание '!Y35</f>
        <v>2</v>
      </c>
      <c r="CV20" s="252">
        <f>'Уточняющее касание '!Y36</f>
        <v>0.003611111111</v>
      </c>
      <c r="CW20" s="248"/>
      <c r="CX20" s="248"/>
      <c r="CY20" s="248"/>
      <c r="CZ20" s="248"/>
      <c r="DA20" s="248"/>
      <c r="DB20" s="248"/>
      <c r="DC20" s="248"/>
      <c r="DD20" s="248"/>
      <c r="DE20" s="248"/>
      <c r="DH20" s="8"/>
      <c r="DI20" s="282">
        <v>43914.0</v>
      </c>
      <c r="DJ20" s="271">
        <f>'Было не удобно говорить, недозв'!V19</f>
        <v>1</v>
      </c>
      <c r="DK20" s="251">
        <f>'Было не удобно говорить, недозв'!V20</f>
        <v>2</v>
      </c>
      <c r="DL20" s="252">
        <f>'Было не удобно говорить, недозв'!V21</f>
        <v>0.006446759259</v>
      </c>
      <c r="DM20" s="248"/>
      <c r="DN20" s="248"/>
      <c r="DO20" s="248"/>
      <c r="DP20" s="248"/>
      <c r="DQ20" s="248"/>
      <c r="DR20" s="248"/>
      <c r="DS20" s="248"/>
      <c r="DT20" s="248"/>
      <c r="DU20" s="248"/>
    </row>
    <row r="21" ht="15.75" customHeight="1">
      <c r="A21" s="282">
        <v>43915.0</v>
      </c>
      <c r="B21" s="251"/>
      <c r="C21" s="251"/>
      <c r="D21" s="252"/>
      <c r="E21" s="248"/>
      <c r="F21" s="248"/>
      <c r="G21" s="248"/>
      <c r="H21" s="248"/>
      <c r="I21" s="248"/>
      <c r="J21" s="248"/>
      <c r="K21" s="248"/>
      <c r="L21" s="248"/>
      <c r="M21" s="248"/>
      <c r="P21" s="8"/>
      <c r="Q21" s="282">
        <v>43915.0</v>
      </c>
      <c r="R21" s="271">
        <f>'Звонок ЛПР'!X40</f>
        <v>0.8</v>
      </c>
      <c r="S21" s="251">
        <f>'Звонок ЛПР'!X41</f>
        <v>1</v>
      </c>
      <c r="T21" s="252">
        <f>'Звонок ЛПР'!X42</f>
        <v>0.001030092593</v>
      </c>
      <c r="U21" s="248"/>
      <c r="V21" s="248"/>
      <c r="W21" s="248"/>
      <c r="X21" s="248"/>
      <c r="Y21" s="248"/>
      <c r="Z21" s="248"/>
      <c r="AA21" s="248"/>
      <c r="AB21" s="248"/>
      <c r="AC21" s="248"/>
      <c r="AF21" s="8"/>
      <c r="AG21" s="282">
        <v>43915.0</v>
      </c>
      <c r="AH21" s="271">
        <f>'ТКП отправлено'!N37</f>
        <v>0.9433962264</v>
      </c>
      <c r="AI21" s="251">
        <f>'ТКП отправлено'!N38</f>
        <v>2</v>
      </c>
      <c r="AJ21" s="252">
        <f>'ТКП отправлено'!N39</f>
        <v>0.001134259259</v>
      </c>
      <c r="AK21" s="248"/>
      <c r="AL21" s="248"/>
      <c r="AM21" s="248"/>
      <c r="AN21" s="248"/>
      <c r="AO21" s="248"/>
      <c r="AP21" s="248"/>
      <c r="AQ21" s="248"/>
      <c r="AR21" s="248"/>
      <c r="AS21" s="248"/>
      <c r="AV21" s="8"/>
      <c r="AW21" s="282">
        <v>43915.0</v>
      </c>
      <c r="AX21" s="251"/>
      <c r="AY21" s="251"/>
      <c r="AZ21" s="252"/>
      <c r="BA21" s="248"/>
      <c r="BB21" s="248"/>
      <c r="BC21" s="248"/>
      <c r="BD21" s="248"/>
      <c r="BE21" s="248"/>
      <c r="BF21" s="248"/>
      <c r="BG21" s="248"/>
      <c r="BH21" s="248"/>
      <c r="BI21" s="248"/>
      <c r="BL21" s="8"/>
      <c r="BM21" s="282">
        <v>43915.0</v>
      </c>
      <c r="BN21" s="251"/>
      <c r="BO21" s="251"/>
      <c r="BP21" s="252"/>
      <c r="BQ21" s="248"/>
      <c r="BR21" s="248"/>
      <c r="BS21" s="248"/>
      <c r="BT21" s="248"/>
      <c r="BU21" s="248"/>
      <c r="BV21" s="248"/>
      <c r="BW21" s="248"/>
      <c r="BX21" s="248"/>
      <c r="BY21" s="248"/>
      <c r="CB21" s="8"/>
      <c r="CC21" s="282">
        <v>43915.0</v>
      </c>
      <c r="CD21" s="251"/>
      <c r="CE21" s="251"/>
      <c r="CF21" s="252"/>
      <c r="CG21" s="248"/>
      <c r="CH21" s="248"/>
      <c r="CI21" s="248"/>
      <c r="CJ21" s="248"/>
      <c r="CK21" s="248"/>
      <c r="CL21" s="248"/>
      <c r="CM21" s="248"/>
      <c r="CN21" s="248"/>
      <c r="CO21" s="248"/>
      <c r="CR21" s="8"/>
      <c r="CS21" s="282">
        <v>43915.0</v>
      </c>
      <c r="CT21" s="271">
        <f>'Уточняющее касание '!AB34</f>
        <v>0.5119047619</v>
      </c>
      <c r="CU21" s="251">
        <f>'Уточняющее касание '!AB35</f>
        <v>2</v>
      </c>
      <c r="CV21" s="252">
        <f>'Уточняющее касание '!AB36</f>
        <v>0.002349537037</v>
      </c>
      <c r="CW21" s="248"/>
      <c r="CX21" s="248"/>
      <c r="CY21" s="248"/>
      <c r="CZ21" s="248"/>
      <c r="DA21" s="248"/>
      <c r="DB21" s="248"/>
      <c r="DC21" s="248"/>
      <c r="DD21" s="248"/>
      <c r="DE21" s="248"/>
      <c r="DH21" s="8"/>
      <c r="DI21" s="282">
        <v>43915.0</v>
      </c>
      <c r="DJ21" s="251"/>
      <c r="DK21" s="251"/>
      <c r="DL21" s="252"/>
      <c r="DM21" s="248"/>
      <c r="DN21" s="248"/>
      <c r="DO21" s="248"/>
      <c r="DP21" s="248"/>
      <c r="DQ21" s="248"/>
      <c r="DR21" s="248"/>
      <c r="DS21" s="248"/>
      <c r="DT21" s="248"/>
      <c r="DU21" s="248"/>
    </row>
    <row r="22" ht="15.75" customHeight="1">
      <c r="A22" s="282">
        <v>43916.0</v>
      </c>
      <c r="B22" s="271"/>
      <c r="C22" s="251"/>
      <c r="D22" s="252"/>
      <c r="E22" s="248"/>
      <c r="F22" s="248"/>
      <c r="G22" s="248"/>
      <c r="H22" s="248"/>
      <c r="I22" s="248"/>
      <c r="J22" s="248"/>
      <c r="K22" s="248"/>
      <c r="L22" s="248"/>
      <c r="M22" s="248"/>
      <c r="P22" s="8"/>
      <c r="Q22" s="282">
        <v>43916.0</v>
      </c>
      <c r="R22" s="271"/>
      <c r="S22" s="251"/>
      <c r="T22" s="252"/>
      <c r="U22" s="248"/>
      <c r="V22" s="248"/>
      <c r="W22" s="248"/>
      <c r="X22" s="248"/>
      <c r="Y22" s="248"/>
      <c r="Z22" s="248"/>
      <c r="AA22" s="248"/>
      <c r="AB22" s="248"/>
      <c r="AC22" s="248"/>
      <c r="AF22" s="8"/>
      <c r="AG22" s="282">
        <v>43916.0</v>
      </c>
      <c r="AH22" s="271"/>
      <c r="AI22" s="251"/>
      <c r="AJ22" s="252"/>
      <c r="AK22" s="248"/>
      <c r="AL22" s="248"/>
      <c r="AM22" s="248"/>
      <c r="AN22" s="248"/>
      <c r="AO22" s="248"/>
      <c r="AP22" s="248"/>
      <c r="AQ22" s="248"/>
      <c r="AR22" s="248"/>
      <c r="AS22" s="248"/>
      <c r="AV22" s="8"/>
      <c r="AW22" s="282">
        <v>43916.0</v>
      </c>
      <c r="AX22" s="271"/>
      <c r="AY22" s="251"/>
      <c r="AZ22" s="252"/>
      <c r="BA22" s="248"/>
      <c r="BB22" s="248"/>
      <c r="BC22" s="248"/>
      <c r="BD22" s="248"/>
      <c r="BE22" s="248"/>
      <c r="BF22" s="248"/>
      <c r="BG22" s="248"/>
      <c r="BH22" s="248"/>
      <c r="BI22" s="248"/>
      <c r="BL22" s="8"/>
      <c r="BM22" s="282">
        <v>43916.0</v>
      </c>
      <c r="BN22" s="271"/>
      <c r="BO22" s="251"/>
      <c r="BP22" s="252"/>
      <c r="BQ22" s="248"/>
      <c r="BR22" s="248"/>
      <c r="BS22" s="248"/>
      <c r="BT22" s="248"/>
      <c r="BU22" s="248"/>
      <c r="BV22" s="248"/>
      <c r="BW22" s="248"/>
      <c r="BX22" s="248"/>
      <c r="BY22" s="248"/>
      <c r="CB22" s="8"/>
      <c r="CC22" s="282">
        <v>43916.0</v>
      </c>
      <c r="CD22" s="271"/>
      <c r="CE22" s="251"/>
      <c r="CF22" s="252"/>
      <c r="CG22" s="248"/>
      <c r="CH22" s="248"/>
      <c r="CI22" s="248"/>
      <c r="CJ22" s="248"/>
      <c r="CK22" s="248"/>
      <c r="CL22" s="248"/>
      <c r="CM22" s="248"/>
      <c r="CN22" s="248"/>
      <c r="CO22" s="248"/>
      <c r="CR22" s="8"/>
      <c r="CS22" s="282">
        <v>43916.0</v>
      </c>
      <c r="CT22" s="271">
        <f>'Уточняющее касание '!AE34</f>
        <v>0.9285714286</v>
      </c>
      <c r="CU22" s="251">
        <f>'Уточняющее касание '!AE35</f>
        <v>2</v>
      </c>
      <c r="CV22" s="252">
        <f>'Уточняющее касание '!AE36</f>
        <v>0.002071759259</v>
      </c>
      <c r="CW22" s="248"/>
      <c r="CX22" s="248"/>
      <c r="CY22" s="248"/>
      <c r="CZ22" s="248"/>
      <c r="DA22" s="248"/>
      <c r="DB22" s="248"/>
      <c r="DC22" s="248"/>
      <c r="DD22" s="248"/>
      <c r="DE22" s="248"/>
      <c r="DH22" s="8"/>
      <c r="DI22" s="282">
        <v>43916.0</v>
      </c>
      <c r="DJ22" s="271"/>
      <c r="DK22" s="251"/>
      <c r="DL22" s="252"/>
      <c r="DM22" s="248"/>
      <c r="DN22" s="248"/>
      <c r="DO22" s="248"/>
      <c r="DP22" s="248"/>
      <c r="DQ22" s="248"/>
      <c r="DR22" s="248"/>
      <c r="DS22" s="248"/>
      <c r="DT22" s="248"/>
      <c r="DU22" s="248"/>
    </row>
    <row r="23" ht="15.75" customHeight="1">
      <c r="A23" s="282">
        <v>43917.0</v>
      </c>
      <c r="B23" s="251"/>
      <c r="C23" s="251"/>
      <c r="D23" s="252"/>
      <c r="E23" s="248"/>
      <c r="F23" s="248"/>
      <c r="G23" s="248"/>
      <c r="H23" s="248"/>
      <c r="I23" s="248"/>
      <c r="J23" s="248"/>
      <c r="K23" s="248"/>
      <c r="L23" s="248"/>
      <c r="M23" s="248"/>
      <c r="P23" s="8"/>
      <c r="Q23" s="282">
        <v>43917.0</v>
      </c>
      <c r="R23" s="251"/>
      <c r="S23" s="251"/>
      <c r="T23" s="252"/>
      <c r="U23" s="248"/>
      <c r="V23" s="248"/>
      <c r="W23" s="248"/>
      <c r="X23" s="248"/>
      <c r="Y23" s="248"/>
      <c r="Z23" s="248"/>
      <c r="AA23" s="248"/>
      <c r="AB23" s="248"/>
      <c r="AC23" s="248"/>
      <c r="AF23" s="8"/>
      <c r="AG23" s="282">
        <v>43917.0</v>
      </c>
      <c r="AH23" s="251"/>
      <c r="AI23" s="251"/>
      <c r="AJ23" s="252"/>
      <c r="AK23" s="248"/>
      <c r="AL23" s="248"/>
      <c r="AM23" s="248"/>
      <c r="AN23" s="248"/>
      <c r="AO23" s="248"/>
      <c r="AP23" s="248"/>
      <c r="AQ23" s="248"/>
      <c r="AR23" s="248"/>
      <c r="AS23" s="248"/>
      <c r="AV23" s="8"/>
      <c r="AW23" s="282">
        <v>43917.0</v>
      </c>
      <c r="AX23" s="251"/>
      <c r="AY23" s="251"/>
      <c r="AZ23" s="252"/>
      <c r="BA23" s="248"/>
      <c r="BB23" s="248"/>
      <c r="BC23" s="248"/>
      <c r="BD23" s="248"/>
      <c r="BE23" s="248"/>
      <c r="BF23" s="248"/>
      <c r="BG23" s="248"/>
      <c r="BH23" s="248"/>
      <c r="BI23" s="248"/>
      <c r="BL23" s="8"/>
      <c r="BM23" s="282">
        <v>43917.0</v>
      </c>
      <c r="BN23" s="251"/>
      <c r="BO23" s="251"/>
      <c r="BP23" s="252"/>
      <c r="BQ23" s="248"/>
      <c r="BR23" s="248"/>
      <c r="BS23" s="248"/>
      <c r="BT23" s="248"/>
      <c r="BU23" s="248"/>
      <c r="BV23" s="248"/>
      <c r="BW23" s="248"/>
      <c r="BX23" s="248"/>
      <c r="BY23" s="248"/>
      <c r="CB23" s="8"/>
      <c r="CC23" s="282">
        <v>43917.0</v>
      </c>
      <c r="CD23" s="271">
        <f>'ВХОДЯЩИЙ ЗВОНОК'!I20</f>
        <v>0.9473684211</v>
      </c>
      <c r="CE23" s="251">
        <f>'ВХОДЯЩИЙ ЗВОНОК'!I21</f>
        <v>1</v>
      </c>
      <c r="CF23" s="252">
        <f>'ВХОДЯЩИЙ ЗВОНОК'!I22</f>
        <v>0.0007407407407</v>
      </c>
      <c r="CG23" s="248"/>
      <c r="CH23" s="248"/>
      <c r="CI23" s="248"/>
      <c r="CJ23" s="248"/>
      <c r="CK23" s="248"/>
      <c r="CL23" s="248"/>
      <c r="CM23" s="248"/>
      <c r="CN23" s="248"/>
      <c r="CO23" s="248"/>
      <c r="CR23" s="8"/>
      <c r="CS23" s="282">
        <v>43917.0</v>
      </c>
      <c r="CT23" s="251"/>
      <c r="CU23" s="251"/>
      <c r="CV23" s="252"/>
      <c r="CW23" s="248"/>
      <c r="CX23" s="248"/>
      <c r="CY23" s="248"/>
      <c r="CZ23" s="248"/>
      <c r="DA23" s="248"/>
      <c r="DB23" s="248"/>
      <c r="DC23" s="248"/>
      <c r="DD23" s="248"/>
      <c r="DE23" s="248"/>
      <c r="DH23" s="8"/>
      <c r="DI23" s="282">
        <v>43917.0</v>
      </c>
      <c r="DJ23" s="251"/>
      <c r="DK23" s="251"/>
      <c r="DL23" s="252"/>
      <c r="DM23" s="248"/>
      <c r="DN23" s="248"/>
      <c r="DO23" s="248"/>
      <c r="DP23" s="248"/>
      <c r="DQ23" s="248"/>
      <c r="DR23" s="248"/>
      <c r="DS23" s="248"/>
      <c r="DT23" s="248"/>
      <c r="DU23" s="24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Q1:AC1"/>
    <mergeCell ref="AG1:AU1"/>
    <mergeCell ref="AW1:BK1"/>
    <mergeCell ref="BM1:CA1"/>
    <mergeCell ref="CC1:CQ1"/>
    <mergeCell ref="CS1:DG1"/>
    <mergeCell ref="DI1:DU1"/>
    <mergeCell ref="CS2:CV2"/>
    <mergeCell ref="DI2:DL2"/>
    <mergeCell ref="A1:M1"/>
    <mergeCell ref="A2:D2"/>
    <mergeCell ref="Q2:T2"/>
    <mergeCell ref="AG2:AJ2"/>
    <mergeCell ref="AW2:AZ2"/>
    <mergeCell ref="BM2:BP2"/>
    <mergeCell ref="CC2:CF2"/>
  </mergeCells>
  <printOptions/>
  <pageMargins bottom="0.75" footer="0.0" header="0.0" left="0.7" right="0.7" top="0.75"/>
  <pageSetup orientation="landscape"/>
  <drawing r:id="rId1"/>
</worksheet>
</file>