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LastMonth\"/>
    </mc:Choice>
  </mc:AlternateContent>
  <bookViews>
    <workbookView xWindow="0" yWindow="0" windowWidth="23040" windowHeight="9192"/>
  </bookViews>
  <sheets>
    <sheet name=" ОТП" sheetId="1" r:id="rId1"/>
    <sheet name="Статистики" sheetId="2" r:id="rId2"/>
    <sheet name="Сводная" sheetId="3" r:id="rId3"/>
  </sheets>
  <calcPr calcId="162913"/>
</workbook>
</file>

<file path=xl/calcChain.xml><?xml version="1.0" encoding="utf-8"?>
<calcChain xmlns="http://schemas.openxmlformats.org/spreadsheetml/2006/main">
  <c r="D3" i="3" l="1"/>
  <c r="C3" i="3"/>
  <c r="F7" i="2"/>
  <c r="F7" i="3" s="1"/>
  <c r="E7" i="2"/>
  <c r="D7" i="3" s="1"/>
  <c r="D7" i="2"/>
  <c r="C7" i="3" s="1"/>
  <c r="E4" i="2"/>
  <c r="D4" i="3" s="1"/>
  <c r="E3" i="2"/>
  <c r="D3" i="2"/>
  <c r="E2" i="2"/>
  <c r="D2" i="3" s="1"/>
  <c r="AD159" i="1"/>
  <c r="E10" i="2" s="1"/>
  <c r="D10" i="3" s="1"/>
  <c r="AB159" i="1"/>
  <c r="E9" i="2" s="1"/>
  <c r="X159" i="1"/>
  <c r="E8" i="2" s="1"/>
  <c r="AD158" i="1"/>
  <c r="AB158" i="1"/>
  <c r="X158" i="1"/>
  <c r="AD157" i="1"/>
  <c r="AB157" i="1"/>
  <c r="X157" i="1"/>
  <c r="AD156" i="1"/>
  <c r="AB156" i="1"/>
  <c r="X156" i="1"/>
  <c r="U156" i="1"/>
  <c r="Q156" i="1"/>
  <c r="N156" i="1"/>
  <c r="AD155" i="1"/>
  <c r="AB155" i="1"/>
  <c r="X155" i="1"/>
  <c r="AD154" i="1"/>
  <c r="AB154" i="1"/>
  <c r="X154" i="1"/>
  <c r="AD153" i="1"/>
  <c r="AB153" i="1"/>
  <c r="X153" i="1"/>
  <c r="AD152" i="1"/>
  <c r="F10" i="2" s="1"/>
  <c r="F10" i="3" s="1"/>
  <c r="AB152" i="1"/>
  <c r="F9" i="2" s="1"/>
  <c r="X152" i="1"/>
  <c r="F8" i="2" s="1"/>
  <c r="F8" i="3" s="1"/>
  <c r="U152" i="1"/>
  <c r="Q152" i="1"/>
  <c r="F4" i="2" s="1"/>
  <c r="F4" i="3" s="1"/>
  <c r="N152" i="1"/>
  <c r="F3" i="2" s="1"/>
  <c r="F3" i="3" s="1"/>
  <c r="H152" i="1"/>
  <c r="F2" i="2" s="1"/>
  <c r="AD151" i="1"/>
  <c r="D10" i="2" s="1"/>
  <c r="C10" i="3" s="1"/>
  <c r="AB151" i="1"/>
  <c r="D9" i="2" s="1"/>
  <c r="X151" i="1"/>
  <c r="D8" i="2" s="1"/>
  <c r="C8" i="3" s="1"/>
  <c r="U151" i="1"/>
  <c r="Q151" i="1"/>
  <c r="D4" i="2" s="1"/>
  <c r="C4" i="3" s="1"/>
  <c r="H151" i="1"/>
  <c r="D2" i="2" s="1"/>
  <c r="S142" i="1"/>
  <c r="I142" i="1"/>
  <c r="Z141" i="1"/>
  <c r="Y141" i="1"/>
  <c r="W141" i="1"/>
  <c r="O141" i="1"/>
  <c r="M141" i="1"/>
  <c r="L141" i="1"/>
  <c r="E141" i="1"/>
  <c r="AC140" i="1"/>
  <c r="AC142" i="1" s="1"/>
  <c r="AA140" i="1"/>
  <c r="AA142" i="1" s="1"/>
  <c r="Z140" i="1"/>
  <c r="Y140" i="1"/>
  <c r="W140" i="1"/>
  <c r="V140" i="1"/>
  <c r="T140" i="1"/>
  <c r="S140" i="1"/>
  <c r="S141" i="1" s="1"/>
  <c r="R140" i="1"/>
  <c r="R142" i="1" s="1"/>
  <c r="P140" i="1"/>
  <c r="P142" i="1" s="1"/>
  <c r="O140" i="1"/>
  <c r="M140" i="1"/>
  <c r="L140" i="1"/>
  <c r="K140" i="1"/>
  <c r="J140" i="1"/>
  <c r="I140" i="1"/>
  <c r="I141" i="1" s="1"/>
  <c r="G140" i="1"/>
  <c r="G142" i="1" s="1"/>
  <c r="F140" i="1"/>
  <c r="F142" i="1" s="1"/>
  <c r="E140" i="1"/>
  <c r="AC139" i="1"/>
  <c r="AA139" i="1"/>
  <c r="Z139" i="1"/>
  <c r="Z142" i="1" s="1"/>
  <c r="Y139" i="1"/>
  <c r="Y142" i="1" s="1"/>
  <c r="W139" i="1"/>
  <c r="W142" i="1" s="1"/>
  <c r="V139" i="1"/>
  <c r="V141" i="1" s="1"/>
  <c r="T139" i="1"/>
  <c r="T141" i="1" s="1"/>
  <c r="S139" i="1"/>
  <c r="R139" i="1"/>
  <c r="P139" i="1"/>
  <c r="O139" i="1"/>
  <c r="O142" i="1" s="1"/>
  <c r="M139" i="1"/>
  <c r="M142" i="1" s="1"/>
  <c r="L139" i="1"/>
  <c r="L142" i="1" s="1"/>
  <c r="K139" i="1"/>
  <c r="K141" i="1" s="1"/>
  <c r="J139" i="1"/>
  <c r="J141" i="1" s="1"/>
  <c r="I139" i="1"/>
  <c r="G139" i="1"/>
  <c r="F139" i="1"/>
  <c r="E139" i="1"/>
  <c r="E142" i="1" s="1"/>
  <c r="M2" i="2" l="1"/>
  <c r="F2" i="3"/>
  <c r="M2" i="3" s="1"/>
  <c r="X150" i="1"/>
  <c r="B8" i="2" s="1"/>
  <c r="X160" i="1"/>
  <c r="N150" i="1"/>
  <c r="B3" i="2" s="1"/>
  <c r="C3" i="2" s="1"/>
  <c r="B3" i="3" s="1"/>
  <c r="E3" i="3" s="1"/>
  <c r="N160" i="1"/>
  <c r="L2" i="2"/>
  <c r="D8" i="3"/>
  <c r="F9" i="3"/>
  <c r="M3" i="3" s="1"/>
  <c r="M3" i="2"/>
  <c r="D9" i="3"/>
  <c r="K3" i="3" s="1"/>
  <c r="L3" i="2"/>
  <c r="K2" i="2"/>
  <c r="C2" i="3"/>
  <c r="J2" i="3" s="1"/>
  <c r="C9" i="3"/>
  <c r="J3" i="3" s="1"/>
  <c r="K3" i="2"/>
  <c r="K2" i="3"/>
  <c r="V2" i="3" s="1"/>
  <c r="J142" i="1"/>
  <c r="T142" i="1"/>
  <c r="K142" i="1"/>
  <c r="V142" i="1"/>
  <c r="F141" i="1"/>
  <c r="H150" i="1" s="1"/>
  <c r="B2" i="2" s="1"/>
  <c r="C2" i="2" s="1"/>
  <c r="B2" i="3" s="1"/>
  <c r="E2" i="3" s="1"/>
  <c r="P141" i="1"/>
  <c r="Q150" i="1" s="1"/>
  <c r="B4" i="2" s="1"/>
  <c r="AA141" i="1"/>
  <c r="AB150" i="1" s="1"/>
  <c r="B9" i="2" s="1"/>
  <c r="G141" i="1"/>
  <c r="R141" i="1"/>
  <c r="AC141" i="1"/>
  <c r="U150" i="1" l="1"/>
  <c r="B7" i="2" s="1"/>
  <c r="U160" i="1"/>
  <c r="U2" i="3"/>
  <c r="T3" i="2"/>
  <c r="AD160" i="1"/>
  <c r="AD150" i="1"/>
  <c r="B10" i="2" s="1"/>
  <c r="C10" i="2" s="1"/>
  <c r="B10" i="3" s="1"/>
  <c r="E10" i="3" s="1"/>
  <c r="S3" i="2"/>
  <c r="Q160" i="1"/>
  <c r="C9" i="2"/>
  <c r="B9" i="3" s="1"/>
  <c r="E9" i="3"/>
  <c r="I3" i="3" s="1"/>
  <c r="L3" i="3" s="1"/>
  <c r="E8" i="3"/>
  <c r="C8" i="2"/>
  <c r="B8" i="3" s="1"/>
  <c r="C4" i="2"/>
  <c r="B4" i="3" s="1"/>
  <c r="E4" i="3"/>
  <c r="H160" i="1"/>
  <c r="W2" i="3"/>
  <c r="AB160" i="1"/>
  <c r="U3" i="2"/>
  <c r="I3" i="2" l="1"/>
  <c r="J3" i="2" s="1"/>
  <c r="E7" i="3"/>
  <c r="I2" i="3" s="1"/>
  <c r="L2" i="3" s="1"/>
  <c r="T2" i="3" s="1"/>
  <c r="C7" i="2"/>
  <c r="B7" i="3" s="1"/>
  <c r="I2" i="2" l="1"/>
  <c r="J2" i="2" s="1"/>
  <c r="R3" i="2" s="1"/>
</calcChain>
</file>

<file path=xl/sharedStrings.xml><?xml version="1.0" encoding="utf-8"?>
<sst xmlns="http://schemas.openxmlformats.org/spreadsheetml/2006/main" count="479" uniqueCount="206">
  <si>
    <t>Вес</t>
  </si>
  <si>
    <t>№</t>
  </si>
  <si>
    <t>Ирина</t>
  </si>
  <si>
    <t>Параметр оценки</t>
  </si>
  <si>
    <t>Входящий от 7 921 441-20-12</t>
  </si>
  <si>
    <t>Входящий от 7 967 231-52-74</t>
  </si>
  <si>
    <t>Входящий от 7 985 067-72-57</t>
  </si>
  <si>
    <t>Входящий от 7 926 798-92-36</t>
  </si>
  <si>
    <t>Входящий от 7 903 627-44-84</t>
  </si>
  <si>
    <t>Входящий от 7 499 947-04-11</t>
  </si>
  <si>
    <t>Входящий от 7 905 560-86-60</t>
  </si>
  <si>
    <t>Входящий от 7 926 597-56-67</t>
  </si>
  <si>
    <t>Входящий от 7 921 969-88-34</t>
  </si>
  <si>
    <t>Входящий от 7 985 784-96-24</t>
  </si>
  <si>
    <t>Входящий от 7 985 644-85-40</t>
  </si>
  <si>
    <t>Входящий от 7 495 531-06-41</t>
  </si>
  <si>
    <t>Входящий от 7 985 897-98-57</t>
  </si>
  <si>
    <t>Входящий от 7 903 154-57-27</t>
  </si>
  <si>
    <t>Входящий от 7 964 639-43-13</t>
  </si>
  <si>
    <t>Входящий от 7 916 905-94-22</t>
  </si>
  <si>
    <t>Входящий от 7 903 960-58-90</t>
  </si>
  <si>
    <t>Входящий от 7 911 110-67-67</t>
  </si>
  <si>
    <t>Входящий от 7 985 131-05-70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</si>
  <si>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</si>
  <si>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</si>
  <si>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</si>
  <si>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</si>
  <si>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</si>
  <si>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</si>
  <si>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</si>
  <si>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</si>
  <si>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</si>
  <si>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</si>
  <si>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</si>
  <si>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</si>
  <si>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</si>
  <si>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</si>
  <si>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sz val="14"/>
        <color rgb="FF000000"/>
        <rFont val="Calibri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</si>
  <si>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</si>
  <si>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</si>
  <si>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</si>
  <si>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</si>
  <si>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</si>
  <si>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</si>
  <si>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</si>
  <si>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</si>
  <si>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</si>
  <si>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</si>
  <si>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</si>
  <si>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</si>
  <si>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</si>
  <si>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</si>
  <si>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</si>
  <si>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</si>
  <si>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</si>
  <si>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</si>
  <si>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</si>
  <si>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</si>
  <si>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</si>
  <si>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</si>
  <si>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</si>
  <si>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</si>
  <si>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</si>
  <si>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</si>
  <si>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</si>
  <si>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</si>
  <si>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</si>
  <si>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</si>
  <si>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</si>
  <si>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</si>
  <si>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</si>
  <si>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</si>
  <si>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</si>
  <si>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</si>
  <si>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</si>
  <si>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</si>
  <si>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</si>
  <si>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</si>
  <si>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</si>
  <si>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</si>
  <si>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</si>
  <si>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</si>
  <si>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</si>
  <si>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</si>
  <si>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</si>
  <si>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</si>
  <si>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</si>
  <si>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</si>
  <si>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</si>
  <si>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sz val="14"/>
        <color rgb="FF000000"/>
        <rFont val="Calibri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</si>
  <si>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</si>
  <si>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</si>
  <si>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</si>
  <si>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</si>
  <si>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</si>
  <si>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</si>
  <si>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</si>
  <si>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</si>
  <si>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</si>
  <si>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</si>
  <si>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</si>
  <si>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</si>
  <si>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</si>
  <si>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</si>
  <si>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</si>
  <si>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</si>
  <si>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</si>
  <si>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sz val="14"/>
        <color rgb="FF000000"/>
        <rFont val="Calibri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</si>
  <si>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</si>
  <si>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</si>
  <si>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</si>
  <si>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</si>
  <si>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</si>
  <si>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</si>
  <si>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</si>
  <si>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</si>
  <si>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</si>
  <si>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</si>
  <si>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</si>
  <si>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</si>
  <si>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</si>
  <si>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</si>
  <si>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</si>
  <si>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</si>
  <si>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</si>
  <si>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</si>
  <si>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</si>
  <si>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</si>
  <si>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</si>
  <si>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</si>
  <si>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</si>
  <si>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</si>
  <si>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</si>
  <si>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</si>
  <si>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</si>
  <si>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</si>
  <si>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</si>
  <si>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</si>
  <si>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</si>
  <si>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</si>
  <si>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</si>
  <si>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</si>
  <si>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</si>
  <si>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</si>
  <si>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</si>
  <si>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</si>
  <si>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>Клиенту нужно выбрать один из двух комодов. Менеджер провел консультацию не по пунктам чек листа, но на вопросы клиента ответил.</t>
  </si>
  <si>
    <t>Клиент хочет видеть мебель в вживую. Ему нужны 2 спальни и диван.Менеджер предложил сделать примерку.</t>
  </si>
  <si>
    <t xml:space="preserve">Клиента интересовала коллекция Трио. Менеджер проконсультировал по коллекции и по цвету. </t>
  </si>
  <si>
    <t>Менеджер не уточнил,какая мебель нужна на примерку, не узнал, куда она нужна, есть ли что то еще, не задал направляющие вопросы, без инициативно отнесся к расширению чека и не заинтересовал клиента</t>
  </si>
  <si>
    <t>Менеджер провел консультацию не по пунктам чек листа. Клиента интересовала спальня Бриансон в полном комплекте.</t>
  </si>
  <si>
    <t>Разговор вел клиент, а должно было быть наоборот. Клиенту нужно было покрыть мебель огнеупорным покрытием. Менеджер не пытался расширить чек и больше узнать о потребностях клиента</t>
  </si>
  <si>
    <t>Разговором управлял клиента менеджер не был заинтересован в продаже. Не пытался расширить чек, узнать, что именно нужно человеку, хотя клиенту нужно обставить всю квартиру . Менеджер проявил некомпетентность.</t>
  </si>
  <si>
    <t>Клиента интересует стол письменный, комод коллекции Рауна на дачу в Московской области. Менеджер провел консультацию не по чек листу. не попытался сделать дополнительные продажи.</t>
  </si>
  <si>
    <t>Менеджер перешел с клиентом в ватсап для уточнения деталей заказа и более подробной консультации.</t>
  </si>
  <si>
    <t>Клиента заинтересовал шкаф коллекции Престиж. Менеджер проконсультировал по доставке и наличию, но не попытался увеличить продажи.</t>
  </si>
  <si>
    <t>Клиенту нужен шкаф цвета белый воск, но он не совсем понимает, как это выглядит вживую, поэтому попросил живые фото. Клиент обещал скинуть на вотсап.</t>
  </si>
  <si>
    <t>Клиента интересует тумба Ирвинг, а конкретно скидки на эту тумбу. Менеджер проконсультировал по цене и доставке, но не попытался расширить чек.</t>
  </si>
  <si>
    <t>Клиента интересовала Оскар 3. Менеджер проконсультировал по цвету и модели, не попытался расширить чек, эту инициативу на себя взял клиент</t>
  </si>
  <si>
    <t>Менеджер хорошо уточнил детали для подборки вариантов</t>
  </si>
  <si>
    <t>Менеджер предложил перейти в whatsapp для уточнения нюансов заказа</t>
  </si>
  <si>
    <t>Клиента интересовало изготовление по индивидуальным размерам, менеджер объяснил по какой причине это невозможно и предложил альтернативные варианты .</t>
  </si>
  <si>
    <t>Клиенту нужен большой обеденный стол  с минимальным сроком изготовления или уже готовый, менеджер должен прислать в whats app подходящие варианты</t>
  </si>
  <si>
    <t>Клиенту нужна кровать с матрасом и тумбочкой, менеджер уточнил в какой стиле хотелось бы и  подходящие варианты пришлет в whats app</t>
  </si>
  <si>
    <t xml:space="preserve"> Клиента интересует шкаф-витрина Полонез, диван , и тумба Верде , зеркало Валентия  и еще другие товары, но хочет посмотреть в живую. Менеджер проконсультировал по всем появляющимся вопросам, но не расширил чек.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</si>
  <si>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</si>
  <si>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</si>
  <si>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</si>
  <si>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</si>
  <si>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sz val="11"/>
        <color rgb="FF00FF00"/>
        <rFont val="Calibri"/>
      </rPr>
      <t>Успешна закрыта</t>
    </r>
    <r>
      <rPr>
        <sz val="11"/>
        <color rgb="FF000000"/>
        <rFont val="Calibri"/>
      </rPr>
      <t xml:space="preserve">, </t>
    </r>
    <r>
      <rPr>
        <sz val="11"/>
        <color rgb="FFFF0000"/>
        <rFont val="Calibri"/>
      </rPr>
      <t>Упущена</t>
    </r>
    <r>
      <rPr>
        <sz val="11"/>
        <color rgb="FF000000"/>
        <rFont val="Calibri"/>
      </rPr>
      <t xml:space="preserve">, В работе) </t>
    </r>
  </si>
  <si>
    <t>Успешно закрыта</t>
  </si>
  <si>
    <t>В работе</t>
  </si>
  <si>
    <t xml:space="preserve">В работе </t>
  </si>
  <si>
    <t>Средний по всем звонкам</t>
  </si>
  <si>
    <t>Количество звонков</t>
  </si>
  <si>
    <t>Продолжительность звонков</t>
  </si>
  <si>
    <t>Исходящих</t>
  </si>
  <si>
    <t>Входящих</t>
  </si>
  <si>
    <t>Итого целевых</t>
  </si>
  <si>
    <t xml:space="preserve"> Итого времени на целевых</t>
  </si>
  <si>
    <t>С потенциалом продаж</t>
  </si>
  <si>
    <t>Нецелевые</t>
  </si>
  <si>
    <t>Общее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</si>
  <si>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</si>
  <si>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</si>
  <si>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</si>
  <si>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</si>
  <si>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</si>
  <si>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Продолжительность</t>
  </si>
  <si>
    <t>20.05-26.05</t>
  </si>
  <si>
    <t xml:space="preserve">Месяц </t>
  </si>
  <si>
    <t>Прослушано</t>
  </si>
  <si>
    <t xml:space="preserve">Время на целевых </t>
  </si>
  <si>
    <t>27.05-31.05</t>
  </si>
  <si>
    <t>Май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</si>
  <si>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</si>
  <si>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</si>
  <si>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</si>
  <si>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</si>
  <si>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</si>
  <si>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</si>
  <si>
    <t>20.05.-26.05.</t>
  </si>
  <si>
    <t>https://24.belfan.ru/crm/contact/details/56642/?IFRAME=Y&amp;IFRAME_TYPE=SIDE_SLIDER#</t>
  </si>
  <si>
    <t>https://24.belfan.ru/crm/lead/details/49441/?IFRAME=Y&amp;IFRAME_TYPE=SIDE_SLIDER#</t>
  </si>
  <si>
    <t>https://24.belfan.ru/crm/lead/details/49344/?IFRAME=Y&amp;IFRAME_TYPE=SIDE_SLIDER#</t>
  </si>
  <si>
    <t>Коррекции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</si>
</sst>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/m/yyyy"/>
  </numFmts>
  <fonts count="26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1"/>
      <color theme="1"/>
      <name val="Calibri"/>
    </font>
    <font>
      <sz val="11"/>
      <name val="Calibri"/>
    </font>
    <font>
      <u/>
      <sz val="11"/>
      <color rgb="FF2067B0"/>
      <name val="Arial"/>
    </font>
    <font>
      <sz val="11"/>
      <color rgb="FF2067B0"/>
      <name val="Arial"/>
    </font>
    <font>
      <u/>
      <sz val="11"/>
      <color rgb="FF2067B0"/>
      <name val="Arial"/>
    </font>
    <font>
      <sz val="11"/>
      <color theme="1"/>
      <name val="Calibri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rgb="FF000000"/>
      <name val="Roboto"/>
    </font>
    <font>
      <sz val="11"/>
      <color rgb="FF00FF00"/>
      <name val="Calibri"/>
    </font>
    <font>
      <sz val="11"/>
      <color rgb="FF000000"/>
      <name val="Inconsolata"/>
    </font>
    <font>
      <b/>
      <sz val="11"/>
      <color rgb="FF000000"/>
      <name val="Arial"/>
    </font>
    <font>
      <b/>
      <sz val="11"/>
      <color theme="1"/>
      <name val="Calibri"/>
    </font>
    <font>
      <b/>
      <sz val="11"/>
      <color theme="1"/>
      <name val="Arial"/>
    </font>
    <font>
      <u/>
      <sz val="11"/>
      <color theme="1"/>
      <name val="Calibri"/>
    </font>
    <font>
      <u/>
      <sz val="11"/>
      <color rgb="FF2067B0"/>
      <name val="Arial"/>
    </font>
    <font>
      <u/>
      <sz val="11"/>
      <color theme="1"/>
      <name val="Calibri"/>
    </font>
    <font>
      <u/>
      <sz val="11"/>
      <color rgb="FF2067B0"/>
      <name val="Arial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1" fontId="8" fillId="0" borderId="12" xfId="0" applyNumberFormat="1" applyFont="1" applyBorder="1" applyAlignment="1">
      <alignment horizontal="center" vertical="center"/>
    </xf>
    <xf numFmtId="21" fontId="8" fillId="0" borderId="12" xfId="0" applyNumberFormat="1" applyFont="1" applyBorder="1" applyAlignment="1">
      <alignment horizontal="center" vertical="center" wrapText="1"/>
    </xf>
    <xf numFmtId="21" fontId="8" fillId="2" borderId="0" xfId="0" applyNumberFormat="1" applyFont="1" applyFill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5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/>
    </xf>
    <xf numFmtId="0" fontId="8" fillId="0" borderId="12" xfId="0" applyFont="1" applyBorder="1"/>
    <xf numFmtId="0" fontId="9" fillId="0" borderId="12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wrapText="1"/>
    </xf>
    <xf numFmtId="0" fontId="8" fillId="8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wrapText="1"/>
    </xf>
    <xf numFmtId="0" fontId="11" fillId="7" borderId="12" xfId="0" applyFont="1" applyFill="1" applyBorder="1" applyAlignment="1">
      <alignment wrapText="1"/>
    </xf>
    <xf numFmtId="0" fontId="11" fillId="7" borderId="12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1" fillId="7" borderId="12" xfId="0" applyFont="1" applyFill="1" applyBorder="1"/>
    <xf numFmtId="0" fontId="9" fillId="0" borderId="20" xfId="0" applyFont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5" borderId="23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0" fillId="3" borderId="30" xfId="0" applyFont="1" applyFill="1" applyBorder="1" applyAlignment="1">
      <alignment wrapText="1"/>
    </xf>
    <xf numFmtId="0" fontId="9" fillId="0" borderId="31" xfId="0" applyFont="1" applyBorder="1" applyAlignment="1">
      <alignment horizontal="center"/>
    </xf>
    <xf numFmtId="0" fontId="10" fillId="3" borderId="32" xfId="0" applyFont="1" applyFill="1" applyBorder="1" applyAlignment="1">
      <alignment wrapText="1"/>
    </xf>
    <xf numFmtId="0" fontId="9" fillId="0" borderId="20" xfId="0" applyFont="1" applyBorder="1" applyAlignment="1">
      <alignment horizontal="center"/>
    </xf>
    <xf numFmtId="0" fontId="10" fillId="3" borderId="34" xfId="0" applyFont="1" applyFill="1" applyBorder="1" applyAlignment="1">
      <alignment wrapText="1"/>
    </xf>
    <xf numFmtId="0" fontId="12" fillId="0" borderId="12" xfId="0" applyFont="1" applyBorder="1"/>
    <xf numFmtId="0" fontId="2" fillId="3" borderId="2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 wrapText="1"/>
    </xf>
    <xf numFmtId="10" fontId="8" fillId="0" borderId="12" xfId="0" applyNumberFormat="1" applyFont="1" applyBorder="1" applyAlignment="1">
      <alignment horizontal="center" vertical="center"/>
    </xf>
    <xf numFmtId="10" fontId="8" fillId="3" borderId="12" xfId="0" applyNumberFormat="1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8" fillId="0" borderId="12" xfId="0" applyNumberFormat="1" applyFont="1" applyBorder="1" applyAlignment="1"/>
    <xf numFmtId="164" fontId="8" fillId="0" borderId="12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wrapText="1"/>
    </xf>
    <xf numFmtId="10" fontId="8" fillId="0" borderId="12" xfId="0" applyNumberFormat="1" applyFont="1" applyBorder="1"/>
    <xf numFmtId="0" fontId="8" fillId="0" borderId="0" xfId="0" applyFont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10" fontId="8" fillId="3" borderId="12" xfId="0" applyNumberFormat="1" applyFont="1" applyFill="1" applyBorder="1"/>
    <xf numFmtId="0" fontId="12" fillId="11" borderId="12" xfId="0" applyFont="1" applyFill="1" applyBorder="1" applyAlignment="1">
      <alignment horizontal="center" wrapText="1"/>
    </xf>
    <xf numFmtId="0" fontId="12" fillId="11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/>
    <xf numFmtId="0" fontId="12" fillId="12" borderId="12" xfId="0" applyFont="1" applyFill="1" applyBorder="1" applyAlignment="1">
      <alignment horizontal="center" wrapText="1"/>
    </xf>
    <xf numFmtId="21" fontId="8" fillId="0" borderId="12" xfId="0" applyNumberFormat="1" applyFont="1" applyBorder="1"/>
    <xf numFmtId="0" fontId="12" fillId="12" borderId="12" xfId="0" applyFont="1" applyFill="1" applyBorder="1" applyAlignment="1">
      <alignment horizontal="center" vertical="center" wrapText="1"/>
    </xf>
    <xf numFmtId="21" fontId="8" fillId="0" borderId="12" xfId="0" applyNumberFormat="1" applyFont="1" applyBorder="1" applyAlignment="1">
      <alignment horizontal="center" vertical="center" wrapText="1"/>
    </xf>
    <xf numFmtId="21" fontId="8" fillId="3" borderId="12" xfId="0" applyNumberFormat="1" applyFont="1" applyFill="1" applyBorder="1"/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 wrapText="1"/>
    </xf>
    <xf numFmtId="21" fontId="17" fillId="3" borderId="10" xfId="0" applyNumberFormat="1" applyFont="1" applyFill="1" applyBorder="1" applyAlignment="1">
      <alignment horizontal="center" vertical="center" wrapText="1"/>
    </xf>
    <xf numFmtId="0" fontId="12" fillId="0" borderId="12" xfId="0" applyFont="1" applyBorder="1" applyAlignment="1"/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0" borderId="0" xfId="0" applyFont="1" applyAlignment="1">
      <alignment vertical="center"/>
    </xf>
    <xf numFmtId="0" fontId="1" fillId="10" borderId="12" xfId="0" applyFont="1" applyFill="1" applyBorder="1" applyAlignment="1">
      <alignment horizontal="center" vertical="center"/>
    </xf>
    <xf numFmtId="9" fontId="1" fillId="10" borderId="12" xfId="0" applyNumberFormat="1" applyFont="1" applyFill="1" applyBorder="1" applyAlignment="1">
      <alignment horizontal="center" vertical="center"/>
    </xf>
    <xf numFmtId="9" fontId="1" fillId="10" borderId="0" xfId="0" applyNumberFormat="1" applyFont="1" applyFill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9" fillId="10" borderId="12" xfId="0" applyFont="1" applyFill="1" applyBorder="1"/>
    <xf numFmtId="9" fontId="1" fillId="10" borderId="0" xfId="0" applyNumberFormat="1" applyFont="1" applyFill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164" fontId="0" fillId="3" borderId="12" xfId="0" applyNumberFormat="1" applyFont="1" applyFill="1" applyBorder="1" applyAlignment="1">
      <alignment horizontal="center" vertical="center"/>
    </xf>
    <xf numFmtId="10" fontId="0" fillId="3" borderId="12" xfId="0" applyNumberFormat="1" applyFont="1" applyFill="1" applyBorder="1" applyAlignment="1">
      <alignment horizontal="center" vertical="center"/>
    </xf>
    <xf numFmtId="10" fontId="12" fillId="3" borderId="12" xfId="0" applyNumberFormat="1" applyFont="1" applyFill="1" applyBorder="1"/>
    <xf numFmtId="0" fontId="12" fillId="3" borderId="12" xfId="0" applyFont="1" applyFill="1" applyBorder="1"/>
    <xf numFmtId="21" fontId="12" fillId="3" borderId="12" xfId="0" applyNumberFormat="1" applyFont="1" applyFill="1" applyBorder="1"/>
    <xf numFmtId="0" fontId="0" fillId="0" borderId="12" xfId="0" applyFont="1" applyBorder="1" applyAlignment="1"/>
    <xf numFmtId="10" fontId="0" fillId="0" borderId="12" xfId="0" applyNumberFormat="1" applyFont="1" applyBorder="1"/>
    <xf numFmtId="10" fontId="12" fillId="0" borderId="12" xfId="0" applyNumberFormat="1" applyFont="1" applyBorder="1"/>
    <xf numFmtId="0" fontId="0" fillId="0" borderId="12" xfId="0" applyFont="1" applyBorder="1"/>
    <xf numFmtId="21" fontId="12" fillId="0" borderId="12" xfId="0" applyNumberFormat="1" applyFont="1" applyBorder="1"/>
    <xf numFmtId="0" fontId="1" fillId="10" borderId="12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center"/>
    </xf>
    <xf numFmtId="14" fontId="0" fillId="0" borderId="12" xfId="0" applyNumberFormat="1" applyFont="1" applyBorder="1"/>
    <xf numFmtId="9" fontId="0" fillId="0" borderId="12" xfId="0" applyNumberFormat="1" applyFont="1" applyBorder="1"/>
    <xf numFmtId="10" fontId="0" fillId="3" borderId="12" xfId="0" applyNumberFormat="1" applyFont="1" applyFill="1" applyBorder="1"/>
    <xf numFmtId="9" fontId="12" fillId="3" borderId="12" xfId="0" applyNumberFormat="1" applyFont="1" applyFill="1" applyBorder="1"/>
    <xf numFmtId="16" fontId="0" fillId="0" borderId="12" xfId="0" applyNumberFormat="1" applyFont="1" applyBorder="1"/>
    <xf numFmtId="9" fontId="12" fillId="0" borderId="12" xfId="0" applyNumberFormat="1" applyFont="1" applyBorder="1"/>
    <xf numFmtId="46" fontId="12" fillId="0" borderId="12" xfId="0" applyNumberFormat="1" applyFont="1" applyBorder="1"/>
    <xf numFmtId="14" fontId="0" fillId="3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12" xfId="0" applyFont="1" applyBorder="1" applyAlignment="1">
      <alignment horizontal="right"/>
    </xf>
    <xf numFmtId="21" fontId="12" fillId="0" borderId="12" xfId="0" applyNumberFormat="1" applyFont="1" applyBorder="1" applyAlignment="1">
      <alignment horizontal="right"/>
    </xf>
    <xf numFmtId="46" fontId="12" fillId="0" borderId="12" xfId="0" applyNumberFormat="1" applyFont="1" applyBorder="1" applyAlignment="1">
      <alignment horizontal="right"/>
    </xf>
    <xf numFmtId="14" fontId="0" fillId="3" borderId="19" xfId="0" applyNumberFormat="1" applyFont="1" applyFill="1" applyBorder="1" applyAlignment="1">
      <alignment horizontal="center" vertical="center"/>
    </xf>
    <xf numFmtId="10" fontId="0" fillId="3" borderId="5" xfId="0" applyNumberFormat="1" applyFont="1" applyFill="1" applyBorder="1" applyAlignment="1">
      <alignment horizontal="center" vertical="center"/>
    </xf>
    <xf numFmtId="14" fontId="14" fillId="3" borderId="39" xfId="0" applyNumberFormat="1" applyFont="1" applyFill="1" applyBorder="1" applyAlignment="1">
      <alignment horizontal="center" vertical="center" readingOrder="1"/>
    </xf>
    <xf numFmtId="10" fontId="14" fillId="3" borderId="39" xfId="0" applyNumberFormat="1" applyFont="1" applyFill="1" applyBorder="1" applyAlignment="1">
      <alignment horizontal="center" vertical="center" readingOrder="1"/>
    </xf>
    <xf numFmtId="14" fontId="14" fillId="3" borderId="40" xfId="0" applyNumberFormat="1" applyFont="1" applyFill="1" applyBorder="1" applyAlignment="1">
      <alignment horizontal="center" vertical="center" readingOrder="1"/>
    </xf>
    <xf numFmtId="10" fontId="14" fillId="3" borderId="40" xfId="0" applyNumberFormat="1" applyFont="1" applyFill="1" applyBorder="1" applyAlignment="1">
      <alignment horizontal="center" vertical="center" readingOrder="1"/>
    </xf>
    <xf numFmtId="165" fontId="0" fillId="3" borderId="12" xfId="0" applyNumberFormat="1" applyFont="1" applyFill="1" applyBorder="1"/>
    <xf numFmtId="0" fontId="0" fillId="3" borderId="12" xfId="0" applyFont="1" applyFill="1" applyBorder="1"/>
    <xf numFmtId="164" fontId="12" fillId="3" borderId="12" xfId="0" applyNumberFormat="1" applyFont="1" applyFill="1" applyBorder="1" applyAlignment="1">
      <alignment horizontal="left"/>
    </xf>
    <xf numFmtId="9" fontId="0" fillId="3" borderId="12" xfId="0" applyNumberFormat="1" applyFont="1" applyFill="1" applyBorder="1"/>
    <xf numFmtId="0" fontId="12" fillId="3" borderId="12" xfId="0" applyFont="1" applyFill="1" applyBorder="1" applyAlignment="1">
      <alignment horizontal="left"/>
    </xf>
    <xf numFmtId="0" fontId="12" fillId="3" borderId="12" xfId="0" applyFont="1" applyFill="1" applyBorder="1" applyAlignment="1">
      <alignment wrapText="1"/>
    </xf>
    <xf numFmtId="0" fontId="12" fillId="3" borderId="38" xfId="0" applyFont="1" applyFill="1" applyBorder="1"/>
    <xf numFmtId="0" fontId="0" fillId="3" borderId="23" xfId="0" applyFont="1" applyFill="1" applyBorder="1"/>
    <xf numFmtId="10" fontId="0" fillId="3" borderId="31" xfId="0" applyNumberFormat="1" applyFont="1" applyFill="1" applyBorder="1"/>
    <xf numFmtId="164" fontId="0" fillId="3" borderId="12" xfId="0" applyNumberFormat="1" applyFont="1" applyFill="1" applyBorder="1"/>
    <xf numFmtId="164" fontId="12" fillId="3" borderId="12" xfId="0" applyNumberFormat="1" applyFont="1" applyFill="1" applyBorder="1"/>
    <xf numFmtId="46" fontId="12" fillId="3" borderId="12" xfId="0" applyNumberFormat="1" applyFont="1" applyFill="1" applyBorder="1"/>
    <xf numFmtId="164" fontId="12" fillId="3" borderId="12" xfId="0" applyNumberFormat="1" applyFont="1" applyFill="1" applyBorder="1" applyAlignment="1">
      <alignment horizontal="right"/>
    </xf>
    <xf numFmtId="0" fontId="12" fillId="3" borderId="12" xfId="0" applyFont="1" applyFill="1" applyBorder="1" applyAlignment="1">
      <alignment horizontal="right"/>
    </xf>
    <xf numFmtId="0" fontId="20" fillId="10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8" fillId="10" borderId="0" xfId="0" applyFont="1" applyFill="1" applyAlignment="1">
      <alignment horizontal="center" wrapText="1"/>
    </xf>
    <xf numFmtId="0" fontId="18" fillId="10" borderId="12" xfId="0" applyFont="1" applyFill="1" applyBorder="1" applyAlignment="1">
      <alignment horizontal="center" wrapText="1"/>
    </xf>
    <xf numFmtId="164" fontId="14" fillId="3" borderId="12" xfId="0" applyNumberFormat="1" applyFont="1" applyFill="1" applyBorder="1" applyAlignment="1">
      <alignment horizontal="right"/>
    </xf>
    <xf numFmtId="0" fontId="12" fillId="3" borderId="0" xfId="0" applyFont="1" applyFill="1"/>
    <xf numFmtId="0" fontId="14" fillId="3" borderId="12" xfId="0" applyFont="1" applyFill="1" applyBorder="1" applyAlignment="1">
      <alignment wrapText="1"/>
    </xf>
    <xf numFmtId="0" fontId="21" fillId="5" borderId="12" xfId="0" applyFont="1" applyFill="1" applyBorder="1" applyAlignment="1">
      <alignment wrapText="1"/>
    </xf>
    <xf numFmtId="0" fontId="0" fillId="5" borderId="12" xfId="0" applyFont="1" applyFill="1" applyBorder="1" applyAlignment="1">
      <alignment wrapText="1"/>
    </xf>
    <xf numFmtId="0" fontId="22" fillId="8" borderId="12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wrapText="1"/>
    </xf>
    <xf numFmtId="0" fontId="14" fillId="3" borderId="12" xfId="0" applyFont="1" applyFill="1" applyBorder="1" applyAlignment="1">
      <alignment wrapText="1"/>
    </xf>
    <xf numFmtId="10" fontId="12" fillId="3" borderId="12" xfId="0" applyNumberFormat="1" applyFont="1" applyFill="1" applyBorder="1" applyAlignment="1">
      <alignment horizontal="right"/>
    </xf>
    <xf numFmtId="0" fontId="12" fillId="3" borderId="12" xfId="0" applyFont="1" applyFill="1" applyBorder="1" applyAlignment="1">
      <alignment horizontal="right"/>
    </xf>
    <xf numFmtId="49" fontId="12" fillId="3" borderId="12" xfId="0" applyNumberFormat="1" applyFont="1" applyFill="1" applyBorder="1" applyAlignment="1">
      <alignment horizontal="right"/>
    </xf>
    <xf numFmtId="46" fontId="12" fillId="3" borderId="12" xfId="0" applyNumberFormat="1" applyFont="1" applyFill="1" applyBorder="1" applyAlignment="1">
      <alignment horizontal="right"/>
    </xf>
    <xf numFmtId="0" fontId="23" fillId="5" borderId="12" xfId="0" applyFont="1" applyFill="1" applyBorder="1" applyAlignment="1">
      <alignment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vertical="center"/>
    </xf>
    <xf numFmtId="0" fontId="14" fillId="3" borderId="12" xfId="0" applyFont="1" applyFill="1" applyBorder="1" applyAlignment="1">
      <alignment wrapText="1"/>
    </xf>
    <xf numFmtId="0" fontId="12" fillId="5" borderId="12" xfId="0" applyFont="1" applyFill="1" applyBorder="1"/>
    <xf numFmtId="0" fontId="12" fillId="8" borderId="12" xfId="0" applyFont="1" applyFill="1" applyBorder="1"/>
    <xf numFmtId="0" fontId="14" fillId="3" borderId="18" xfId="0" applyFont="1" applyFill="1" applyBorder="1" applyAlignment="1">
      <alignment wrapText="1"/>
    </xf>
    <xf numFmtId="10" fontId="12" fillId="3" borderId="18" xfId="0" applyNumberFormat="1" applyFont="1" applyFill="1" applyBorder="1"/>
    <xf numFmtId="0" fontId="12" fillId="3" borderId="18" xfId="0" applyFont="1" applyFill="1" applyBorder="1"/>
    <xf numFmtId="46" fontId="12" fillId="3" borderId="18" xfId="0" applyNumberFormat="1" applyFont="1" applyFill="1" applyBorder="1"/>
    <xf numFmtId="49" fontId="12" fillId="3" borderId="18" xfId="0" applyNumberFormat="1" applyFont="1" applyFill="1" applyBorder="1"/>
    <xf numFmtId="0" fontId="12" fillId="0" borderId="0" xfId="0" applyFont="1"/>
    <xf numFmtId="164" fontId="14" fillId="3" borderId="12" xfId="0" applyNumberFormat="1" applyFont="1" applyFill="1" applyBorder="1" applyAlignment="1">
      <alignment horizontal="right"/>
    </xf>
    <xf numFmtId="0" fontId="12" fillId="3" borderId="41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164" fontId="3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0" fontId="9" fillId="0" borderId="26" xfId="0" applyFont="1" applyBorder="1" applyAlignment="1">
      <alignment horizontal="center" vertical="center" wrapText="1"/>
    </xf>
    <xf numFmtId="0" fontId="4" fillId="0" borderId="28" xfId="0" applyFont="1" applyBorder="1"/>
    <xf numFmtId="0" fontId="9" fillId="0" borderId="1" xfId="0" applyFont="1" applyBorder="1" applyAlignment="1">
      <alignment horizontal="center" wrapText="1"/>
    </xf>
    <xf numFmtId="0" fontId="4" fillId="0" borderId="33" xfId="0" applyFont="1" applyBorder="1"/>
    <xf numFmtId="0" fontId="13" fillId="3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0" fontId="2" fillId="0" borderId="4" xfId="0" applyFont="1" applyBorder="1" applyAlignment="1">
      <alignment horizontal="center" vertical="center" wrapText="1"/>
    </xf>
    <xf numFmtId="0" fontId="4" fillId="0" borderId="7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9" fillId="0" borderId="6" xfId="0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7" xfId="0" applyFont="1" applyBorder="1"/>
    <xf numFmtId="0" fontId="9" fillId="0" borderId="6" xfId="0" applyFont="1" applyBorder="1" applyAlignment="1">
      <alignment horizontal="center" vertical="center"/>
    </xf>
    <xf numFmtId="0" fontId="18" fillId="10" borderId="3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Статистики!$H$2:$H$3</c:f>
              <c:strCache>
                <c:ptCount val="2"/>
                <c:pt idx="0">
                  <c:v>20.05-26.05</c:v>
                </c:pt>
                <c:pt idx="1">
                  <c:v>27.05-31.05</c:v>
                </c:pt>
              </c:strCache>
            </c:strRef>
          </c:cat>
          <c:val>
            <c:numRef>
              <c:f>Статистики!$I$2:$I$3</c:f>
              <c:numCache>
                <c:formatCode>0.00%</c:formatCode>
                <c:ptCount val="2"/>
                <c:pt idx="0">
                  <c:v>0.82028548993924955</c:v>
                </c:pt>
                <c:pt idx="1">
                  <c:v>0.89516129032258063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140-862A-7B127BE2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98718"/>
        <c:axId val="1741248078"/>
      </c:lineChart>
      <c:catAx>
        <c:axId val="685098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1248078"/>
        <c:crosses val="autoZero"/>
        <c:auto val="1"/>
        <c:lblAlgn val="ctr"/>
        <c:lblOffset val="100"/>
        <c:noMultiLvlLbl val="1"/>
      </c:catAx>
      <c:valAx>
        <c:axId val="174124807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50987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Статистики!$H$2:$H$3</c:f>
              <c:strCache>
                <c:ptCount val="2"/>
                <c:pt idx="0">
                  <c:v>20.05-26.05</c:v>
                </c:pt>
                <c:pt idx="1">
                  <c:v>27.05-31.05</c:v>
                </c:pt>
              </c:strCache>
            </c:strRef>
          </c:cat>
          <c:val>
            <c:numRef>
              <c:f>Статистики!$K$2:$K$3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48F2-B136-5BA55F75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194888"/>
        <c:axId val="1744994357"/>
      </c:lineChart>
      <c:catAx>
        <c:axId val="14791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4994357"/>
        <c:crosses val="autoZero"/>
        <c:auto val="1"/>
        <c:lblAlgn val="ctr"/>
        <c:lblOffset val="100"/>
        <c:noMultiLvlLbl val="1"/>
      </c:catAx>
      <c:valAx>
        <c:axId val="1744994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9194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Статистики!$Q$3</c:f>
              <c:strCache>
                <c:ptCount val="1"/>
                <c:pt idx="0">
                  <c:v>Май</c:v>
                </c:pt>
              </c:strCache>
            </c:strRef>
          </c:cat>
          <c:val>
            <c:numRef>
              <c:f>Статистики!$R$3</c:f>
              <c:numCache>
                <c:formatCode>0.00%</c:formatCode>
                <c:ptCount val="1"/>
                <c:pt idx="0">
                  <c:v>0.83604881633574024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F-4DC7-9B7F-2BE15DB2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83426"/>
        <c:axId val="724657436"/>
      </c:lineChart>
      <c:catAx>
        <c:axId val="191298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24657436"/>
        <c:crosses val="autoZero"/>
        <c:auto val="1"/>
        <c:lblAlgn val="ctr"/>
        <c:lblOffset val="100"/>
        <c:noMultiLvlLbl val="1"/>
      </c:catAx>
      <c:valAx>
        <c:axId val="7246574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2983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Сводная!$H$2:$H$3</c:f>
              <c:strCache>
                <c:ptCount val="2"/>
                <c:pt idx="0">
                  <c:v>20.05.-26.05.</c:v>
                </c:pt>
                <c:pt idx="1">
                  <c:v>27.05-31.05</c:v>
                </c:pt>
              </c:strCache>
            </c:strRef>
          </c:cat>
          <c:val>
            <c:numRef>
              <c:f>Сводная!$I$2:$I$3</c:f>
              <c:numCache>
                <c:formatCode>0.00%</c:formatCode>
                <c:ptCount val="2"/>
                <c:pt idx="0">
                  <c:v>0.82028548993924955</c:v>
                </c:pt>
                <c:pt idx="1">
                  <c:v>0.89516129032258063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E-4B33-900B-CC4A6AC0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20519"/>
        <c:axId val="1489399097"/>
      </c:lineChart>
      <c:catAx>
        <c:axId val="1875020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89399097"/>
        <c:crosses val="autoZero"/>
        <c:auto val="1"/>
        <c:lblAlgn val="ctr"/>
        <c:lblOffset val="100"/>
        <c:noMultiLvlLbl val="1"/>
      </c:catAx>
      <c:valAx>
        <c:axId val="148939909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75020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Сводная!$H$2:$H$3</c:f>
              <c:strCache>
                <c:ptCount val="2"/>
                <c:pt idx="0">
                  <c:v>20.05.-26.05.</c:v>
                </c:pt>
                <c:pt idx="1">
                  <c:v>27.05-31.05</c:v>
                </c:pt>
              </c:strCache>
            </c:strRef>
          </c:cat>
          <c:val>
            <c:numRef>
              <c:f>Сводная!$J$2:$J$3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3A6-A088-554F3943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28289"/>
        <c:axId val="952534369"/>
      </c:lineChart>
      <c:catAx>
        <c:axId val="46172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2534369"/>
        <c:crosses val="autoZero"/>
        <c:auto val="1"/>
        <c:lblAlgn val="ctr"/>
        <c:lblOffset val="100"/>
        <c:noMultiLvlLbl val="1"/>
      </c:catAx>
      <c:valAx>
        <c:axId val="95253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17282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Сводная!$S$2</c:f>
              <c:strCache>
                <c:ptCount val="1"/>
                <c:pt idx="0">
                  <c:v>Май</c:v>
                </c:pt>
              </c:strCache>
            </c:strRef>
          </c:cat>
          <c:val>
            <c:numRef>
              <c:f>Сводная!$T$2</c:f>
              <c:numCache>
                <c:formatCode>0.00%</c:formatCode>
                <c:ptCount val="1"/>
                <c:pt idx="0">
                  <c:v>0.83604881633574024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584-877D-80B5993A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044203"/>
        <c:axId val="1289791757"/>
      </c:lineChart>
      <c:catAx>
        <c:axId val="132604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9791757"/>
        <c:crosses val="autoZero"/>
        <c:auto val="1"/>
        <c:lblAlgn val="ctr"/>
        <c:lblOffset val="100"/>
        <c:noMultiLvlLbl val="1"/>
      </c:catAx>
      <c:valAx>
        <c:axId val="12897917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6044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29</xdr:row>
      <xdr:rowOff>133350</xdr:rowOff>
    </xdr:from>
    <xdr:ext cx="2628900" cy="16192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29</xdr:row>
      <xdr:rowOff>180975</xdr:rowOff>
    </xdr:from>
    <xdr:ext cx="2790825" cy="172402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485775</xdr:colOff>
      <xdr:row>8</xdr:row>
      <xdr:rowOff>0</xdr:rowOff>
    </xdr:from>
    <xdr:ext cx="2390775" cy="14763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1476375</xdr:colOff>
      <xdr:row>4</xdr:row>
      <xdr:rowOff>76200</xdr:rowOff>
    </xdr:from>
    <xdr:ext cx="3190875" cy="1600200"/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781050</xdr:colOff>
      <xdr:row>4</xdr:row>
      <xdr:rowOff>66675</xdr:rowOff>
    </xdr:from>
    <xdr:ext cx="2686050" cy="1600200"/>
    <xdr:graphicFrame macro=""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952500</xdr:colOff>
      <xdr:row>2</xdr:row>
      <xdr:rowOff>257175</xdr:rowOff>
    </xdr:from>
    <xdr:ext cx="1790700" cy="1104900"/>
    <xdr:graphicFrame macro=""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24.belfan.ru/crm/lead/details/48949/?IFRAME=Y&amp;IFRAME_TYPE=SIDE_SLIDER" TargetMode="External"/><Relationship Id="rId13" Type="http://schemas.openxmlformats.org/officeDocument/2006/relationships/hyperlink" Target="https://24.belfan.ru/crm/lead/details/49168/?IFRAME=Y&amp;IFRAME_TYPE=SIDE_SLIDER" TargetMode="External"/><Relationship Id="rId18" Type="http://schemas.openxmlformats.org/officeDocument/2006/relationships/hyperlink" Target="https://24.belfan.ru/crm/lead/details/49351/?IFRAME=Y&amp;IFRAME_TYPE=SIDE_SLIDER" TargetMode="External"/><Relationship Id="rId3" Type="http://schemas.openxmlformats.org/officeDocument/2006/relationships/hyperlink" Target="https://24.belfan.ru/crm/lead/details/48851/?IFRAME=Y&amp;IFRAME_TYPE=SIDE_SLIDER" TargetMode="External"/><Relationship Id="rId7" Type="http://schemas.openxmlformats.org/officeDocument/2006/relationships/hyperlink" Target="https://24.belfan.ru/crm/lead/details/48931/?IFRAME=Y&amp;IFRAME_TYPE=SIDE_SLIDER" TargetMode="External"/><Relationship Id="rId12" Type="http://schemas.openxmlformats.org/officeDocument/2006/relationships/hyperlink" Target="https://24.belfan.ru/crm/lead/details/49144/?IFRAME=Y&amp;IFRAME_TYPE=SIDE_SLIDER" TargetMode="External"/><Relationship Id="rId17" Type="http://schemas.openxmlformats.org/officeDocument/2006/relationships/hyperlink" Target="https://24.belfan.ru/crm/lead/details/49344/?IFRAME=Y&amp;IFRAME_TYPE=SIDE_SLIDER" TargetMode="External"/><Relationship Id="rId2" Type="http://schemas.openxmlformats.org/officeDocument/2006/relationships/hyperlink" Target="https://24.belfan.ru/crm/lead/details/48829/?IFRAME=Y&amp;IFRAME_TYPE=SIDE_SLIDER" TargetMode="External"/><Relationship Id="rId16" Type="http://schemas.openxmlformats.org/officeDocument/2006/relationships/hyperlink" Target="https://24.belfan.ru/crm/lead/details/49306/?IFRAME=Y&amp;IFRAME_TYPE=SIDE_SLIDER" TargetMode="External"/><Relationship Id="rId1" Type="http://schemas.openxmlformats.org/officeDocument/2006/relationships/hyperlink" Target="https://24.belfan.ru/crm/lead/details/48801/?IFRAME=Y&amp;IFRAME_TYPE=SIDE_SLIDER" TargetMode="External"/><Relationship Id="rId6" Type="http://schemas.openxmlformats.org/officeDocument/2006/relationships/hyperlink" Target="https://24.belfan.ru/crm/lead/details/48915/?IFRAME=Y&amp;IFRAME_TYPE=SIDE_SLIDER" TargetMode="External"/><Relationship Id="rId11" Type="http://schemas.openxmlformats.org/officeDocument/2006/relationships/hyperlink" Target="https://24.belfan.ru/crm/lead/details/49112/?IFRAME=Y&amp;IFRAME_TYPE=SIDE_SLIDER" TargetMode="External"/><Relationship Id="rId5" Type="http://schemas.openxmlformats.org/officeDocument/2006/relationships/hyperlink" Target="https://24.belfan.ru/crm/lead/details/48901/?IFRAME=Y&amp;IFRAME_TYPE=SIDE_SLIDER" TargetMode="External"/><Relationship Id="rId15" Type="http://schemas.openxmlformats.org/officeDocument/2006/relationships/hyperlink" Target="https://24.belfan.ru/crm/contact/details/56642/?IFRAME=Y&amp;IFRAME_TYPE=SIDE_SLIDER" TargetMode="External"/><Relationship Id="rId10" Type="http://schemas.openxmlformats.org/officeDocument/2006/relationships/hyperlink" Target="https://24.belfan.ru/crm/lead/details/48990/?IFRAME=Y&amp;IFRAME_TYPE=SIDE_SLIDER" TargetMode="External"/><Relationship Id="rId19" Type="http://schemas.openxmlformats.org/officeDocument/2006/relationships/hyperlink" Target="https://24.belfan.ru/crm/lead/details/49441/?IFRAME=Y&amp;IFRAME_TYPE=SIDE_SLIDER" TargetMode="External"/><Relationship Id="rId4" Type="http://schemas.openxmlformats.org/officeDocument/2006/relationships/hyperlink" Target="https://24.belfan.ru/crm/lead/details/48882/?IFRAME=Y&amp;IFRAME_TYPE=SIDE_SLIDER" TargetMode="External"/><Relationship Id="rId9" Type="http://schemas.openxmlformats.org/officeDocument/2006/relationships/hyperlink" Target="https://24.belfan.ru/crm/lead/details/48980/?IFRAME=Y&amp;IFRAME_TYPE=SIDE_SLIDER" TargetMode="External"/><Relationship Id="rId14" Type="http://schemas.openxmlformats.org/officeDocument/2006/relationships/hyperlink" Target="https://24.belfan.ru/crm/lead/details/49226/?IFRAME=Y&amp;IFRAME_TYPE=SIDE_SLID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24.belfan.ru/crm/lead/details/49441/?IFRAME=Y&amp;IFRAME_TYPE=SIDE_SLIDER" TargetMode="External"/><Relationship Id="rId2" Type="http://schemas.openxmlformats.org/officeDocument/2006/relationships/hyperlink" Target="https://24.belfan.ru/crm/lead/details/49168/?IFRAME=Y&amp;IFRAME_TYPE=SIDE_SLIDER" TargetMode="External"/><Relationship Id="rId1" Type="http://schemas.openxmlformats.org/officeDocument/2006/relationships/hyperlink" Target="https://24.belfan.ru/crm/contact/details/56642/?IFRAME=Y&amp;IFRAME_TYPE=SIDE_SLIDER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24.belfan.ru/crm/lead/details/49344/?IFRAME=Y&amp;IFRAME_TYPE=SIDE_SLI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00"/>
  <sheetViews>
    <sheetView tabSelected="1" workbookViewId="0">
      <pane xSplit="4" ySplit="4" topLeftCell="E135" activePane="bottomRight" state="frozen"/>
      <selection pane="topRight" activeCell="E1" sqref="E1"/>
      <selection pane="bottomLeft" activeCell="A5" sqref="A5"/>
      <selection pane="bottomRight" activeCell="A143" sqref="A143:D143"/>
    </sheetView>
  </sheetViews>
  <sheetFormatPr defaultColWidth="14.44140625" defaultRowHeight="15" customHeight="1"/>
  <cols>
    <col min="1" max="1" width="22.6640625" customWidth="1"/>
    <col min="2" max="2" width="15.5546875" customWidth="1"/>
    <col min="3" max="3" width="8.109375" customWidth="1"/>
    <col min="4" max="4" width="56.109375" customWidth="1"/>
  </cols>
  <sheetData>
    <row r="1" spans="1:33" ht="21">
      <c r="A1" s="1"/>
      <c r="B1" s="194" t="s">
        <v>0</v>
      </c>
      <c r="C1" s="211" t="s">
        <v>1</v>
      </c>
      <c r="D1" s="2" t="s">
        <v>2</v>
      </c>
      <c r="E1" s="196">
        <v>43971</v>
      </c>
      <c r="F1" s="197"/>
      <c r="G1" s="197"/>
      <c r="H1" s="3"/>
      <c r="I1" s="196">
        <v>43972</v>
      </c>
      <c r="J1" s="197"/>
      <c r="K1" s="197"/>
      <c r="L1" s="197"/>
      <c r="M1" s="197"/>
      <c r="N1" s="3"/>
      <c r="O1" s="196">
        <v>43973</v>
      </c>
      <c r="P1" s="197"/>
      <c r="Q1" s="4"/>
      <c r="R1" s="196">
        <v>43976</v>
      </c>
      <c r="S1" s="197"/>
      <c r="T1" s="197"/>
      <c r="U1" s="3"/>
      <c r="V1" s="198">
        <v>43977</v>
      </c>
      <c r="W1" s="197"/>
      <c r="X1" s="6"/>
      <c r="Y1" s="198">
        <v>43978</v>
      </c>
      <c r="Z1" s="197"/>
      <c r="AA1" s="197"/>
      <c r="AB1" s="3"/>
      <c r="AC1" s="5">
        <v>43979</v>
      </c>
      <c r="AD1" s="3"/>
      <c r="AE1" s="7"/>
      <c r="AF1" s="7"/>
      <c r="AG1" s="7"/>
    </row>
    <row r="2" spans="1:33" ht="26.25" customHeight="1">
      <c r="A2" s="8"/>
      <c r="B2" s="195"/>
      <c r="C2" s="212"/>
      <c r="D2" s="213" t="s">
        <v>3</v>
      </c>
      <c r="E2" s="192" t="s">
        <v>4</v>
      </c>
      <c r="F2" s="192" t="s">
        <v>5</v>
      </c>
      <c r="G2" s="192" t="s">
        <v>6</v>
      </c>
      <c r="H2" s="209"/>
      <c r="I2" s="192" t="s">
        <v>7</v>
      </c>
      <c r="J2" s="192" t="s">
        <v>8</v>
      </c>
      <c r="K2" s="192" t="s">
        <v>9</v>
      </c>
      <c r="L2" s="192" t="s">
        <v>10</v>
      </c>
      <c r="M2" s="210" t="s">
        <v>11</v>
      </c>
      <c r="N2" s="9"/>
      <c r="O2" s="192" t="s">
        <v>12</v>
      </c>
      <c r="P2" s="192" t="s">
        <v>13</v>
      </c>
      <c r="Q2" s="9"/>
      <c r="R2" s="192" t="s">
        <v>14</v>
      </c>
      <c r="S2" s="192" t="s">
        <v>15</v>
      </c>
      <c r="T2" s="192" t="s">
        <v>16</v>
      </c>
      <c r="U2" s="10"/>
      <c r="V2" s="192" t="s">
        <v>17</v>
      </c>
      <c r="W2" s="192" t="s">
        <v>18</v>
      </c>
      <c r="X2" s="10"/>
      <c r="Y2" s="192" t="s">
        <v>19</v>
      </c>
      <c r="Z2" s="192" t="s">
        <v>20</v>
      </c>
      <c r="AA2" s="192" t="s">
        <v>21</v>
      </c>
      <c r="AB2" s="10"/>
      <c r="AC2" s="192" t="s">
        <v>22</v>
      </c>
      <c r="AD2" s="10"/>
    </row>
    <row r="3" spans="1:33" ht="46.5" customHeight="1">
      <c r="A3" s="11" t="s">
        <v>23</v>
      </c>
      <c r="B3" s="195"/>
      <c r="C3" s="212"/>
      <c r="D3" s="214"/>
      <c r="E3" s="193"/>
      <c r="F3" s="193"/>
      <c r="G3" s="193"/>
      <c r="H3" s="197"/>
      <c r="I3" s="193"/>
      <c r="J3" s="193"/>
      <c r="K3" s="193"/>
      <c r="L3" s="193"/>
      <c r="M3" s="193"/>
      <c r="N3" s="9"/>
      <c r="O3" s="193"/>
      <c r="P3" s="193"/>
      <c r="Q3" s="9"/>
      <c r="R3" s="193"/>
      <c r="S3" s="193"/>
      <c r="T3" s="193"/>
      <c r="U3" s="10"/>
      <c r="V3" s="193"/>
      <c r="W3" s="193"/>
      <c r="X3" s="10"/>
      <c r="Y3" s="193"/>
      <c r="Z3" s="193"/>
      <c r="AA3" s="193"/>
      <c r="AB3" s="10"/>
      <c r="AC3" s="193"/>
      <c r="AD3" s="10"/>
    </row>
    <row r="4" spans="1:33" ht="33.75" customHeight="1">
      <c r="A4" s="12"/>
      <c r="B4" s="215" t="s">
        <v>24</v>
      </c>
      <c r="C4" s="216"/>
      <c r="D4" s="217"/>
      <c r="E4" s="13">
        <v>3.1944444444444446E-3</v>
      </c>
      <c r="F4" s="14">
        <v>1.724537037037037E-3</v>
      </c>
      <c r="G4" s="14">
        <v>6.8055555555555551E-3</v>
      </c>
      <c r="H4" s="15"/>
      <c r="I4" s="14">
        <v>2.476851851851852E-3</v>
      </c>
      <c r="J4" s="14">
        <v>2.2800925925925927E-3</v>
      </c>
      <c r="K4" s="14">
        <v>9.8148148148148144E-3</v>
      </c>
      <c r="L4" s="14">
        <v>1.4560185185185185E-2</v>
      </c>
      <c r="M4" s="14">
        <v>1.0914351851851852E-2</v>
      </c>
      <c r="N4" s="9"/>
      <c r="O4" s="14">
        <v>2.5115740740740741E-3</v>
      </c>
      <c r="P4" s="14">
        <v>3.0324074074074073E-3</v>
      </c>
      <c r="Q4" s="9"/>
      <c r="R4" s="14">
        <v>1.5972222222222223E-3</v>
      </c>
      <c r="S4" s="14">
        <v>1.7708333333333332E-3</v>
      </c>
      <c r="T4" s="14">
        <v>8.1250000000000003E-3</v>
      </c>
      <c r="U4" s="10"/>
      <c r="V4" s="13">
        <v>1.1342592592592593E-3</v>
      </c>
      <c r="W4" s="13">
        <v>9.9537037037037042E-4</v>
      </c>
      <c r="X4" s="10"/>
      <c r="Y4" s="13">
        <v>5.9837962962962961E-3</v>
      </c>
      <c r="Z4" s="13">
        <v>1.4699074074074074E-3</v>
      </c>
      <c r="AA4" s="13">
        <v>1.6203703703703703E-3</v>
      </c>
      <c r="AB4" s="10"/>
      <c r="AC4" s="13">
        <v>1.2407407407407407E-2</v>
      </c>
      <c r="AD4" s="10"/>
    </row>
    <row r="5" spans="1:33" ht="30" customHeight="1">
      <c r="A5" s="218" t="s">
        <v>25</v>
      </c>
      <c r="B5" s="16">
        <v>1</v>
      </c>
      <c r="C5" s="17">
        <v>1</v>
      </c>
      <c r="D5" s="18" t="s">
        <v>26</v>
      </c>
      <c r="E5" s="19"/>
      <c r="F5" s="19">
        <v>1</v>
      </c>
      <c r="G5" s="19">
        <v>1</v>
      </c>
      <c r="H5" s="10"/>
      <c r="I5" s="19">
        <v>1</v>
      </c>
      <c r="J5" s="19">
        <v>1</v>
      </c>
      <c r="K5" s="20"/>
      <c r="L5" s="19">
        <v>1</v>
      </c>
      <c r="M5" s="19">
        <v>1</v>
      </c>
      <c r="N5" s="9"/>
      <c r="O5" s="20"/>
      <c r="P5" s="19">
        <v>1</v>
      </c>
      <c r="Q5" s="9"/>
      <c r="R5" s="19">
        <v>1</v>
      </c>
      <c r="S5" s="19">
        <v>1</v>
      </c>
      <c r="T5" s="19">
        <v>1</v>
      </c>
      <c r="U5" s="10"/>
      <c r="V5" s="21">
        <v>1</v>
      </c>
      <c r="W5" s="21">
        <v>1</v>
      </c>
      <c r="X5" s="10"/>
      <c r="Y5" s="21">
        <v>1</v>
      </c>
      <c r="Z5" s="21">
        <v>1</v>
      </c>
      <c r="AA5" s="21">
        <v>1</v>
      </c>
      <c r="AB5" s="10"/>
      <c r="AC5" s="21">
        <v>1</v>
      </c>
      <c r="AD5" s="10"/>
    </row>
    <row r="6" spans="1:33" ht="18">
      <c r="A6" s="219"/>
      <c r="B6" s="22">
        <v>1</v>
      </c>
      <c r="C6" s="23">
        <v>2</v>
      </c>
      <c r="D6" s="24" t="s">
        <v>27</v>
      </c>
      <c r="E6" s="19"/>
      <c r="F6" s="19">
        <v>1</v>
      </c>
      <c r="G6" s="19">
        <v>1</v>
      </c>
      <c r="H6" s="10"/>
      <c r="I6" s="19">
        <v>1</v>
      </c>
      <c r="J6" s="19">
        <v>1</v>
      </c>
      <c r="K6" s="20"/>
      <c r="L6" s="19">
        <v>1</v>
      </c>
      <c r="M6" s="19">
        <v>1</v>
      </c>
      <c r="N6" s="9"/>
      <c r="O6" s="20"/>
      <c r="P6" s="19">
        <v>1</v>
      </c>
      <c r="Q6" s="9"/>
      <c r="R6" s="19">
        <v>1</v>
      </c>
      <c r="S6" s="19">
        <v>1</v>
      </c>
      <c r="T6" s="19">
        <v>1</v>
      </c>
      <c r="U6" s="10"/>
      <c r="V6" s="21">
        <v>1</v>
      </c>
      <c r="W6" s="21">
        <v>1</v>
      </c>
      <c r="X6" s="10"/>
      <c r="Y6" s="21">
        <v>1</v>
      </c>
      <c r="Z6" s="21">
        <v>1</v>
      </c>
      <c r="AA6" s="21">
        <v>1</v>
      </c>
      <c r="AB6" s="10"/>
      <c r="AC6" s="21">
        <v>1</v>
      </c>
      <c r="AD6" s="10"/>
    </row>
    <row r="7" spans="1:33" ht="18">
      <c r="A7" s="219"/>
      <c r="B7" s="22">
        <v>1</v>
      </c>
      <c r="C7" s="23">
        <v>3</v>
      </c>
      <c r="D7" s="24" t="s">
        <v>28</v>
      </c>
      <c r="E7" s="19"/>
      <c r="F7" s="19">
        <v>1</v>
      </c>
      <c r="G7" s="19">
        <v>1</v>
      </c>
      <c r="H7" s="10"/>
      <c r="I7" s="19">
        <v>1</v>
      </c>
      <c r="J7" s="19">
        <v>1</v>
      </c>
      <c r="K7" s="20"/>
      <c r="L7" s="19">
        <v>1</v>
      </c>
      <c r="M7" s="19">
        <v>1</v>
      </c>
      <c r="N7" s="9"/>
      <c r="O7" s="20"/>
      <c r="P7" s="19">
        <v>1</v>
      </c>
      <c r="Q7" s="9"/>
      <c r="R7" s="19">
        <v>1</v>
      </c>
      <c r="S7" s="19">
        <v>1</v>
      </c>
      <c r="T7" s="19">
        <v>1</v>
      </c>
      <c r="U7" s="10"/>
      <c r="V7" s="21">
        <v>1</v>
      </c>
      <c r="W7" s="21">
        <v>1</v>
      </c>
      <c r="X7" s="10"/>
      <c r="Y7" s="21">
        <v>1</v>
      </c>
      <c r="Z7" s="21">
        <v>1</v>
      </c>
      <c r="AA7" s="21">
        <v>1</v>
      </c>
      <c r="AB7" s="10"/>
      <c r="AC7" s="21">
        <v>1</v>
      </c>
      <c r="AD7" s="10"/>
    </row>
    <row r="8" spans="1:33" ht="15.75" customHeight="1">
      <c r="A8" s="219"/>
      <c r="B8" s="22">
        <v>1</v>
      </c>
      <c r="C8" s="23">
        <v>4</v>
      </c>
      <c r="D8" s="24" t="s">
        <v>29</v>
      </c>
      <c r="E8" s="19"/>
      <c r="F8" s="19">
        <v>1</v>
      </c>
      <c r="G8" s="19">
        <v>1</v>
      </c>
      <c r="H8" s="10"/>
      <c r="I8" s="19">
        <v>1</v>
      </c>
      <c r="J8" s="19">
        <v>1</v>
      </c>
      <c r="K8" s="20"/>
      <c r="L8" s="19">
        <v>1</v>
      </c>
      <c r="M8" s="19">
        <v>1</v>
      </c>
      <c r="N8" s="9"/>
      <c r="O8" s="20"/>
      <c r="P8" s="19">
        <v>1</v>
      </c>
      <c r="Q8" s="9"/>
      <c r="R8" s="19">
        <v>1</v>
      </c>
      <c r="S8" s="19">
        <v>1</v>
      </c>
      <c r="T8" s="19">
        <v>1</v>
      </c>
      <c r="U8" s="10"/>
      <c r="V8" s="21">
        <v>1</v>
      </c>
      <c r="W8" s="21">
        <v>1</v>
      </c>
      <c r="X8" s="10"/>
      <c r="Y8" s="21">
        <v>1</v>
      </c>
      <c r="Z8" s="21">
        <v>1</v>
      </c>
      <c r="AA8" s="21">
        <v>1</v>
      </c>
      <c r="AB8" s="10"/>
      <c r="AC8" s="21">
        <v>1</v>
      </c>
      <c r="AD8" s="10"/>
    </row>
    <row r="9" spans="1:33" ht="15.75" customHeight="1">
      <c r="A9" s="219"/>
      <c r="B9" s="22">
        <v>1</v>
      </c>
      <c r="C9" s="23">
        <v>5</v>
      </c>
      <c r="D9" s="24" t="s">
        <v>30</v>
      </c>
      <c r="E9" s="19"/>
      <c r="F9" s="19">
        <v>1</v>
      </c>
      <c r="G9" s="19">
        <v>1</v>
      </c>
      <c r="H9" s="10"/>
      <c r="I9" s="19">
        <v>1</v>
      </c>
      <c r="J9" s="19">
        <v>1</v>
      </c>
      <c r="K9" s="20"/>
      <c r="L9" s="19">
        <v>1</v>
      </c>
      <c r="M9" s="19">
        <v>1</v>
      </c>
      <c r="N9" s="9"/>
      <c r="O9" s="20"/>
      <c r="P9" s="19">
        <v>1</v>
      </c>
      <c r="Q9" s="9"/>
      <c r="R9" s="19">
        <v>1</v>
      </c>
      <c r="S9" s="19">
        <v>1</v>
      </c>
      <c r="T9" s="19">
        <v>1</v>
      </c>
      <c r="U9" s="10"/>
      <c r="V9" s="21">
        <v>1</v>
      </c>
      <c r="W9" s="25"/>
      <c r="X9" s="10"/>
      <c r="Y9" s="21">
        <v>1</v>
      </c>
      <c r="Z9" s="21">
        <v>1</v>
      </c>
      <c r="AA9" s="21">
        <v>1</v>
      </c>
      <c r="AB9" s="10"/>
      <c r="AC9" s="21">
        <v>1</v>
      </c>
      <c r="AD9" s="10"/>
    </row>
    <row r="10" spans="1:33" ht="15.75" customHeight="1">
      <c r="A10" s="219"/>
      <c r="B10" s="22">
        <v>1</v>
      </c>
      <c r="C10" s="23">
        <v>6</v>
      </c>
      <c r="D10" s="24" t="s">
        <v>31</v>
      </c>
      <c r="E10" s="19"/>
      <c r="F10" s="19">
        <v>1</v>
      </c>
      <c r="G10" s="19">
        <v>1</v>
      </c>
      <c r="H10" s="10"/>
      <c r="I10" s="19">
        <v>1</v>
      </c>
      <c r="J10" s="19">
        <v>1</v>
      </c>
      <c r="K10" s="20"/>
      <c r="L10" s="19">
        <v>1</v>
      </c>
      <c r="M10" s="19">
        <v>1</v>
      </c>
      <c r="N10" s="9"/>
      <c r="O10" s="20"/>
      <c r="P10" s="19">
        <v>1</v>
      </c>
      <c r="Q10" s="9"/>
      <c r="R10" s="19">
        <v>1</v>
      </c>
      <c r="S10" s="19">
        <v>1</v>
      </c>
      <c r="T10" s="19">
        <v>1</v>
      </c>
      <c r="U10" s="10"/>
      <c r="V10" s="21">
        <v>1</v>
      </c>
      <c r="W10" s="21">
        <v>1</v>
      </c>
      <c r="X10" s="10"/>
      <c r="Y10" s="21">
        <v>1</v>
      </c>
      <c r="Z10" s="21">
        <v>1</v>
      </c>
      <c r="AA10" s="21">
        <v>1</v>
      </c>
      <c r="AB10" s="10"/>
      <c r="AC10" s="21">
        <v>1</v>
      </c>
      <c r="AD10" s="10"/>
    </row>
    <row r="11" spans="1:33" ht="27" customHeight="1">
      <c r="A11" s="219"/>
      <c r="B11" s="22">
        <v>1</v>
      </c>
      <c r="C11" s="23">
        <v>7</v>
      </c>
      <c r="D11" s="24" t="s">
        <v>32</v>
      </c>
      <c r="E11" s="19"/>
      <c r="F11" s="19">
        <v>1</v>
      </c>
      <c r="G11" s="19">
        <v>1</v>
      </c>
      <c r="H11" s="10"/>
      <c r="I11" s="19">
        <v>1</v>
      </c>
      <c r="J11" s="19">
        <v>1</v>
      </c>
      <c r="K11" s="20"/>
      <c r="L11" s="19">
        <v>1</v>
      </c>
      <c r="M11" s="19">
        <v>1</v>
      </c>
      <c r="N11" s="9"/>
      <c r="O11" s="20"/>
      <c r="P11" s="19">
        <v>1</v>
      </c>
      <c r="Q11" s="9"/>
      <c r="R11" s="19">
        <v>1</v>
      </c>
      <c r="S11" s="19">
        <v>1</v>
      </c>
      <c r="T11" s="19">
        <v>1</v>
      </c>
      <c r="U11" s="10"/>
      <c r="V11" s="21">
        <v>1</v>
      </c>
      <c r="W11" s="21">
        <v>1</v>
      </c>
      <c r="X11" s="10"/>
      <c r="Y11" s="21">
        <v>1</v>
      </c>
      <c r="Z11" s="21">
        <v>1</v>
      </c>
      <c r="AA11" s="21">
        <v>1</v>
      </c>
      <c r="AB11" s="10"/>
      <c r="AC11" s="21">
        <v>1</v>
      </c>
      <c r="AD11" s="10"/>
    </row>
    <row r="12" spans="1:33" ht="15.75" customHeight="1">
      <c r="A12" s="219"/>
      <c r="B12" s="22">
        <v>1</v>
      </c>
      <c r="C12" s="23">
        <v>8</v>
      </c>
      <c r="D12" s="24" t="s">
        <v>33</v>
      </c>
      <c r="E12" s="19"/>
      <c r="F12" s="19">
        <v>1</v>
      </c>
      <c r="G12" s="19">
        <v>1</v>
      </c>
      <c r="H12" s="10"/>
      <c r="I12" s="19">
        <v>1</v>
      </c>
      <c r="J12" s="19">
        <v>1</v>
      </c>
      <c r="K12" s="20"/>
      <c r="L12" s="19">
        <v>1</v>
      </c>
      <c r="M12" s="19">
        <v>1</v>
      </c>
      <c r="N12" s="9"/>
      <c r="O12" s="20"/>
      <c r="P12" s="19">
        <v>1</v>
      </c>
      <c r="Q12" s="9"/>
      <c r="R12" s="19">
        <v>1</v>
      </c>
      <c r="S12" s="19">
        <v>1</v>
      </c>
      <c r="T12" s="19">
        <v>1</v>
      </c>
      <c r="U12" s="10"/>
      <c r="V12" s="21">
        <v>1</v>
      </c>
      <c r="W12" s="21">
        <v>1</v>
      </c>
      <c r="X12" s="10"/>
      <c r="Y12" s="21">
        <v>1</v>
      </c>
      <c r="Z12" s="21">
        <v>1</v>
      </c>
      <c r="AA12" s="21">
        <v>1</v>
      </c>
      <c r="AB12" s="10"/>
      <c r="AC12" s="21">
        <v>1</v>
      </c>
      <c r="AD12" s="10"/>
    </row>
    <row r="13" spans="1:33" ht="15.75" customHeight="1">
      <c r="A13" s="219"/>
      <c r="B13" s="22">
        <v>1</v>
      </c>
      <c r="C13" s="26">
        <v>9</v>
      </c>
      <c r="D13" s="24" t="s">
        <v>34</v>
      </c>
      <c r="E13" s="19"/>
      <c r="F13" s="19">
        <v>0</v>
      </c>
      <c r="G13" s="19">
        <v>0</v>
      </c>
      <c r="H13" s="10"/>
      <c r="I13" s="19">
        <v>0</v>
      </c>
      <c r="J13" s="19">
        <v>0</v>
      </c>
      <c r="K13" s="20"/>
      <c r="L13" s="19">
        <v>0</v>
      </c>
      <c r="M13" s="19">
        <v>0</v>
      </c>
      <c r="N13" s="9"/>
      <c r="O13" s="20"/>
      <c r="P13" s="19">
        <v>0</v>
      </c>
      <c r="Q13" s="9"/>
      <c r="R13" s="19">
        <v>0</v>
      </c>
      <c r="S13" s="19">
        <v>0</v>
      </c>
      <c r="T13" s="19">
        <v>0</v>
      </c>
      <c r="U13" s="10"/>
      <c r="V13" s="21">
        <v>1</v>
      </c>
      <c r="W13" s="21">
        <v>0</v>
      </c>
      <c r="X13" s="10"/>
      <c r="Y13" s="21">
        <v>0</v>
      </c>
      <c r="Z13" s="21">
        <v>0</v>
      </c>
      <c r="AA13" s="21">
        <v>0</v>
      </c>
      <c r="AB13" s="10"/>
      <c r="AC13" s="21">
        <v>0</v>
      </c>
      <c r="AD13" s="10"/>
    </row>
    <row r="14" spans="1:33" ht="15.75" customHeight="1">
      <c r="A14" s="219"/>
      <c r="B14" s="22">
        <v>1</v>
      </c>
      <c r="C14" s="26">
        <v>10</v>
      </c>
      <c r="D14" s="24" t="s">
        <v>35</v>
      </c>
      <c r="E14" s="19"/>
      <c r="F14" s="19">
        <v>0</v>
      </c>
      <c r="G14" s="19">
        <v>0</v>
      </c>
      <c r="H14" s="10"/>
      <c r="I14" s="19">
        <v>0</v>
      </c>
      <c r="J14" s="19">
        <v>0</v>
      </c>
      <c r="K14" s="20"/>
      <c r="L14" s="19">
        <v>0</v>
      </c>
      <c r="M14" s="19">
        <v>0</v>
      </c>
      <c r="N14" s="9"/>
      <c r="O14" s="20"/>
      <c r="P14" s="19">
        <v>0</v>
      </c>
      <c r="Q14" s="9"/>
      <c r="R14" s="19">
        <v>0</v>
      </c>
      <c r="S14" s="19">
        <v>0</v>
      </c>
      <c r="T14" s="19">
        <v>0</v>
      </c>
      <c r="U14" s="10"/>
      <c r="V14" s="21">
        <v>1</v>
      </c>
      <c r="W14" s="21">
        <v>0</v>
      </c>
      <c r="X14" s="10"/>
      <c r="Y14" s="21">
        <v>0</v>
      </c>
      <c r="Z14" s="21">
        <v>0</v>
      </c>
      <c r="AA14" s="21">
        <v>0</v>
      </c>
      <c r="AB14" s="10"/>
      <c r="AC14" s="21">
        <v>0</v>
      </c>
      <c r="AD14" s="10"/>
    </row>
    <row r="15" spans="1:33" ht="15.75" customHeight="1">
      <c r="A15" s="219"/>
      <c r="B15" s="22">
        <v>1</v>
      </c>
      <c r="C15" s="26">
        <v>11</v>
      </c>
      <c r="D15" s="24" t="s">
        <v>36</v>
      </c>
      <c r="E15" s="19"/>
      <c r="F15" s="19">
        <v>0</v>
      </c>
      <c r="G15" s="19">
        <v>0</v>
      </c>
      <c r="H15" s="10"/>
      <c r="I15" s="19">
        <v>0</v>
      </c>
      <c r="J15" s="19">
        <v>0</v>
      </c>
      <c r="K15" s="20"/>
      <c r="L15" s="19">
        <v>0</v>
      </c>
      <c r="M15" s="19">
        <v>0</v>
      </c>
      <c r="N15" s="9"/>
      <c r="O15" s="20"/>
      <c r="P15" s="19">
        <v>0</v>
      </c>
      <c r="Q15" s="9"/>
      <c r="R15" s="19">
        <v>0</v>
      </c>
      <c r="S15" s="19">
        <v>0</v>
      </c>
      <c r="T15" s="19">
        <v>0</v>
      </c>
      <c r="U15" s="10"/>
      <c r="V15" s="21">
        <v>1</v>
      </c>
      <c r="W15" s="21">
        <v>0</v>
      </c>
      <c r="X15" s="10"/>
      <c r="Y15" s="21">
        <v>0</v>
      </c>
      <c r="Z15" s="21">
        <v>0</v>
      </c>
      <c r="AA15" s="21">
        <v>0</v>
      </c>
      <c r="AB15" s="10"/>
      <c r="AC15" s="21">
        <v>0</v>
      </c>
      <c r="AD15" s="10"/>
    </row>
    <row r="16" spans="1:33" ht="53.25" customHeight="1">
      <c r="A16" s="220"/>
      <c r="B16" s="27">
        <v>1</v>
      </c>
      <c r="C16" s="28">
        <v>12</v>
      </c>
      <c r="D16" s="29" t="s">
        <v>37</v>
      </c>
      <c r="E16" s="19"/>
      <c r="F16" s="19">
        <v>9</v>
      </c>
      <c r="G16" s="19">
        <v>9</v>
      </c>
      <c r="H16" s="10"/>
      <c r="I16" s="19">
        <v>9</v>
      </c>
      <c r="J16" s="19">
        <v>9</v>
      </c>
      <c r="K16" s="20"/>
      <c r="L16" s="19">
        <v>9</v>
      </c>
      <c r="M16" s="19">
        <v>9</v>
      </c>
      <c r="N16" s="9"/>
      <c r="O16" s="20"/>
      <c r="P16" s="19">
        <v>9</v>
      </c>
      <c r="Q16" s="9"/>
      <c r="R16" s="19">
        <v>9</v>
      </c>
      <c r="S16" s="19">
        <v>9</v>
      </c>
      <c r="T16" s="19">
        <v>9</v>
      </c>
      <c r="U16" s="10"/>
      <c r="V16" s="21">
        <v>1</v>
      </c>
      <c r="W16" s="21">
        <v>9</v>
      </c>
      <c r="X16" s="10"/>
      <c r="Y16" s="21">
        <v>9</v>
      </c>
      <c r="Z16" s="21">
        <v>9</v>
      </c>
      <c r="AA16" s="21">
        <v>9</v>
      </c>
      <c r="AB16" s="10"/>
      <c r="AC16" s="21">
        <v>9</v>
      </c>
      <c r="AD16" s="10"/>
    </row>
    <row r="17" spans="1:30" ht="18">
      <c r="A17" s="218" t="s">
        <v>38</v>
      </c>
      <c r="B17" s="30">
        <v>1</v>
      </c>
      <c r="C17" s="31">
        <v>13</v>
      </c>
      <c r="D17" s="18" t="s">
        <v>39</v>
      </c>
      <c r="E17" s="19">
        <v>1</v>
      </c>
      <c r="F17" s="19">
        <v>0</v>
      </c>
      <c r="G17" s="19">
        <v>0</v>
      </c>
      <c r="H17" s="10"/>
      <c r="I17" s="19">
        <v>0</v>
      </c>
      <c r="J17" s="19">
        <v>0</v>
      </c>
      <c r="K17" s="19">
        <v>1</v>
      </c>
      <c r="L17" s="19">
        <v>0</v>
      </c>
      <c r="M17" s="19">
        <v>0</v>
      </c>
      <c r="N17" s="9"/>
      <c r="O17" s="19">
        <v>1</v>
      </c>
      <c r="P17" s="19">
        <v>0</v>
      </c>
      <c r="Q17" s="9"/>
      <c r="R17" s="19">
        <v>0</v>
      </c>
      <c r="S17" s="19">
        <v>0</v>
      </c>
      <c r="T17" s="19">
        <v>0</v>
      </c>
      <c r="U17" s="10"/>
      <c r="V17" s="32"/>
      <c r="W17" s="21">
        <v>0</v>
      </c>
      <c r="X17" s="10"/>
      <c r="Y17" s="21">
        <v>0</v>
      </c>
      <c r="Z17" s="21">
        <v>0</v>
      </c>
      <c r="AA17" s="21">
        <v>0</v>
      </c>
      <c r="AB17" s="10"/>
      <c r="AC17" s="21">
        <v>0</v>
      </c>
      <c r="AD17" s="10"/>
    </row>
    <row r="18" spans="1:30" ht="18">
      <c r="A18" s="219"/>
      <c r="B18" s="33">
        <v>1</v>
      </c>
      <c r="C18" s="34">
        <v>14</v>
      </c>
      <c r="D18" s="24" t="s">
        <v>40</v>
      </c>
      <c r="E18" s="19">
        <v>1</v>
      </c>
      <c r="F18" s="19">
        <v>0</v>
      </c>
      <c r="G18" s="19">
        <v>0</v>
      </c>
      <c r="H18" s="10"/>
      <c r="I18" s="19">
        <v>0</v>
      </c>
      <c r="J18" s="19">
        <v>0</v>
      </c>
      <c r="K18" s="19">
        <v>1</v>
      </c>
      <c r="L18" s="19">
        <v>0</v>
      </c>
      <c r="M18" s="19">
        <v>0</v>
      </c>
      <c r="N18" s="9"/>
      <c r="O18" s="19">
        <v>1</v>
      </c>
      <c r="P18" s="19">
        <v>0</v>
      </c>
      <c r="Q18" s="9"/>
      <c r="R18" s="19">
        <v>0</v>
      </c>
      <c r="S18" s="19">
        <v>0</v>
      </c>
      <c r="T18" s="19">
        <v>0</v>
      </c>
      <c r="U18" s="10"/>
      <c r="V18" s="32"/>
      <c r="W18" s="21">
        <v>0</v>
      </c>
      <c r="X18" s="10"/>
      <c r="Y18" s="21">
        <v>0</v>
      </c>
      <c r="Z18" s="21">
        <v>0</v>
      </c>
      <c r="AA18" s="21">
        <v>0</v>
      </c>
      <c r="AB18" s="10"/>
      <c r="AC18" s="21">
        <v>0</v>
      </c>
      <c r="AD18" s="10"/>
    </row>
    <row r="19" spans="1:30" ht="18">
      <c r="A19" s="219"/>
      <c r="B19" s="33">
        <v>1</v>
      </c>
      <c r="C19" s="34">
        <v>15</v>
      </c>
      <c r="D19" s="24" t="s">
        <v>41</v>
      </c>
      <c r="E19" s="19">
        <v>1</v>
      </c>
      <c r="F19" s="19">
        <v>0</v>
      </c>
      <c r="G19" s="19">
        <v>0</v>
      </c>
      <c r="H19" s="10"/>
      <c r="I19" s="19">
        <v>0</v>
      </c>
      <c r="J19" s="19">
        <v>0</v>
      </c>
      <c r="K19" s="19">
        <v>1</v>
      </c>
      <c r="L19" s="19">
        <v>0</v>
      </c>
      <c r="M19" s="19">
        <v>0</v>
      </c>
      <c r="N19" s="9"/>
      <c r="O19" s="19">
        <v>1</v>
      </c>
      <c r="P19" s="19">
        <v>0</v>
      </c>
      <c r="Q19" s="9"/>
      <c r="R19" s="19">
        <v>0</v>
      </c>
      <c r="S19" s="19">
        <v>0</v>
      </c>
      <c r="T19" s="19">
        <v>0</v>
      </c>
      <c r="U19" s="10"/>
      <c r="V19" s="32"/>
      <c r="W19" s="21">
        <v>0</v>
      </c>
      <c r="X19" s="10"/>
      <c r="Y19" s="21">
        <v>0</v>
      </c>
      <c r="Z19" s="21">
        <v>0</v>
      </c>
      <c r="AA19" s="21">
        <v>0</v>
      </c>
      <c r="AB19" s="10"/>
      <c r="AC19" s="21">
        <v>0</v>
      </c>
      <c r="AD19" s="10"/>
    </row>
    <row r="20" spans="1:30" ht="15.75" customHeight="1">
      <c r="A20" s="219"/>
      <c r="B20" s="33">
        <v>1</v>
      </c>
      <c r="C20" s="34">
        <v>16</v>
      </c>
      <c r="D20" s="24" t="s">
        <v>42</v>
      </c>
      <c r="E20" s="19">
        <v>1</v>
      </c>
      <c r="F20" s="19">
        <v>0</v>
      </c>
      <c r="G20" s="19">
        <v>0</v>
      </c>
      <c r="H20" s="10"/>
      <c r="I20" s="19">
        <v>0</v>
      </c>
      <c r="J20" s="19">
        <v>0</v>
      </c>
      <c r="K20" s="19">
        <v>1</v>
      </c>
      <c r="L20" s="19">
        <v>0</v>
      </c>
      <c r="M20" s="19">
        <v>0</v>
      </c>
      <c r="N20" s="9"/>
      <c r="O20" s="19">
        <v>1</v>
      </c>
      <c r="P20" s="19">
        <v>0</v>
      </c>
      <c r="Q20" s="9"/>
      <c r="R20" s="19">
        <v>0</v>
      </c>
      <c r="S20" s="19">
        <v>0</v>
      </c>
      <c r="T20" s="19">
        <v>0</v>
      </c>
      <c r="U20" s="10"/>
      <c r="V20" s="32"/>
      <c r="W20" s="21">
        <v>0</v>
      </c>
      <c r="X20" s="10"/>
      <c r="Y20" s="21">
        <v>0</v>
      </c>
      <c r="Z20" s="21">
        <v>0</v>
      </c>
      <c r="AA20" s="21">
        <v>0</v>
      </c>
      <c r="AB20" s="10"/>
      <c r="AC20" s="21">
        <v>0</v>
      </c>
      <c r="AD20" s="10"/>
    </row>
    <row r="21" spans="1:30" ht="15.75" customHeight="1">
      <c r="A21" s="219"/>
      <c r="B21" s="33">
        <v>1</v>
      </c>
      <c r="C21" s="34">
        <v>17</v>
      </c>
      <c r="D21" s="24" t="s">
        <v>43</v>
      </c>
      <c r="E21" s="19">
        <v>1</v>
      </c>
      <c r="F21" s="19">
        <v>0</v>
      </c>
      <c r="G21" s="19">
        <v>0</v>
      </c>
      <c r="H21" s="10"/>
      <c r="I21" s="19">
        <v>0</v>
      </c>
      <c r="J21" s="19">
        <v>0</v>
      </c>
      <c r="K21" s="19">
        <v>1</v>
      </c>
      <c r="L21" s="19">
        <v>0</v>
      </c>
      <c r="M21" s="19">
        <v>0</v>
      </c>
      <c r="N21" s="9"/>
      <c r="O21" s="19">
        <v>1</v>
      </c>
      <c r="P21" s="19">
        <v>0</v>
      </c>
      <c r="Q21" s="9"/>
      <c r="R21" s="19">
        <v>0</v>
      </c>
      <c r="S21" s="19">
        <v>0</v>
      </c>
      <c r="T21" s="19">
        <v>0</v>
      </c>
      <c r="U21" s="10"/>
      <c r="V21" s="32"/>
      <c r="W21" s="21">
        <v>0</v>
      </c>
      <c r="X21" s="10"/>
      <c r="Y21" s="21">
        <v>0</v>
      </c>
      <c r="Z21" s="21">
        <v>0</v>
      </c>
      <c r="AA21" s="21">
        <v>0</v>
      </c>
      <c r="AB21" s="10"/>
      <c r="AC21" s="21">
        <v>0</v>
      </c>
      <c r="AD21" s="10"/>
    </row>
    <row r="22" spans="1:30" ht="33.75" customHeight="1">
      <c r="A22" s="219"/>
      <c r="B22" s="35">
        <v>3</v>
      </c>
      <c r="C22" s="36">
        <v>18</v>
      </c>
      <c r="D22" s="37" t="s">
        <v>44</v>
      </c>
      <c r="E22" s="19">
        <v>3</v>
      </c>
      <c r="F22" s="19">
        <v>3</v>
      </c>
      <c r="G22" s="19">
        <v>3</v>
      </c>
      <c r="H22" s="10"/>
      <c r="I22" s="19">
        <v>2</v>
      </c>
      <c r="J22" s="19">
        <v>1</v>
      </c>
      <c r="K22" s="38">
        <v>0</v>
      </c>
      <c r="L22" s="19">
        <v>2</v>
      </c>
      <c r="M22" s="19">
        <v>2</v>
      </c>
      <c r="N22" s="9"/>
      <c r="O22" s="19">
        <v>1</v>
      </c>
      <c r="P22" s="19">
        <v>2</v>
      </c>
      <c r="Q22" s="9"/>
      <c r="R22" s="19">
        <v>1</v>
      </c>
      <c r="S22" s="19">
        <v>1</v>
      </c>
      <c r="T22" s="19">
        <v>2</v>
      </c>
      <c r="U22" s="10"/>
      <c r="V22" s="32"/>
      <c r="W22" s="21">
        <v>1</v>
      </c>
      <c r="X22" s="10"/>
      <c r="Y22" s="21">
        <v>2</v>
      </c>
      <c r="Z22" s="21">
        <v>1</v>
      </c>
      <c r="AA22" s="21">
        <v>2</v>
      </c>
      <c r="AB22" s="10"/>
      <c r="AC22" s="21">
        <v>2</v>
      </c>
      <c r="AD22" s="10"/>
    </row>
    <row r="23" spans="1:30" ht="15.75" customHeight="1">
      <c r="A23" s="219"/>
      <c r="B23" s="33">
        <v>1</v>
      </c>
      <c r="C23" s="36">
        <v>19</v>
      </c>
      <c r="D23" s="39" t="s">
        <v>45</v>
      </c>
      <c r="E23" s="38">
        <v>0</v>
      </c>
      <c r="F23" s="38">
        <v>0</v>
      </c>
      <c r="G23" s="19">
        <v>1</v>
      </c>
      <c r="H23" s="10"/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9"/>
      <c r="O23" s="38">
        <v>0</v>
      </c>
      <c r="P23" s="38">
        <v>0</v>
      </c>
      <c r="Q23" s="9"/>
      <c r="R23" s="38">
        <v>0</v>
      </c>
      <c r="S23" s="38">
        <v>0</v>
      </c>
      <c r="T23" s="19">
        <v>1</v>
      </c>
      <c r="U23" s="10"/>
      <c r="V23" s="32"/>
      <c r="W23" s="21">
        <v>1</v>
      </c>
      <c r="X23" s="10"/>
      <c r="Y23" s="21">
        <v>1</v>
      </c>
      <c r="Z23" s="21">
        <v>1</v>
      </c>
      <c r="AA23" s="21">
        <v>1</v>
      </c>
      <c r="AB23" s="10"/>
      <c r="AC23" s="21">
        <v>1</v>
      </c>
      <c r="AD23" s="10"/>
    </row>
    <row r="24" spans="1:30" ht="15.75" customHeight="1">
      <c r="A24" s="219"/>
      <c r="B24" s="35">
        <v>3</v>
      </c>
      <c r="C24" s="36">
        <v>20</v>
      </c>
      <c r="D24" s="39" t="s">
        <v>46</v>
      </c>
      <c r="E24" s="38">
        <v>0</v>
      </c>
      <c r="F24" s="38">
        <v>0</v>
      </c>
      <c r="G24" s="38">
        <v>0</v>
      </c>
      <c r="H24" s="10"/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9"/>
      <c r="O24" s="38">
        <v>0</v>
      </c>
      <c r="P24" s="38">
        <v>0</v>
      </c>
      <c r="Q24" s="9"/>
      <c r="R24" s="38">
        <v>0</v>
      </c>
      <c r="S24" s="38">
        <v>0</v>
      </c>
      <c r="T24" s="38">
        <v>0</v>
      </c>
      <c r="U24" s="10"/>
      <c r="V24" s="32"/>
      <c r="W24" s="21">
        <v>1</v>
      </c>
      <c r="X24" s="10"/>
      <c r="Y24" s="21">
        <v>1</v>
      </c>
      <c r="Z24" s="21">
        <v>1</v>
      </c>
      <c r="AA24" s="21">
        <v>1</v>
      </c>
      <c r="AB24" s="10"/>
      <c r="AC24" s="21">
        <v>1</v>
      </c>
      <c r="AD24" s="10"/>
    </row>
    <row r="25" spans="1:30" ht="15.75" customHeight="1">
      <c r="A25" s="219"/>
      <c r="B25" s="33">
        <v>1</v>
      </c>
      <c r="C25" s="36">
        <v>21</v>
      </c>
      <c r="D25" s="39" t="s">
        <v>47</v>
      </c>
      <c r="E25" s="19">
        <v>1</v>
      </c>
      <c r="F25" s="19">
        <v>1</v>
      </c>
      <c r="G25" s="40">
        <v>1</v>
      </c>
      <c r="H25" s="10"/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9"/>
      <c r="O25" s="40">
        <v>1</v>
      </c>
      <c r="P25" s="19">
        <v>1</v>
      </c>
      <c r="Q25" s="9"/>
      <c r="R25" s="19">
        <v>1</v>
      </c>
      <c r="S25" s="19">
        <v>1</v>
      </c>
      <c r="T25" s="19">
        <v>1</v>
      </c>
      <c r="U25" s="10"/>
      <c r="V25" s="32"/>
      <c r="W25" s="21">
        <v>1</v>
      </c>
      <c r="X25" s="10"/>
      <c r="Y25" s="21">
        <v>1</v>
      </c>
      <c r="Z25" s="21">
        <v>1</v>
      </c>
      <c r="AA25" s="21">
        <v>1</v>
      </c>
      <c r="AB25" s="10"/>
      <c r="AC25" s="21">
        <v>1</v>
      </c>
      <c r="AD25" s="10"/>
    </row>
    <row r="26" spans="1:30" ht="15.75" customHeight="1">
      <c r="A26" s="219"/>
      <c r="B26" s="33">
        <v>1</v>
      </c>
      <c r="C26" s="36">
        <v>22</v>
      </c>
      <c r="D26" s="24" t="s">
        <v>48</v>
      </c>
      <c r="E26" s="38">
        <v>0</v>
      </c>
      <c r="F26" s="38">
        <v>0</v>
      </c>
      <c r="G26" s="19">
        <v>1</v>
      </c>
      <c r="H26" s="10"/>
      <c r="I26" s="38">
        <v>0</v>
      </c>
      <c r="J26" s="38">
        <v>0</v>
      </c>
      <c r="K26" s="38">
        <v>0</v>
      </c>
      <c r="L26" s="19">
        <v>1</v>
      </c>
      <c r="M26" s="38">
        <v>0</v>
      </c>
      <c r="N26" s="9"/>
      <c r="O26" s="38">
        <v>0</v>
      </c>
      <c r="P26" s="38">
        <v>0</v>
      </c>
      <c r="Q26" s="9"/>
      <c r="R26" s="40">
        <v>1</v>
      </c>
      <c r="S26" s="40">
        <v>1</v>
      </c>
      <c r="T26" s="40">
        <v>1</v>
      </c>
      <c r="U26" s="10"/>
      <c r="V26" s="32"/>
      <c r="W26" s="41">
        <v>0</v>
      </c>
      <c r="X26" s="10"/>
      <c r="Y26" s="42">
        <v>1</v>
      </c>
      <c r="Z26" s="42">
        <v>1</v>
      </c>
      <c r="AA26" s="42">
        <v>1</v>
      </c>
      <c r="AB26" s="10"/>
      <c r="AC26" s="21">
        <v>1</v>
      </c>
      <c r="AD26" s="10"/>
    </row>
    <row r="27" spans="1:30" ht="35.25" customHeight="1">
      <c r="A27" s="219"/>
      <c r="B27" s="35">
        <v>0</v>
      </c>
      <c r="C27" s="36">
        <v>23</v>
      </c>
      <c r="D27" s="43" t="s">
        <v>49</v>
      </c>
      <c r="E27" s="19" t="s">
        <v>50</v>
      </c>
      <c r="F27" s="19" t="s">
        <v>50</v>
      </c>
      <c r="G27" s="19" t="s">
        <v>51</v>
      </c>
      <c r="H27" s="10"/>
      <c r="I27" s="19" t="s">
        <v>50</v>
      </c>
      <c r="J27" s="19" t="s">
        <v>50</v>
      </c>
      <c r="K27" s="19" t="s">
        <v>50</v>
      </c>
      <c r="L27" s="19" t="s">
        <v>50</v>
      </c>
      <c r="M27" s="19" t="s">
        <v>50</v>
      </c>
      <c r="N27" s="9"/>
      <c r="O27" s="19" t="s">
        <v>50</v>
      </c>
      <c r="P27" s="19" t="s">
        <v>50</v>
      </c>
      <c r="Q27" s="9"/>
      <c r="R27" s="19" t="s">
        <v>50</v>
      </c>
      <c r="S27" s="19" t="s">
        <v>50</v>
      </c>
      <c r="T27" s="19" t="s">
        <v>51</v>
      </c>
      <c r="U27" s="10"/>
      <c r="V27" s="32"/>
      <c r="W27" s="21" t="s">
        <v>50</v>
      </c>
      <c r="X27" s="10"/>
      <c r="Y27" s="21" t="s">
        <v>50</v>
      </c>
      <c r="Z27" s="21" t="s">
        <v>50</v>
      </c>
      <c r="AA27" s="21" t="s">
        <v>50</v>
      </c>
      <c r="AB27" s="10"/>
      <c r="AC27" s="21" t="s">
        <v>50</v>
      </c>
      <c r="AD27" s="10"/>
    </row>
    <row r="28" spans="1:30" ht="33.75" customHeight="1">
      <c r="A28" s="219"/>
      <c r="B28" s="33">
        <v>1</v>
      </c>
      <c r="C28" s="36">
        <v>24</v>
      </c>
      <c r="D28" s="44" t="s">
        <v>52</v>
      </c>
      <c r="E28" s="20"/>
      <c r="F28" s="20"/>
      <c r="G28" s="38">
        <v>0</v>
      </c>
      <c r="H28" s="10"/>
      <c r="I28" s="20"/>
      <c r="J28" s="20"/>
      <c r="K28" s="20"/>
      <c r="L28" s="20"/>
      <c r="M28" s="20"/>
      <c r="N28" s="9"/>
      <c r="O28" s="20"/>
      <c r="P28" s="20"/>
      <c r="Q28" s="9"/>
      <c r="R28" s="20"/>
      <c r="S28" s="20"/>
      <c r="T28" s="38">
        <v>0</v>
      </c>
      <c r="U28" s="10"/>
      <c r="V28" s="32"/>
      <c r="W28" s="25"/>
      <c r="X28" s="10"/>
      <c r="Y28" s="25"/>
      <c r="Z28" s="25"/>
      <c r="AA28" s="25"/>
      <c r="AB28" s="10"/>
      <c r="AC28" s="25"/>
      <c r="AD28" s="10"/>
    </row>
    <row r="29" spans="1:30" ht="16.5" customHeight="1">
      <c r="A29" s="219"/>
      <c r="B29" s="33">
        <v>1</v>
      </c>
      <c r="C29" s="36">
        <v>25</v>
      </c>
      <c r="D29" s="45" t="s">
        <v>53</v>
      </c>
      <c r="E29" s="20"/>
      <c r="F29" s="20"/>
      <c r="G29" s="38">
        <v>0</v>
      </c>
      <c r="H29" s="10"/>
      <c r="I29" s="20"/>
      <c r="J29" s="20"/>
      <c r="K29" s="20"/>
      <c r="L29" s="20"/>
      <c r="M29" s="20"/>
      <c r="N29" s="9"/>
      <c r="O29" s="20"/>
      <c r="P29" s="20"/>
      <c r="Q29" s="9"/>
      <c r="R29" s="20"/>
      <c r="S29" s="20"/>
      <c r="T29" s="38">
        <v>0</v>
      </c>
      <c r="U29" s="10"/>
      <c r="V29" s="32"/>
      <c r="W29" s="25"/>
      <c r="X29" s="10"/>
      <c r="Y29" s="25"/>
      <c r="Z29" s="25"/>
      <c r="AA29" s="25"/>
      <c r="AB29" s="10"/>
      <c r="AC29" s="25"/>
      <c r="AD29" s="10"/>
    </row>
    <row r="30" spans="1:30" ht="16.5" customHeight="1">
      <c r="A30" s="219"/>
      <c r="B30" s="33">
        <v>1</v>
      </c>
      <c r="C30" s="36">
        <v>26</v>
      </c>
      <c r="D30" s="45" t="s">
        <v>54</v>
      </c>
      <c r="E30" s="20"/>
      <c r="F30" s="20"/>
      <c r="G30" s="19">
        <v>1</v>
      </c>
      <c r="H30" s="10"/>
      <c r="I30" s="20"/>
      <c r="J30" s="20"/>
      <c r="K30" s="20"/>
      <c r="L30" s="20"/>
      <c r="M30" s="20"/>
      <c r="N30" s="9"/>
      <c r="O30" s="20"/>
      <c r="P30" s="20"/>
      <c r="Q30" s="9"/>
      <c r="R30" s="20"/>
      <c r="S30" s="20"/>
      <c r="T30" s="19">
        <v>1</v>
      </c>
      <c r="U30" s="10"/>
      <c r="V30" s="32"/>
      <c r="W30" s="25"/>
      <c r="X30" s="10"/>
      <c r="Y30" s="25"/>
      <c r="Z30" s="25"/>
      <c r="AA30" s="25"/>
      <c r="AB30" s="10"/>
      <c r="AC30" s="25"/>
      <c r="AD30" s="10"/>
    </row>
    <row r="31" spans="1:30" ht="16.5" customHeight="1">
      <c r="A31" s="219"/>
      <c r="B31" s="33">
        <v>1</v>
      </c>
      <c r="C31" s="36">
        <v>27</v>
      </c>
      <c r="D31" s="45" t="s">
        <v>55</v>
      </c>
      <c r="E31" s="20"/>
      <c r="F31" s="20"/>
      <c r="G31" s="19">
        <v>1</v>
      </c>
      <c r="H31" s="10"/>
      <c r="I31" s="20"/>
      <c r="J31" s="20"/>
      <c r="K31" s="20"/>
      <c r="L31" s="20"/>
      <c r="M31" s="20"/>
      <c r="N31" s="9"/>
      <c r="O31" s="20"/>
      <c r="P31" s="20"/>
      <c r="Q31" s="9"/>
      <c r="R31" s="20"/>
      <c r="S31" s="20"/>
      <c r="T31" s="38">
        <v>0</v>
      </c>
      <c r="U31" s="10"/>
      <c r="V31" s="32"/>
      <c r="W31" s="25"/>
      <c r="X31" s="10"/>
      <c r="Y31" s="25"/>
      <c r="Z31" s="25"/>
      <c r="AA31" s="25"/>
      <c r="AB31" s="10"/>
      <c r="AC31" s="25"/>
      <c r="AD31" s="10"/>
    </row>
    <row r="32" spans="1:30" ht="34.5" customHeight="1">
      <c r="A32" s="219"/>
      <c r="B32" s="33">
        <v>1</v>
      </c>
      <c r="C32" s="36">
        <v>28</v>
      </c>
      <c r="D32" s="46" t="s">
        <v>56</v>
      </c>
      <c r="E32" s="20"/>
      <c r="F32" s="20"/>
      <c r="G32" s="38">
        <v>0</v>
      </c>
      <c r="H32" s="10"/>
      <c r="I32" s="20"/>
      <c r="J32" s="20"/>
      <c r="K32" s="20"/>
      <c r="L32" s="20"/>
      <c r="M32" s="20"/>
      <c r="N32" s="9"/>
      <c r="O32" s="20"/>
      <c r="P32" s="20"/>
      <c r="Q32" s="9"/>
      <c r="R32" s="20"/>
      <c r="S32" s="20"/>
      <c r="T32" s="38">
        <v>0</v>
      </c>
      <c r="U32" s="10"/>
      <c r="V32" s="32"/>
      <c r="W32" s="25"/>
      <c r="X32" s="10"/>
      <c r="Y32" s="25"/>
      <c r="Z32" s="25"/>
      <c r="AA32" s="25"/>
      <c r="AB32" s="10"/>
      <c r="AC32" s="25"/>
      <c r="AD32" s="10"/>
    </row>
    <row r="33" spans="1:30" ht="18" customHeight="1">
      <c r="A33" s="219"/>
      <c r="B33" s="33">
        <v>1</v>
      </c>
      <c r="C33" s="36">
        <v>29</v>
      </c>
      <c r="D33" s="45" t="s">
        <v>57</v>
      </c>
      <c r="E33" s="20"/>
      <c r="F33" s="20"/>
      <c r="G33" s="38">
        <v>0</v>
      </c>
      <c r="H33" s="10"/>
      <c r="I33" s="20"/>
      <c r="J33" s="20"/>
      <c r="K33" s="20"/>
      <c r="L33" s="20"/>
      <c r="M33" s="20"/>
      <c r="N33" s="9"/>
      <c r="O33" s="20"/>
      <c r="P33" s="20"/>
      <c r="Q33" s="9"/>
      <c r="R33" s="20"/>
      <c r="S33" s="20"/>
      <c r="T33" s="38">
        <v>0</v>
      </c>
      <c r="U33" s="10"/>
      <c r="V33" s="32"/>
      <c r="W33" s="25"/>
      <c r="X33" s="10"/>
      <c r="Y33" s="25"/>
      <c r="Z33" s="25"/>
      <c r="AA33" s="25"/>
      <c r="AB33" s="10"/>
      <c r="AC33" s="25"/>
      <c r="AD33" s="10"/>
    </row>
    <row r="34" spans="1:30" ht="18" customHeight="1">
      <c r="A34" s="219"/>
      <c r="B34" s="33">
        <v>1</v>
      </c>
      <c r="C34" s="36">
        <v>30</v>
      </c>
      <c r="D34" s="45" t="s">
        <v>58</v>
      </c>
      <c r="E34" s="20"/>
      <c r="F34" s="20"/>
      <c r="G34" s="38">
        <v>0</v>
      </c>
      <c r="H34" s="10"/>
      <c r="I34" s="20"/>
      <c r="J34" s="20"/>
      <c r="K34" s="20"/>
      <c r="L34" s="20"/>
      <c r="M34" s="20"/>
      <c r="N34" s="9"/>
      <c r="O34" s="20"/>
      <c r="P34" s="20"/>
      <c r="Q34" s="9"/>
      <c r="R34" s="20"/>
      <c r="S34" s="20"/>
      <c r="T34" s="19">
        <v>1</v>
      </c>
      <c r="U34" s="10"/>
      <c r="V34" s="32"/>
      <c r="W34" s="25"/>
      <c r="X34" s="10"/>
      <c r="Y34" s="25"/>
      <c r="Z34" s="25"/>
      <c r="AA34" s="25"/>
      <c r="AB34" s="10"/>
      <c r="AC34" s="25"/>
      <c r="AD34" s="10"/>
    </row>
    <row r="35" spans="1:30" ht="18" customHeight="1">
      <c r="A35" s="219"/>
      <c r="B35" s="33">
        <v>1</v>
      </c>
      <c r="C35" s="36">
        <v>31</v>
      </c>
      <c r="D35" s="45" t="s">
        <v>59</v>
      </c>
      <c r="E35" s="20"/>
      <c r="F35" s="20"/>
      <c r="G35" s="19">
        <v>1</v>
      </c>
      <c r="H35" s="10"/>
      <c r="I35" s="20"/>
      <c r="J35" s="20"/>
      <c r="K35" s="20"/>
      <c r="L35" s="20"/>
      <c r="M35" s="20"/>
      <c r="N35" s="9"/>
      <c r="O35" s="20"/>
      <c r="P35" s="20"/>
      <c r="Q35" s="9"/>
      <c r="R35" s="20"/>
      <c r="S35" s="20"/>
      <c r="T35" s="38">
        <v>0</v>
      </c>
      <c r="U35" s="10"/>
      <c r="V35" s="32"/>
      <c r="W35" s="25"/>
      <c r="X35" s="10"/>
      <c r="Y35" s="25"/>
      <c r="Z35" s="25"/>
      <c r="AA35" s="25"/>
      <c r="AB35" s="10"/>
      <c r="AC35" s="25"/>
      <c r="AD35" s="10"/>
    </row>
    <row r="36" spans="1:30" ht="18" customHeight="1">
      <c r="A36" s="219"/>
      <c r="B36" s="33">
        <v>1</v>
      </c>
      <c r="C36" s="36">
        <v>32</v>
      </c>
      <c r="D36" s="45" t="s">
        <v>60</v>
      </c>
      <c r="E36" s="20"/>
      <c r="F36" s="20"/>
      <c r="G36" s="38">
        <v>0</v>
      </c>
      <c r="H36" s="10"/>
      <c r="I36" s="20"/>
      <c r="J36" s="20"/>
      <c r="K36" s="20"/>
      <c r="L36" s="20"/>
      <c r="M36" s="20"/>
      <c r="N36" s="9"/>
      <c r="O36" s="20"/>
      <c r="P36" s="20"/>
      <c r="Q36" s="9"/>
      <c r="R36" s="20"/>
      <c r="S36" s="20"/>
      <c r="T36" s="38">
        <v>0</v>
      </c>
      <c r="U36" s="10"/>
      <c r="V36" s="32"/>
      <c r="W36" s="25"/>
      <c r="X36" s="10"/>
      <c r="Y36" s="25"/>
      <c r="Z36" s="25"/>
      <c r="AA36" s="25"/>
      <c r="AB36" s="10"/>
      <c r="AC36" s="25"/>
      <c r="AD36" s="10"/>
    </row>
    <row r="37" spans="1:30" ht="18" customHeight="1">
      <c r="A37" s="219"/>
      <c r="B37" s="33">
        <v>1</v>
      </c>
      <c r="C37" s="36">
        <v>33</v>
      </c>
      <c r="D37" s="45" t="s">
        <v>61</v>
      </c>
      <c r="E37" s="20"/>
      <c r="F37" s="20"/>
      <c r="G37" s="38">
        <v>0</v>
      </c>
      <c r="H37" s="10"/>
      <c r="I37" s="20"/>
      <c r="J37" s="20"/>
      <c r="K37" s="20"/>
      <c r="L37" s="20"/>
      <c r="M37" s="20"/>
      <c r="N37" s="9"/>
      <c r="O37" s="20"/>
      <c r="P37" s="20"/>
      <c r="Q37" s="9"/>
      <c r="R37" s="20"/>
      <c r="S37" s="20"/>
      <c r="T37" s="38">
        <v>0</v>
      </c>
      <c r="U37" s="10"/>
      <c r="V37" s="32"/>
      <c r="W37" s="25"/>
      <c r="X37" s="10"/>
      <c r="Y37" s="25"/>
      <c r="Z37" s="25"/>
      <c r="AA37" s="25"/>
      <c r="AB37" s="10"/>
      <c r="AC37" s="25"/>
      <c r="AD37" s="10"/>
    </row>
    <row r="38" spans="1:30" ht="33" customHeight="1">
      <c r="A38" s="219"/>
      <c r="B38" s="35">
        <v>0</v>
      </c>
      <c r="C38" s="36">
        <v>34</v>
      </c>
      <c r="D38" s="47" t="s">
        <v>62</v>
      </c>
      <c r="E38" s="19" t="s">
        <v>50</v>
      </c>
      <c r="F38" s="19" t="s">
        <v>50</v>
      </c>
      <c r="G38" s="19" t="s">
        <v>50</v>
      </c>
      <c r="H38" s="10"/>
      <c r="I38" s="19" t="s">
        <v>50</v>
      </c>
      <c r="J38" s="19" t="s">
        <v>50</v>
      </c>
      <c r="K38" s="19" t="s">
        <v>50</v>
      </c>
      <c r="L38" s="19" t="s">
        <v>50</v>
      </c>
      <c r="M38" s="19" t="s">
        <v>50</v>
      </c>
      <c r="N38" s="9"/>
      <c r="O38" s="19" t="s">
        <v>50</v>
      </c>
      <c r="P38" s="19" t="s">
        <v>50</v>
      </c>
      <c r="Q38" s="9"/>
      <c r="R38" s="19" t="s">
        <v>50</v>
      </c>
      <c r="S38" s="19" t="s">
        <v>50</v>
      </c>
      <c r="T38" s="19" t="s">
        <v>50</v>
      </c>
      <c r="U38" s="10"/>
      <c r="V38" s="32"/>
      <c r="W38" s="21" t="s">
        <v>50</v>
      </c>
      <c r="X38" s="10"/>
      <c r="Y38" s="21" t="s">
        <v>50</v>
      </c>
      <c r="Z38" s="21" t="s">
        <v>50</v>
      </c>
      <c r="AA38" s="21" t="s">
        <v>50</v>
      </c>
      <c r="AB38" s="10"/>
      <c r="AC38" s="21" t="s">
        <v>50</v>
      </c>
      <c r="AD38" s="10"/>
    </row>
    <row r="39" spans="1:30" ht="15.75" customHeight="1">
      <c r="A39" s="219"/>
      <c r="B39" s="33">
        <v>1</v>
      </c>
      <c r="C39" s="36">
        <v>35</v>
      </c>
      <c r="D39" s="48" t="s">
        <v>63</v>
      </c>
      <c r="E39" s="20"/>
      <c r="F39" s="20"/>
      <c r="G39" s="20"/>
      <c r="H39" s="10"/>
      <c r="I39" s="20"/>
      <c r="J39" s="20"/>
      <c r="K39" s="20"/>
      <c r="L39" s="20"/>
      <c r="M39" s="20"/>
      <c r="N39" s="9"/>
      <c r="O39" s="20"/>
      <c r="P39" s="20"/>
      <c r="Q39" s="9"/>
      <c r="R39" s="20"/>
      <c r="S39" s="20"/>
      <c r="T39" s="20"/>
      <c r="U39" s="10"/>
      <c r="V39" s="32"/>
      <c r="W39" s="25"/>
      <c r="X39" s="10"/>
      <c r="Y39" s="25"/>
      <c r="Z39" s="25"/>
      <c r="AA39" s="25"/>
      <c r="AB39" s="10"/>
      <c r="AC39" s="25"/>
      <c r="AD39" s="10"/>
    </row>
    <row r="40" spans="1:30" ht="15.75" customHeight="1">
      <c r="A40" s="219"/>
      <c r="B40" s="33">
        <v>1</v>
      </c>
      <c r="C40" s="36">
        <v>36</v>
      </c>
      <c r="D40" s="48" t="s">
        <v>64</v>
      </c>
      <c r="E40" s="20"/>
      <c r="F40" s="20"/>
      <c r="G40" s="20"/>
      <c r="H40" s="10"/>
      <c r="I40" s="20"/>
      <c r="J40" s="20"/>
      <c r="K40" s="20"/>
      <c r="L40" s="20"/>
      <c r="M40" s="20"/>
      <c r="N40" s="9"/>
      <c r="O40" s="20"/>
      <c r="P40" s="20"/>
      <c r="Q40" s="9"/>
      <c r="R40" s="20"/>
      <c r="S40" s="20"/>
      <c r="T40" s="20"/>
      <c r="U40" s="10"/>
      <c r="V40" s="32"/>
      <c r="W40" s="25"/>
      <c r="X40" s="10"/>
      <c r="Y40" s="25"/>
      <c r="Z40" s="25"/>
      <c r="AA40" s="25"/>
      <c r="AB40" s="10"/>
      <c r="AC40" s="25"/>
      <c r="AD40" s="10"/>
    </row>
    <row r="41" spans="1:30" ht="15.75" customHeight="1">
      <c r="A41" s="219"/>
      <c r="B41" s="33">
        <v>1</v>
      </c>
      <c r="C41" s="36">
        <v>37</v>
      </c>
      <c r="D41" s="48" t="s">
        <v>60</v>
      </c>
      <c r="E41" s="20"/>
      <c r="F41" s="20"/>
      <c r="G41" s="20"/>
      <c r="H41" s="10"/>
      <c r="I41" s="20"/>
      <c r="J41" s="20"/>
      <c r="K41" s="20"/>
      <c r="L41" s="20"/>
      <c r="M41" s="20"/>
      <c r="N41" s="9"/>
      <c r="O41" s="20"/>
      <c r="P41" s="20"/>
      <c r="Q41" s="9"/>
      <c r="R41" s="20"/>
      <c r="S41" s="20"/>
      <c r="T41" s="20"/>
      <c r="U41" s="10"/>
      <c r="V41" s="32"/>
      <c r="W41" s="25"/>
      <c r="X41" s="10"/>
      <c r="Y41" s="25"/>
      <c r="Z41" s="25"/>
      <c r="AA41" s="25"/>
      <c r="AB41" s="10"/>
      <c r="AC41" s="25"/>
      <c r="AD41" s="10"/>
    </row>
    <row r="42" spans="1:30" ht="15.75" customHeight="1">
      <c r="A42" s="219"/>
      <c r="B42" s="33">
        <v>1</v>
      </c>
      <c r="C42" s="36">
        <v>38</v>
      </c>
      <c r="D42" s="48" t="s">
        <v>65</v>
      </c>
      <c r="E42" s="20"/>
      <c r="F42" s="20"/>
      <c r="G42" s="20"/>
      <c r="H42" s="10"/>
      <c r="I42" s="20"/>
      <c r="J42" s="20"/>
      <c r="K42" s="20"/>
      <c r="L42" s="20"/>
      <c r="M42" s="20"/>
      <c r="N42" s="9"/>
      <c r="O42" s="20"/>
      <c r="P42" s="20"/>
      <c r="Q42" s="9"/>
      <c r="R42" s="20"/>
      <c r="S42" s="20"/>
      <c r="T42" s="20"/>
      <c r="U42" s="10"/>
      <c r="V42" s="32"/>
      <c r="W42" s="25"/>
      <c r="X42" s="10"/>
      <c r="Y42" s="25"/>
      <c r="Z42" s="25"/>
      <c r="AA42" s="25"/>
      <c r="AB42" s="10"/>
      <c r="AC42" s="25"/>
      <c r="AD42" s="10"/>
    </row>
    <row r="43" spans="1:30" ht="34.5" customHeight="1">
      <c r="A43" s="219"/>
      <c r="B43" s="33">
        <v>1</v>
      </c>
      <c r="C43" s="36">
        <v>39</v>
      </c>
      <c r="D43" s="45" t="s">
        <v>56</v>
      </c>
      <c r="E43" s="20"/>
      <c r="F43" s="20"/>
      <c r="G43" s="20"/>
      <c r="H43" s="10"/>
      <c r="I43" s="20"/>
      <c r="J43" s="20"/>
      <c r="K43" s="20"/>
      <c r="L43" s="20"/>
      <c r="M43" s="20"/>
      <c r="N43" s="9"/>
      <c r="O43" s="20"/>
      <c r="P43" s="20"/>
      <c r="Q43" s="9"/>
      <c r="R43" s="20"/>
      <c r="S43" s="20"/>
      <c r="T43" s="20"/>
      <c r="U43" s="10"/>
      <c r="V43" s="32"/>
      <c r="W43" s="25"/>
      <c r="X43" s="10"/>
      <c r="Y43" s="25"/>
      <c r="Z43" s="25"/>
      <c r="AA43" s="25"/>
      <c r="AB43" s="10"/>
      <c r="AC43" s="25"/>
      <c r="AD43" s="10"/>
    </row>
    <row r="44" spans="1:30" ht="15.75" customHeight="1">
      <c r="A44" s="219"/>
      <c r="B44" s="33">
        <v>1</v>
      </c>
      <c r="C44" s="36">
        <v>40</v>
      </c>
      <c r="D44" s="48" t="s">
        <v>66</v>
      </c>
      <c r="E44" s="20"/>
      <c r="F44" s="20"/>
      <c r="G44" s="20"/>
      <c r="H44" s="10"/>
      <c r="I44" s="20"/>
      <c r="J44" s="20"/>
      <c r="K44" s="20"/>
      <c r="L44" s="20"/>
      <c r="M44" s="20"/>
      <c r="N44" s="9"/>
      <c r="O44" s="20"/>
      <c r="P44" s="20"/>
      <c r="Q44" s="9"/>
      <c r="R44" s="20"/>
      <c r="S44" s="20"/>
      <c r="T44" s="20"/>
      <c r="U44" s="10"/>
      <c r="V44" s="32"/>
      <c r="W44" s="25"/>
      <c r="X44" s="10"/>
      <c r="Y44" s="25"/>
      <c r="Z44" s="25"/>
      <c r="AA44" s="25"/>
      <c r="AB44" s="10"/>
      <c r="AC44" s="25"/>
      <c r="AD44" s="10"/>
    </row>
    <row r="45" spans="1:30" ht="15.75" customHeight="1">
      <c r="A45" s="219"/>
      <c r="B45" s="33">
        <v>1</v>
      </c>
      <c r="C45" s="36">
        <v>41</v>
      </c>
      <c r="D45" s="48" t="s">
        <v>67</v>
      </c>
      <c r="E45" s="20"/>
      <c r="F45" s="20"/>
      <c r="G45" s="20"/>
      <c r="H45" s="10"/>
      <c r="I45" s="20"/>
      <c r="J45" s="20"/>
      <c r="K45" s="20"/>
      <c r="L45" s="20"/>
      <c r="M45" s="20"/>
      <c r="N45" s="9"/>
      <c r="O45" s="20"/>
      <c r="P45" s="20"/>
      <c r="Q45" s="9"/>
      <c r="R45" s="20"/>
      <c r="S45" s="20"/>
      <c r="T45" s="20"/>
      <c r="U45" s="10"/>
      <c r="V45" s="32"/>
      <c r="W45" s="25"/>
      <c r="X45" s="10"/>
      <c r="Y45" s="25"/>
      <c r="Z45" s="25"/>
      <c r="AA45" s="25"/>
      <c r="AB45" s="10"/>
      <c r="AC45" s="25"/>
      <c r="AD45" s="10"/>
    </row>
    <row r="46" spans="1:30" ht="15.75" customHeight="1">
      <c r="A46" s="219"/>
      <c r="B46" s="33">
        <v>1</v>
      </c>
      <c r="C46" s="36">
        <v>42</v>
      </c>
      <c r="D46" s="48" t="s">
        <v>68</v>
      </c>
      <c r="E46" s="20"/>
      <c r="F46" s="20"/>
      <c r="G46" s="20"/>
      <c r="H46" s="10"/>
      <c r="I46" s="20"/>
      <c r="J46" s="20"/>
      <c r="K46" s="20"/>
      <c r="L46" s="20"/>
      <c r="M46" s="20"/>
      <c r="N46" s="9"/>
      <c r="O46" s="20"/>
      <c r="P46" s="20"/>
      <c r="Q46" s="9"/>
      <c r="R46" s="20"/>
      <c r="S46" s="20"/>
      <c r="T46" s="20"/>
      <c r="U46" s="10"/>
      <c r="V46" s="32"/>
      <c r="W46" s="25"/>
      <c r="X46" s="10"/>
      <c r="Y46" s="25"/>
      <c r="Z46" s="25"/>
      <c r="AA46" s="25"/>
      <c r="AB46" s="10"/>
      <c r="AC46" s="25"/>
      <c r="AD46" s="10"/>
    </row>
    <row r="47" spans="1:30" ht="15.75" customHeight="1">
      <c r="A47" s="219"/>
      <c r="B47" s="33">
        <v>1</v>
      </c>
      <c r="C47" s="36">
        <v>43</v>
      </c>
      <c r="D47" s="48" t="s">
        <v>69</v>
      </c>
      <c r="E47" s="20"/>
      <c r="F47" s="20"/>
      <c r="G47" s="20"/>
      <c r="H47" s="10"/>
      <c r="I47" s="20"/>
      <c r="J47" s="20"/>
      <c r="K47" s="20"/>
      <c r="L47" s="20"/>
      <c r="M47" s="20"/>
      <c r="N47" s="9"/>
      <c r="O47" s="20"/>
      <c r="P47" s="20"/>
      <c r="Q47" s="9"/>
      <c r="R47" s="20"/>
      <c r="S47" s="20"/>
      <c r="T47" s="20"/>
      <c r="U47" s="10"/>
      <c r="V47" s="32"/>
      <c r="W47" s="25"/>
      <c r="X47" s="10"/>
      <c r="Y47" s="25"/>
      <c r="Z47" s="25"/>
      <c r="AA47" s="25"/>
      <c r="AB47" s="10"/>
      <c r="AC47" s="25"/>
      <c r="AD47" s="10"/>
    </row>
    <row r="48" spans="1:30" ht="35.25" customHeight="1">
      <c r="A48" s="219"/>
      <c r="B48" s="35">
        <v>0</v>
      </c>
      <c r="C48" s="36">
        <v>44</v>
      </c>
      <c r="D48" s="43" t="s">
        <v>70</v>
      </c>
      <c r="E48" s="19" t="s">
        <v>50</v>
      </c>
      <c r="F48" s="19" t="s">
        <v>50</v>
      </c>
      <c r="G48" s="19" t="s">
        <v>50</v>
      </c>
      <c r="H48" s="10"/>
      <c r="I48" s="19" t="s">
        <v>50</v>
      </c>
      <c r="J48" s="19" t="s">
        <v>50</v>
      </c>
      <c r="K48" s="19" t="s">
        <v>50</v>
      </c>
      <c r="L48" s="19" t="s">
        <v>50</v>
      </c>
      <c r="M48" s="19" t="s">
        <v>50</v>
      </c>
      <c r="N48" s="9"/>
      <c r="O48" s="19" t="s">
        <v>50</v>
      </c>
      <c r="P48" s="19" t="s">
        <v>50</v>
      </c>
      <c r="Q48" s="9"/>
      <c r="R48" s="19" t="s">
        <v>50</v>
      </c>
      <c r="S48" s="19" t="s">
        <v>50</v>
      </c>
      <c r="T48" s="19" t="s">
        <v>50</v>
      </c>
      <c r="U48" s="10"/>
      <c r="V48" s="32"/>
      <c r="W48" s="21" t="s">
        <v>50</v>
      </c>
      <c r="X48" s="10"/>
      <c r="Y48" s="21" t="s">
        <v>50</v>
      </c>
      <c r="Z48" s="21" t="s">
        <v>50</v>
      </c>
      <c r="AA48" s="21" t="s">
        <v>50</v>
      </c>
      <c r="AB48" s="10"/>
      <c r="AC48" s="21" t="s">
        <v>50</v>
      </c>
      <c r="AD48" s="10"/>
    </row>
    <row r="49" spans="1:30" ht="34.5" customHeight="1">
      <c r="A49" s="219"/>
      <c r="B49" s="33">
        <v>1</v>
      </c>
      <c r="C49" s="36">
        <v>45</v>
      </c>
      <c r="D49" s="44" t="s">
        <v>52</v>
      </c>
      <c r="E49" s="20"/>
      <c r="F49" s="20"/>
      <c r="G49" s="20"/>
      <c r="H49" s="10"/>
      <c r="I49" s="20"/>
      <c r="J49" s="20"/>
      <c r="K49" s="20"/>
      <c r="L49" s="20"/>
      <c r="M49" s="20"/>
      <c r="N49" s="9"/>
      <c r="O49" s="20"/>
      <c r="P49" s="20"/>
      <c r="Q49" s="9"/>
      <c r="R49" s="20"/>
      <c r="S49" s="20"/>
      <c r="T49" s="20"/>
      <c r="U49" s="10"/>
      <c r="V49" s="32"/>
      <c r="W49" s="25"/>
      <c r="X49" s="10"/>
      <c r="Y49" s="25"/>
      <c r="Z49" s="25"/>
      <c r="AA49" s="25"/>
      <c r="AB49" s="10"/>
      <c r="AC49" s="25"/>
      <c r="AD49" s="10"/>
    </row>
    <row r="50" spans="1:30" ht="15.75" customHeight="1">
      <c r="A50" s="219"/>
      <c r="B50" s="33">
        <v>1</v>
      </c>
      <c r="C50" s="36">
        <v>46</v>
      </c>
      <c r="D50" s="45" t="s">
        <v>53</v>
      </c>
      <c r="E50" s="20"/>
      <c r="F50" s="20"/>
      <c r="G50" s="20"/>
      <c r="H50" s="10"/>
      <c r="I50" s="20"/>
      <c r="J50" s="20"/>
      <c r="K50" s="20"/>
      <c r="L50" s="20"/>
      <c r="M50" s="20"/>
      <c r="N50" s="9"/>
      <c r="O50" s="20"/>
      <c r="P50" s="20"/>
      <c r="Q50" s="9"/>
      <c r="R50" s="20"/>
      <c r="S50" s="20"/>
      <c r="T50" s="20"/>
      <c r="U50" s="10"/>
      <c r="V50" s="32"/>
      <c r="W50" s="25"/>
      <c r="X50" s="10"/>
      <c r="Y50" s="25"/>
      <c r="Z50" s="25"/>
      <c r="AA50" s="25"/>
      <c r="AB50" s="10"/>
      <c r="AC50" s="25"/>
      <c r="AD50" s="10"/>
    </row>
    <row r="51" spans="1:30" ht="15.75" customHeight="1">
      <c r="A51" s="219"/>
      <c r="B51" s="33">
        <v>1</v>
      </c>
      <c r="C51" s="36">
        <v>47</v>
      </c>
      <c r="D51" s="45" t="s">
        <v>71</v>
      </c>
      <c r="E51" s="20"/>
      <c r="F51" s="20"/>
      <c r="G51" s="20"/>
      <c r="H51" s="10"/>
      <c r="I51" s="20"/>
      <c r="J51" s="20"/>
      <c r="K51" s="20"/>
      <c r="L51" s="20"/>
      <c r="M51" s="20"/>
      <c r="N51" s="9"/>
      <c r="O51" s="20"/>
      <c r="P51" s="20"/>
      <c r="Q51" s="9"/>
      <c r="R51" s="20"/>
      <c r="S51" s="20"/>
      <c r="T51" s="20"/>
      <c r="U51" s="10"/>
      <c r="V51" s="32"/>
      <c r="W51" s="25"/>
      <c r="X51" s="10"/>
      <c r="Y51" s="25"/>
      <c r="Z51" s="25"/>
      <c r="AA51" s="25"/>
      <c r="AB51" s="10"/>
      <c r="AC51" s="25"/>
      <c r="AD51" s="10"/>
    </row>
    <row r="52" spans="1:30" ht="15.75" customHeight="1">
      <c r="A52" s="219"/>
      <c r="B52" s="33">
        <v>1</v>
      </c>
      <c r="C52" s="36">
        <v>48</v>
      </c>
      <c r="D52" s="45" t="s">
        <v>65</v>
      </c>
      <c r="E52" s="20"/>
      <c r="F52" s="20"/>
      <c r="G52" s="20"/>
      <c r="H52" s="10"/>
      <c r="I52" s="20"/>
      <c r="J52" s="20"/>
      <c r="K52" s="20"/>
      <c r="L52" s="20"/>
      <c r="M52" s="20"/>
      <c r="N52" s="9"/>
      <c r="O52" s="20"/>
      <c r="P52" s="20"/>
      <c r="Q52" s="9"/>
      <c r="R52" s="20"/>
      <c r="S52" s="20"/>
      <c r="T52" s="20"/>
      <c r="U52" s="10"/>
      <c r="V52" s="32"/>
      <c r="W52" s="25"/>
      <c r="X52" s="10"/>
      <c r="Y52" s="25"/>
      <c r="Z52" s="25"/>
      <c r="AA52" s="25"/>
      <c r="AB52" s="10"/>
      <c r="AC52" s="25"/>
      <c r="AD52" s="10"/>
    </row>
    <row r="53" spans="1:30" ht="33.75" customHeight="1">
      <c r="A53" s="219"/>
      <c r="B53" s="33">
        <v>1</v>
      </c>
      <c r="C53" s="36">
        <v>49</v>
      </c>
      <c r="D53" s="45" t="s">
        <v>56</v>
      </c>
      <c r="E53" s="20"/>
      <c r="F53" s="20"/>
      <c r="G53" s="20"/>
      <c r="H53" s="10"/>
      <c r="I53" s="20"/>
      <c r="J53" s="20"/>
      <c r="K53" s="20"/>
      <c r="L53" s="20"/>
      <c r="M53" s="20"/>
      <c r="N53" s="9"/>
      <c r="O53" s="20"/>
      <c r="P53" s="20"/>
      <c r="Q53" s="9"/>
      <c r="R53" s="20"/>
      <c r="S53" s="20"/>
      <c r="T53" s="20"/>
      <c r="U53" s="10"/>
      <c r="V53" s="32"/>
      <c r="W53" s="25"/>
      <c r="X53" s="10"/>
      <c r="Y53" s="25"/>
      <c r="Z53" s="25"/>
      <c r="AA53" s="25"/>
      <c r="AB53" s="10"/>
      <c r="AC53" s="25"/>
      <c r="AD53" s="10"/>
    </row>
    <row r="54" spans="1:30" ht="15.75" customHeight="1">
      <c r="A54" s="219"/>
      <c r="B54" s="33">
        <v>1</v>
      </c>
      <c r="C54" s="36">
        <v>50</v>
      </c>
      <c r="D54" s="45" t="s">
        <v>72</v>
      </c>
      <c r="E54" s="20"/>
      <c r="F54" s="20"/>
      <c r="G54" s="20"/>
      <c r="H54" s="10"/>
      <c r="I54" s="20"/>
      <c r="J54" s="20"/>
      <c r="K54" s="20"/>
      <c r="L54" s="20"/>
      <c r="M54" s="20"/>
      <c r="N54" s="9"/>
      <c r="O54" s="20"/>
      <c r="P54" s="20"/>
      <c r="Q54" s="9"/>
      <c r="R54" s="20"/>
      <c r="S54" s="20"/>
      <c r="T54" s="20"/>
      <c r="U54" s="10"/>
      <c r="V54" s="32"/>
      <c r="W54" s="25"/>
      <c r="X54" s="10"/>
      <c r="Y54" s="25"/>
      <c r="Z54" s="25"/>
      <c r="AA54" s="25"/>
      <c r="AB54" s="10"/>
      <c r="AC54" s="25"/>
      <c r="AD54" s="10"/>
    </row>
    <row r="55" spans="1:30" ht="15.75" customHeight="1">
      <c r="A55" s="219"/>
      <c r="B55" s="33">
        <v>1</v>
      </c>
      <c r="C55" s="36">
        <v>51</v>
      </c>
      <c r="D55" s="45" t="s">
        <v>58</v>
      </c>
      <c r="E55" s="20"/>
      <c r="F55" s="20"/>
      <c r="G55" s="20"/>
      <c r="H55" s="10"/>
      <c r="I55" s="20"/>
      <c r="J55" s="20"/>
      <c r="K55" s="20"/>
      <c r="L55" s="20"/>
      <c r="M55" s="20"/>
      <c r="N55" s="9"/>
      <c r="O55" s="20"/>
      <c r="P55" s="20"/>
      <c r="Q55" s="9"/>
      <c r="R55" s="20"/>
      <c r="S55" s="20"/>
      <c r="T55" s="20"/>
      <c r="U55" s="10"/>
      <c r="V55" s="32"/>
      <c r="W55" s="25"/>
      <c r="X55" s="10"/>
      <c r="Y55" s="25"/>
      <c r="Z55" s="25"/>
      <c r="AA55" s="25"/>
      <c r="AB55" s="10"/>
      <c r="AC55" s="25"/>
      <c r="AD55" s="10"/>
    </row>
    <row r="56" spans="1:30" ht="15.75" customHeight="1">
      <c r="A56" s="219"/>
      <c r="B56" s="33">
        <v>1</v>
      </c>
      <c r="C56" s="36">
        <v>52</v>
      </c>
      <c r="D56" s="45" t="s">
        <v>61</v>
      </c>
      <c r="E56" s="20"/>
      <c r="F56" s="20"/>
      <c r="G56" s="20"/>
      <c r="H56" s="10"/>
      <c r="I56" s="20"/>
      <c r="J56" s="20"/>
      <c r="K56" s="20"/>
      <c r="L56" s="20"/>
      <c r="M56" s="20"/>
      <c r="N56" s="9"/>
      <c r="O56" s="20"/>
      <c r="P56" s="20"/>
      <c r="Q56" s="9"/>
      <c r="R56" s="20"/>
      <c r="S56" s="20"/>
      <c r="T56" s="20"/>
      <c r="U56" s="10"/>
      <c r="V56" s="32"/>
      <c r="W56" s="25"/>
      <c r="X56" s="10"/>
      <c r="Y56" s="25"/>
      <c r="Z56" s="25"/>
      <c r="AA56" s="25"/>
      <c r="AB56" s="10"/>
      <c r="AC56" s="25"/>
      <c r="AD56" s="10"/>
    </row>
    <row r="57" spans="1:30" ht="32.25" customHeight="1">
      <c r="A57" s="219"/>
      <c r="B57" s="35">
        <v>0</v>
      </c>
      <c r="C57" s="36">
        <v>53</v>
      </c>
      <c r="D57" s="43" t="s">
        <v>73</v>
      </c>
      <c r="E57" s="19" t="s">
        <v>50</v>
      </c>
      <c r="F57" s="19" t="s">
        <v>50</v>
      </c>
      <c r="G57" s="19" t="s">
        <v>50</v>
      </c>
      <c r="H57" s="10"/>
      <c r="I57" s="19" t="s">
        <v>50</v>
      </c>
      <c r="J57" s="19" t="s">
        <v>50</v>
      </c>
      <c r="K57" s="19" t="s">
        <v>50</v>
      </c>
      <c r="L57" s="19" t="s">
        <v>50</v>
      </c>
      <c r="M57" s="19" t="s">
        <v>50</v>
      </c>
      <c r="N57" s="9"/>
      <c r="O57" s="19" t="s">
        <v>50</v>
      </c>
      <c r="P57" s="19" t="s">
        <v>50</v>
      </c>
      <c r="Q57" s="9"/>
      <c r="R57" s="19" t="s">
        <v>50</v>
      </c>
      <c r="S57" s="19" t="s">
        <v>50</v>
      </c>
      <c r="T57" s="19" t="s">
        <v>50</v>
      </c>
      <c r="U57" s="10"/>
      <c r="V57" s="32"/>
      <c r="W57" s="21" t="s">
        <v>50</v>
      </c>
      <c r="X57" s="10"/>
      <c r="Y57" s="21" t="s">
        <v>50</v>
      </c>
      <c r="Z57" s="21" t="s">
        <v>50</v>
      </c>
      <c r="AA57" s="21" t="s">
        <v>50</v>
      </c>
      <c r="AB57" s="10"/>
      <c r="AC57" s="21" t="s">
        <v>50</v>
      </c>
      <c r="AD57" s="10"/>
    </row>
    <row r="58" spans="1:30" ht="15.75" customHeight="1">
      <c r="A58" s="219"/>
      <c r="B58" s="33">
        <v>1</v>
      </c>
      <c r="C58" s="36">
        <v>54</v>
      </c>
      <c r="D58" s="45" t="s">
        <v>63</v>
      </c>
      <c r="E58" s="20"/>
      <c r="F58" s="20"/>
      <c r="G58" s="20"/>
      <c r="H58" s="10"/>
      <c r="I58" s="20"/>
      <c r="J58" s="20"/>
      <c r="K58" s="20"/>
      <c r="L58" s="20"/>
      <c r="M58" s="20"/>
      <c r="N58" s="9"/>
      <c r="O58" s="20"/>
      <c r="P58" s="20"/>
      <c r="Q58" s="9"/>
      <c r="R58" s="20"/>
      <c r="S58" s="20"/>
      <c r="T58" s="20"/>
      <c r="U58" s="10"/>
      <c r="V58" s="32"/>
      <c r="W58" s="25"/>
      <c r="X58" s="10"/>
      <c r="Y58" s="25"/>
      <c r="Z58" s="25"/>
      <c r="AA58" s="25"/>
      <c r="AB58" s="10"/>
      <c r="AC58" s="25"/>
      <c r="AD58" s="10"/>
    </row>
    <row r="59" spans="1:30" ht="15.75" customHeight="1">
      <c r="A59" s="219"/>
      <c r="B59" s="33">
        <v>1</v>
      </c>
      <c r="C59" s="36">
        <v>55</v>
      </c>
      <c r="D59" s="45" t="s">
        <v>74</v>
      </c>
      <c r="E59" s="20"/>
      <c r="F59" s="20"/>
      <c r="G59" s="20"/>
      <c r="H59" s="10"/>
      <c r="I59" s="20"/>
      <c r="J59" s="20"/>
      <c r="K59" s="20"/>
      <c r="L59" s="20"/>
      <c r="M59" s="20"/>
      <c r="N59" s="9"/>
      <c r="O59" s="20"/>
      <c r="P59" s="20"/>
      <c r="Q59" s="9"/>
      <c r="R59" s="20"/>
      <c r="S59" s="20"/>
      <c r="T59" s="20"/>
      <c r="U59" s="10"/>
      <c r="V59" s="32"/>
      <c r="W59" s="25"/>
      <c r="X59" s="10"/>
      <c r="Y59" s="25"/>
      <c r="Z59" s="25"/>
      <c r="AA59" s="25"/>
      <c r="AB59" s="10"/>
      <c r="AC59" s="25"/>
      <c r="AD59" s="10"/>
    </row>
    <row r="60" spans="1:30" ht="15.75" customHeight="1">
      <c r="A60" s="219"/>
      <c r="B60" s="33">
        <v>1</v>
      </c>
      <c r="C60" s="36">
        <v>56</v>
      </c>
      <c r="D60" s="45" t="s">
        <v>58</v>
      </c>
      <c r="E60" s="20"/>
      <c r="F60" s="20"/>
      <c r="G60" s="20"/>
      <c r="H60" s="10"/>
      <c r="I60" s="20"/>
      <c r="J60" s="20"/>
      <c r="K60" s="20"/>
      <c r="L60" s="20"/>
      <c r="M60" s="20"/>
      <c r="N60" s="9"/>
      <c r="O60" s="20"/>
      <c r="P60" s="20"/>
      <c r="Q60" s="9"/>
      <c r="R60" s="20"/>
      <c r="S60" s="20"/>
      <c r="T60" s="20"/>
      <c r="U60" s="10"/>
      <c r="V60" s="32"/>
      <c r="W60" s="25"/>
      <c r="X60" s="10"/>
      <c r="Y60" s="25"/>
      <c r="Z60" s="25"/>
      <c r="AA60" s="25"/>
      <c r="AB60" s="10"/>
      <c r="AC60" s="25"/>
      <c r="AD60" s="10"/>
    </row>
    <row r="61" spans="1:30" ht="35.25" customHeight="1">
      <c r="A61" s="219"/>
      <c r="B61" s="33">
        <v>1</v>
      </c>
      <c r="C61" s="36">
        <v>57</v>
      </c>
      <c r="D61" s="45" t="s">
        <v>56</v>
      </c>
      <c r="E61" s="20"/>
      <c r="F61" s="20"/>
      <c r="G61" s="20"/>
      <c r="H61" s="10"/>
      <c r="I61" s="20"/>
      <c r="J61" s="20"/>
      <c r="K61" s="20"/>
      <c r="L61" s="20"/>
      <c r="M61" s="20"/>
      <c r="N61" s="9"/>
      <c r="O61" s="20"/>
      <c r="P61" s="20"/>
      <c r="Q61" s="9"/>
      <c r="R61" s="20"/>
      <c r="S61" s="20"/>
      <c r="T61" s="20"/>
      <c r="U61" s="10"/>
      <c r="V61" s="32"/>
      <c r="W61" s="25"/>
      <c r="X61" s="10"/>
      <c r="Y61" s="25"/>
      <c r="Z61" s="25"/>
      <c r="AA61" s="25"/>
      <c r="AB61" s="10"/>
      <c r="AC61" s="25"/>
      <c r="AD61" s="10"/>
    </row>
    <row r="62" spans="1:30" ht="34.5" customHeight="1">
      <c r="A62" s="219"/>
      <c r="B62" s="35">
        <v>0</v>
      </c>
      <c r="C62" s="36">
        <v>58</v>
      </c>
      <c r="D62" s="43" t="s">
        <v>75</v>
      </c>
      <c r="E62" s="19" t="s">
        <v>50</v>
      </c>
      <c r="F62" s="19" t="s">
        <v>50</v>
      </c>
      <c r="G62" s="19" t="s">
        <v>50</v>
      </c>
      <c r="H62" s="10"/>
      <c r="I62" s="19" t="s">
        <v>50</v>
      </c>
      <c r="J62" s="19" t="s">
        <v>50</v>
      </c>
      <c r="K62" s="19" t="s">
        <v>50</v>
      </c>
      <c r="L62" s="19" t="s">
        <v>50</v>
      </c>
      <c r="M62" s="19" t="s">
        <v>50</v>
      </c>
      <c r="N62" s="9"/>
      <c r="O62" s="19" t="s">
        <v>50</v>
      </c>
      <c r="P62" s="19" t="s">
        <v>50</v>
      </c>
      <c r="Q62" s="9"/>
      <c r="R62" s="19" t="s">
        <v>50</v>
      </c>
      <c r="S62" s="19" t="s">
        <v>50</v>
      </c>
      <c r="T62" s="19" t="s">
        <v>50</v>
      </c>
      <c r="U62" s="10"/>
      <c r="V62" s="32"/>
      <c r="W62" s="21" t="s">
        <v>50</v>
      </c>
      <c r="X62" s="10"/>
      <c r="Y62" s="21" t="s">
        <v>50</v>
      </c>
      <c r="Z62" s="21" t="s">
        <v>50</v>
      </c>
      <c r="AA62" s="21" t="s">
        <v>50</v>
      </c>
      <c r="AB62" s="10"/>
      <c r="AC62" s="21" t="s">
        <v>50</v>
      </c>
      <c r="AD62" s="10"/>
    </row>
    <row r="63" spans="1:30" ht="15.75" customHeight="1">
      <c r="A63" s="219"/>
      <c r="B63" s="33">
        <v>1</v>
      </c>
      <c r="C63" s="36">
        <v>59</v>
      </c>
      <c r="D63" s="48" t="s">
        <v>76</v>
      </c>
      <c r="E63" s="20"/>
      <c r="F63" s="20"/>
      <c r="G63" s="20"/>
      <c r="H63" s="10"/>
      <c r="I63" s="20"/>
      <c r="J63" s="20"/>
      <c r="K63" s="20"/>
      <c r="L63" s="20"/>
      <c r="M63" s="20"/>
      <c r="N63" s="9"/>
      <c r="O63" s="20"/>
      <c r="P63" s="20"/>
      <c r="Q63" s="9"/>
      <c r="R63" s="20"/>
      <c r="S63" s="20"/>
      <c r="T63" s="20"/>
      <c r="U63" s="10"/>
      <c r="V63" s="32"/>
      <c r="W63" s="25"/>
      <c r="X63" s="10"/>
      <c r="Y63" s="25"/>
      <c r="Z63" s="25"/>
      <c r="AA63" s="25"/>
      <c r="AB63" s="10"/>
      <c r="AC63" s="25"/>
      <c r="AD63" s="10"/>
    </row>
    <row r="64" spans="1:30" ht="15.75" customHeight="1">
      <c r="A64" s="219"/>
      <c r="B64" s="33">
        <v>1</v>
      </c>
      <c r="C64" s="36">
        <v>60</v>
      </c>
      <c r="D64" s="48" t="s">
        <v>77</v>
      </c>
      <c r="E64" s="20"/>
      <c r="F64" s="20"/>
      <c r="G64" s="20"/>
      <c r="H64" s="10"/>
      <c r="I64" s="20"/>
      <c r="J64" s="20"/>
      <c r="K64" s="20"/>
      <c r="L64" s="20"/>
      <c r="M64" s="20"/>
      <c r="N64" s="9"/>
      <c r="O64" s="20"/>
      <c r="P64" s="20"/>
      <c r="Q64" s="9"/>
      <c r="R64" s="20"/>
      <c r="S64" s="20"/>
      <c r="T64" s="20"/>
      <c r="U64" s="10"/>
      <c r="V64" s="32"/>
      <c r="W64" s="25"/>
      <c r="X64" s="10"/>
      <c r="Y64" s="25"/>
      <c r="Z64" s="25"/>
      <c r="AA64" s="25"/>
      <c r="AB64" s="10"/>
      <c r="AC64" s="25"/>
      <c r="AD64" s="10"/>
    </row>
    <row r="65" spans="1:30" ht="15.75" customHeight="1">
      <c r="A65" s="219"/>
      <c r="B65" s="33">
        <v>1</v>
      </c>
      <c r="C65" s="36">
        <v>61</v>
      </c>
      <c r="D65" s="48" t="s">
        <v>58</v>
      </c>
      <c r="E65" s="20"/>
      <c r="F65" s="20"/>
      <c r="G65" s="20"/>
      <c r="H65" s="10"/>
      <c r="I65" s="20"/>
      <c r="J65" s="20"/>
      <c r="K65" s="20"/>
      <c r="L65" s="20"/>
      <c r="M65" s="20"/>
      <c r="N65" s="9"/>
      <c r="O65" s="20"/>
      <c r="P65" s="20"/>
      <c r="Q65" s="9"/>
      <c r="R65" s="20"/>
      <c r="S65" s="20"/>
      <c r="T65" s="20"/>
      <c r="U65" s="10"/>
      <c r="V65" s="32"/>
      <c r="W65" s="25"/>
      <c r="X65" s="10"/>
      <c r="Y65" s="25"/>
      <c r="Z65" s="25"/>
      <c r="AA65" s="25"/>
      <c r="AB65" s="10"/>
      <c r="AC65" s="25"/>
      <c r="AD65" s="10"/>
    </row>
    <row r="66" spans="1:30" ht="33" customHeight="1">
      <c r="A66" s="219"/>
      <c r="B66" s="35">
        <v>0</v>
      </c>
      <c r="C66" s="36">
        <v>62</v>
      </c>
      <c r="D66" s="43" t="s">
        <v>78</v>
      </c>
      <c r="E66" s="19" t="s">
        <v>50</v>
      </c>
      <c r="F66" s="19" t="s">
        <v>50</v>
      </c>
      <c r="G66" s="19" t="s">
        <v>50</v>
      </c>
      <c r="H66" s="10"/>
      <c r="I66" s="19" t="s">
        <v>50</v>
      </c>
      <c r="J66" s="19" t="s">
        <v>50</v>
      </c>
      <c r="K66" s="19" t="s">
        <v>50</v>
      </c>
      <c r="L66" s="19" t="s">
        <v>51</v>
      </c>
      <c r="M66" s="19" t="s">
        <v>50</v>
      </c>
      <c r="N66" s="9"/>
      <c r="O66" s="19" t="s">
        <v>50</v>
      </c>
      <c r="P66" s="19" t="s">
        <v>50</v>
      </c>
      <c r="Q66" s="9"/>
      <c r="R66" s="19" t="s">
        <v>50</v>
      </c>
      <c r="S66" s="19" t="s">
        <v>50</v>
      </c>
      <c r="T66" s="19" t="s">
        <v>50</v>
      </c>
      <c r="U66" s="10"/>
      <c r="V66" s="32"/>
      <c r="W66" s="21" t="s">
        <v>50</v>
      </c>
      <c r="X66" s="10"/>
      <c r="Y66" s="21" t="s">
        <v>50</v>
      </c>
      <c r="Z66" s="21" t="s">
        <v>50</v>
      </c>
      <c r="AA66" s="21" t="s">
        <v>50</v>
      </c>
      <c r="AB66" s="10"/>
      <c r="AC66" s="21" t="s">
        <v>50</v>
      </c>
      <c r="AD66" s="10"/>
    </row>
    <row r="67" spans="1:30" ht="15.75" customHeight="1">
      <c r="A67" s="219"/>
      <c r="B67" s="33">
        <v>1</v>
      </c>
      <c r="C67" s="36">
        <v>63</v>
      </c>
      <c r="D67" s="48" t="s">
        <v>79</v>
      </c>
      <c r="E67" s="20"/>
      <c r="F67" s="20"/>
      <c r="G67" s="20"/>
      <c r="H67" s="10"/>
      <c r="I67" s="20"/>
      <c r="J67" s="20"/>
      <c r="K67" s="20"/>
      <c r="L67" s="38">
        <v>0</v>
      </c>
      <c r="M67" s="20"/>
      <c r="N67" s="9"/>
      <c r="O67" s="20"/>
      <c r="P67" s="20"/>
      <c r="Q67" s="9"/>
      <c r="R67" s="20"/>
      <c r="S67" s="20"/>
      <c r="T67" s="20"/>
      <c r="U67" s="10"/>
      <c r="V67" s="32"/>
      <c r="W67" s="25"/>
      <c r="X67" s="10"/>
      <c r="Y67" s="25"/>
      <c r="Z67" s="25"/>
      <c r="AA67" s="25"/>
      <c r="AB67" s="10"/>
      <c r="AC67" s="25"/>
      <c r="AD67" s="10"/>
    </row>
    <row r="68" spans="1:30" ht="15.75" customHeight="1">
      <c r="A68" s="219"/>
      <c r="B68" s="33">
        <v>1</v>
      </c>
      <c r="C68" s="36">
        <v>64</v>
      </c>
      <c r="D68" s="48" t="s">
        <v>80</v>
      </c>
      <c r="E68" s="20"/>
      <c r="F68" s="20"/>
      <c r="G68" s="20"/>
      <c r="H68" s="10"/>
      <c r="I68" s="20"/>
      <c r="J68" s="20"/>
      <c r="K68" s="20"/>
      <c r="L68" s="38">
        <v>0</v>
      </c>
      <c r="M68" s="20"/>
      <c r="N68" s="9"/>
      <c r="O68" s="20"/>
      <c r="P68" s="20"/>
      <c r="Q68" s="9"/>
      <c r="R68" s="20"/>
      <c r="S68" s="20"/>
      <c r="T68" s="20"/>
      <c r="U68" s="10"/>
      <c r="V68" s="32"/>
      <c r="W68" s="25"/>
      <c r="X68" s="10"/>
      <c r="Y68" s="25"/>
      <c r="Z68" s="25"/>
      <c r="AA68" s="25"/>
      <c r="AB68" s="10"/>
      <c r="AC68" s="25"/>
      <c r="AD68" s="10"/>
    </row>
    <row r="69" spans="1:30" ht="15.75" customHeight="1">
      <c r="A69" s="219"/>
      <c r="B69" s="33">
        <v>1</v>
      </c>
      <c r="C69" s="36">
        <v>65</v>
      </c>
      <c r="D69" s="48" t="s">
        <v>81</v>
      </c>
      <c r="E69" s="20"/>
      <c r="F69" s="20"/>
      <c r="G69" s="20"/>
      <c r="H69" s="10"/>
      <c r="I69" s="20"/>
      <c r="J69" s="20"/>
      <c r="K69" s="20"/>
      <c r="L69" s="38">
        <v>0</v>
      </c>
      <c r="M69" s="20"/>
      <c r="N69" s="9"/>
      <c r="O69" s="20"/>
      <c r="P69" s="20"/>
      <c r="Q69" s="9"/>
      <c r="R69" s="20"/>
      <c r="S69" s="20"/>
      <c r="T69" s="20"/>
      <c r="U69" s="10"/>
      <c r="V69" s="32"/>
      <c r="W69" s="25"/>
      <c r="X69" s="10"/>
      <c r="Y69" s="25"/>
      <c r="Z69" s="25"/>
      <c r="AA69" s="25"/>
      <c r="AB69" s="10"/>
      <c r="AC69" s="25"/>
      <c r="AD69" s="10"/>
    </row>
    <row r="70" spans="1:30" ht="36" customHeight="1">
      <c r="A70" s="219"/>
      <c r="B70" s="35">
        <v>0</v>
      </c>
      <c r="C70" s="36">
        <v>66</v>
      </c>
      <c r="D70" s="43" t="s">
        <v>82</v>
      </c>
      <c r="E70" s="19" t="s">
        <v>50</v>
      </c>
      <c r="F70" s="19" t="s">
        <v>50</v>
      </c>
      <c r="G70" s="19" t="s">
        <v>50</v>
      </c>
      <c r="H70" s="10"/>
      <c r="I70" s="19" t="s">
        <v>50</v>
      </c>
      <c r="J70" s="19" t="s">
        <v>50</v>
      </c>
      <c r="K70" s="19" t="s">
        <v>50</v>
      </c>
      <c r="L70" s="19" t="s">
        <v>50</v>
      </c>
      <c r="M70" s="19" t="s">
        <v>50</v>
      </c>
      <c r="N70" s="9"/>
      <c r="O70" s="19" t="s">
        <v>50</v>
      </c>
      <c r="P70" s="19" t="s">
        <v>50</v>
      </c>
      <c r="Q70" s="9"/>
      <c r="R70" s="19" t="s">
        <v>50</v>
      </c>
      <c r="S70" s="19" t="s">
        <v>50</v>
      </c>
      <c r="T70" s="19" t="s">
        <v>50</v>
      </c>
      <c r="U70" s="10"/>
      <c r="V70" s="32"/>
      <c r="W70" s="21" t="s">
        <v>50</v>
      </c>
      <c r="X70" s="10"/>
      <c r="Y70" s="21" t="s">
        <v>50</v>
      </c>
      <c r="Z70" s="21" t="s">
        <v>50</v>
      </c>
      <c r="AA70" s="21" t="s">
        <v>50</v>
      </c>
      <c r="AB70" s="10"/>
      <c r="AC70" s="21" t="s">
        <v>50</v>
      </c>
      <c r="AD70" s="10"/>
    </row>
    <row r="71" spans="1:30" ht="15.75" customHeight="1">
      <c r="A71" s="219"/>
      <c r="B71" s="33">
        <v>1</v>
      </c>
      <c r="C71" s="36">
        <v>67</v>
      </c>
      <c r="D71" s="45" t="s">
        <v>83</v>
      </c>
      <c r="E71" s="20"/>
      <c r="F71" s="20"/>
      <c r="G71" s="20"/>
      <c r="H71" s="10"/>
      <c r="I71" s="20"/>
      <c r="J71" s="20"/>
      <c r="K71" s="20"/>
      <c r="L71" s="20"/>
      <c r="M71" s="20"/>
      <c r="N71" s="9"/>
      <c r="O71" s="20"/>
      <c r="P71" s="20"/>
      <c r="Q71" s="9"/>
      <c r="R71" s="20"/>
      <c r="S71" s="20"/>
      <c r="T71" s="20"/>
      <c r="U71" s="10"/>
      <c r="V71" s="32"/>
      <c r="W71" s="25"/>
      <c r="X71" s="10"/>
      <c r="Y71" s="25"/>
      <c r="Z71" s="25"/>
      <c r="AA71" s="25"/>
      <c r="AB71" s="10"/>
      <c r="AC71" s="25"/>
      <c r="AD71" s="10"/>
    </row>
    <row r="72" spans="1:30" ht="15.75" customHeight="1">
      <c r="A72" s="219"/>
      <c r="B72" s="33">
        <v>1</v>
      </c>
      <c r="C72" s="36">
        <v>68</v>
      </c>
      <c r="D72" s="45" t="s">
        <v>60</v>
      </c>
      <c r="E72" s="20"/>
      <c r="F72" s="20"/>
      <c r="G72" s="20"/>
      <c r="H72" s="10"/>
      <c r="I72" s="20"/>
      <c r="J72" s="20"/>
      <c r="K72" s="20"/>
      <c r="L72" s="20"/>
      <c r="M72" s="20"/>
      <c r="N72" s="9"/>
      <c r="O72" s="20"/>
      <c r="P72" s="20"/>
      <c r="Q72" s="9"/>
      <c r="R72" s="20"/>
      <c r="S72" s="20"/>
      <c r="T72" s="20"/>
      <c r="U72" s="10"/>
      <c r="V72" s="32"/>
      <c r="W72" s="25"/>
      <c r="X72" s="10"/>
      <c r="Y72" s="25"/>
      <c r="Z72" s="25"/>
      <c r="AA72" s="25"/>
      <c r="AB72" s="10"/>
      <c r="AC72" s="25"/>
      <c r="AD72" s="10"/>
    </row>
    <row r="73" spans="1:30" ht="15.75" customHeight="1">
      <c r="A73" s="219"/>
      <c r="B73" s="33">
        <v>1</v>
      </c>
      <c r="C73" s="36">
        <v>69</v>
      </c>
      <c r="D73" s="45" t="s">
        <v>65</v>
      </c>
      <c r="E73" s="20"/>
      <c r="F73" s="20"/>
      <c r="G73" s="20"/>
      <c r="H73" s="10"/>
      <c r="I73" s="20"/>
      <c r="J73" s="20"/>
      <c r="K73" s="20"/>
      <c r="L73" s="20"/>
      <c r="M73" s="20"/>
      <c r="N73" s="9"/>
      <c r="O73" s="20"/>
      <c r="P73" s="20"/>
      <c r="Q73" s="9"/>
      <c r="R73" s="20"/>
      <c r="S73" s="20"/>
      <c r="T73" s="20"/>
      <c r="U73" s="10"/>
      <c r="V73" s="32"/>
      <c r="W73" s="25"/>
      <c r="X73" s="10"/>
      <c r="Y73" s="25"/>
      <c r="Z73" s="25"/>
      <c r="AA73" s="25"/>
      <c r="AB73" s="10"/>
      <c r="AC73" s="25"/>
      <c r="AD73" s="10"/>
    </row>
    <row r="74" spans="1:30" ht="34.5" customHeight="1">
      <c r="A74" s="219"/>
      <c r="B74" s="33">
        <v>1</v>
      </c>
      <c r="C74" s="36">
        <v>70</v>
      </c>
      <c r="D74" s="45" t="s">
        <v>56</v>
      </c>
      <c r="E74" s="20"/>
      <c r="F74" s="20"/>
      <c r="G74" s="20"/>
      <c r="H74" s="10"/>
      <c r="I74" s="20"/>
      <c r="J74" s="20"/>
      <c r="K74" s="20"/>
      <c r="L74" s="20"/>
      <c r="M74" s="20"/>
      <c r="N74" s="9"/>
      <c r="O74" s="20"/>
      <c r="P74" s="20"/>
      <c r="Q74" s="9"/>
      <c r="R74" s="20"/>
      <c r="S74" s="20"/>
      <c r="T74" s="20"/>
      <c r="U74" s="10"/>
      <c r="V74" s="32"/>
      <c r="W74" s="25"/>
      <c r="X74" s="10"/>
      <c r="Y74" s="25"/>
      <c r="Z74" s="25"/>
      <c r="AA74" s="25"/>
      <c r="AB74" s="10"/>
      <c r="AC74" s="25"/>
      <c r="AD74" s="10"/>
    </row>
    <row r="75" spans="1:30" ht="15.75" customHeight="1">
      <c r="A75" s="219"/>
      <c r="B75" s="33">
        <v>1</v>
      </c>
      <c r="C75" s="36">
        <v>71</v>
      </c>
      <c r="D75" s="45" t="s">
        <v>76</v>
      </c>
      <c r="E75" s="20"/>
      <c r="F75" s="20"/>
      <c r="G75" s="20"/>
      <c r="H75" s="10"/>
      <c r="I75" s="20"/>
      <c r="J75" s="20"/>
      <c r="K75" s="20"/>
      <c r="L75" s="20"/>
      <c r="M75" s="20"/>
      <c r="N75" s="9"/>
      <c r="O75" s="20"/>
      <c r="P75" s="20"/>
      <c r="Q75" s="9"/>
      <c r="R75" s="20"/>
      <c r="S75" s="20"/>
      <c r="T75" s="20"/>
      <c r="U75" s="10"/>
      <c r="V75" s="32"/>
      <c r="W75" s="25"/>
      <c r="X75" s="10"/>
      <c r="Y75" s="25"/>
      <c r="Z75" s="25"/>
      <c r="AA75" s="25"/>
      <c r="AB75" s="10"/>
      <c r="AC75" s="25"/>
      <c r="AD75" s="10"/>
    </row>
    <row r="76" spans="1:30" ht="15.75" customHeight="1">
      <c r="A76" s="219"/>
      <c r="B76" s="33">
        <v>1</v>
      </c>
      <c r="C76" s="36">
        <v>72</v>
      </c>
      <c r="D76" s="45" t="s">
        <v>77</v>
      </c>
      <c r="E76" s="20"/>
      <c r="F76" s="20"/>
      <c r="G76" s="20"/>
      <c r="H76" s="10"/>
      <c r="I76" s="20"/>
      <c r="J76" s="20"/>
      <c r="K76" s="20"/>
      <c r="L76" s="20"/>
      <c r="M76" s="20"/>
      <c r="N76" s="9"/>
      <c r="O76" s="20"/>
      <c r="P76" s="20"/>
      <c r="Q76" s="9"/>
      <c r="R76" s="20"/>
      <c r="S76" s="20"/>
      <c r="T76" s="20"/>
      <c r="U76" s="10"/>
      <c r="V76" s="32"/>
      <c r="W76" s="25"/>
      <c r="X76" s="10"/>
      <c r="Y76" s="25"/>
      <c r="Z76" s="25"/>
      <c r="AA76" s="25"/>
      <c r="AB76" s="10"/>
      <c r="AC76" s="25"/>
      <c r="AD76" s="10"/>
    </row>
    <row r="77" spans="1:30" ht="15.75" customHeight="1">
      <c r="A77" s="219"/>
      <c r="B77" s="33">
        <v>1</v>
      </c>
      <c r="C77" s="36">
        <v>73</v>
      </c>
      <c r="D77" s="45" t="s">
        <v>84</v>
      </c>
      <c r="E77" s="20"/>
      <c r="F77" s="20"/>
      <c r="G77" s="20"/>
      <c r="H77" s="10"/>
      <c r="I77" s="20"/>
      <c r="J77" s="20"/>
      <c r="K77" s="20"/>
      <c r="L77" s="20"/>
      <c r="M77" s="20"/>
      <c r="N77" s="9"/>
      <c r="O77" s="20"/>
      <c r="P77" s="20"/>
      <c r="Q77" s="9"/>
      <c r="R77" s="20"/>
      <c r="S77" s="20"/>
      <c r="T77" s="20"/>
      <c r="U77" s="10"/>
      <c r="V77" s="32"/>
      <c r="W77" s="25"/>
      <c r="X77" s="10"/>
      <c r="Y77" s="25"/>
      <c r="Z77" s="25"/>
      <c r="AA77" s="25"/>
      <c r="AB77" s="10"/>
      <c r="AC77" s="25"/>
      <c r="AD77" s="10"/>
    </row>
    <row r="78" spans="1:30" ht="36" customHeight="1">
      <c r="A78" s="219"/>
      <c r="B78" s="33">
        <v>1</v>
      </c>
      <c r="C78" s="36">
        <v>74</v>
      </c>
      <c r="D78" s="39" t="s">
        <v>85</v>
      </c>
      <c r="E78" s="19">
        <v>1</v>
      </c>
      <c r="F78" s="19">
        <v>1</v>
      </c>
      <c r="G78" s="19">
        <v>1</v>
      </c>
      <c r="H78" s="10"/>
      <c r="I78" s="38">
        <v>0</v>
      </c>
      <c r="J78" s="19">
        <v>1</v>
      </c>
      <c r="K78" s="38">
        <v>0</v>
      </c>
      <c r="L78" s="38">
        <v>0</v>
      </c>
      <c r="M78" s="38">
        <v>0</v>
      </c>
      <c r="N78" s="9"/>
      <c r="O78" s="19">
        <v>1</v>
      </c>
      <c r="P78" s="19">
        <v>1</v>
      </c>
      <c r="Q78" s="9"/>
      <c r="R78" s="19">
        <v>1</v>
      </c>
      <c r="S78" s="19">
        <v>1</v>
      </c>
      <c r="T78" s="19">
        <v>1</v>
      </c>
      <c r="U78" s="10"/>
      <c r="V78" s="32"/>
      <c r="W78" s="21">
        <v>1</v>
      </c>
      <c r="X78" s="10"/>
      <c r="Y78" s="21">
        <v>1</v>
      </c>
      <c r="Z78" s="21">
        <v>1</v>
      </c>
      <c r="AA78" s="21">
        <v>1</v>
      </c>
      <c r="AB78" s="10"/>
      <c r="AC78" s="21">
        <v>1</v>
      </c>
      <c r="AD78" s="10"/>
    </row>
    <row r="79" spans="1:30" ht="15.75" customHeight="1">
      <c r="A79" s="219"/>
      <c r="B79" s="33">
        <v>1</v>
      </c>
      <c r="C79" s="34">
        <v>75</v>
      </c>
      <c r="D79" s="24" t="s">
        <v>86</v>
      </c>
      <c r="E79" s="19">
        <v>0</v>
      </c>
      <c r="F79" s="19">
        <v>1</v>
      </c>
      <c r="G79" s="19">
        <v>1</v>
      </c>
      <c r="H79" s="10"/>
      <c r="I79" s="19">
        <v>1</v>
      </c>
      <c r="J79" s="19">
        <v>1</v>
      </c>
      <c r="K79" s="19">
        <v>0</v>
      </c>
      <c r="L79" s="19">
        <v>0</v>
      </c>
      <c r="M79" s="19">
        <v>0</v>
      </c>
      <c r="N79" s="9"/>
      <c r="O79" s="19">
        <v>1</v>
      </c>
      <c r="P79" s="19">
        <v>0</v>
      </c>
      <c r="Q79" s="9"/>
      <c r="R79" s="19">
        <v>1</v>
      </c>
      <c r="S79" s="19">
        <v>1</v>
      </c>
      <c r="T79" s="19">
        <v>0</v>
      </c>
      <c r="U79" s="10"/>
      <c r="V79" s="32"/>
      <c r="W79" s="21">
        <v>1</v>
      </c>
      <c r="X79" s="10"/>
      <c r="Y79" s="21">
        <v>1</v>
      </c>
      <c r="Z79" s="21">
        <v>1</v>
      </c>
      <c r="AA79" s="21">
        <v>1</v>
      </c>
      <c r="AB79" s="10"/>
      <c r="AC79" s="21">
        <v>1</v>
      </c>
      <c r="AD79" s="10"/>
    </row>
    <row r="80" spans="1:30" ht="15.75" customHeight="1">
      <c r="A80" s="219"/>
      <c r="B80" s="33">
        <v>1</v>
      </c>
      <c r="C80" s="34">
        <v>76</v>
      </c>
      <c r="D80" s="24" t="s">
        <v>87</v>
      </c>
      <c r="E80" s="19">
        <v>0</v>
      </c>
      <c r="F80" s="19">
        <v>1</v>
      </c>
      <c r="G80" s="19">
        <v>1</v>
      </c>
      <c r="H80" s="10"/>
      <c r="I80" s="19">
        <v>1</v>
      </c>
      <c r="J80" s="19">
        <v>1</v>
      </c>
      <c r="K80" s="19">
        <v>0</v>
      </c>
      <c r="L80" s="19">
        <v>0</v>
      </c>
      <c r="M80" s="19">
        <v>0</v>
      </c>
      <c r="N80" s="9"/>
      <c r="O80" s="19">
        <v>1</v>
      </c>
      <c r="P80" s="19">
        <v>0</v>
      </c>
      <c r="Q80" s="9"/>
      <c r="R80" s="19">
        <v>1</v>
      </c>
      <c r="S80" s="19">
        <v>1</v>
      </c>
      <c r="T80" s="19">
        <v>0</v>
      </c>
      <c r="U80" s="10"/>
      <c r="V80" s="32"/>
      <c r="W80" s="21">
        <v>1</v>
      </c>
      <c r="X80" s="10"/>
      <c r="Y80" s="21">
        <v>1</v>
      </c>
      <c r="Z80" s="21">
        <v>1</v>
      </c>
      <c r="AA80" s="21">
        <v>1</v>
      </c>
      <c r="AB80" s="10"/>
      <c r="AC80" s="21">
        <v>1</v>
      </c>
      <c r="AD80" s="10"/>
    </row>
    <row r="81" spans="1:30" ht="15.75" customHeight="1">
      <c r="A81" s="219"/>
      <c r="B81" s="33">
        <v>1</v>
      </c>
      <c r="C81" s="34">
        <v>77</v>
      </c>
      <c r="D81" s="24" t="s">
        <v>88</v>
      </c>
      <c r="E81" s="19">
        <v>0</v>
      </c>
      <c r="F81" s="19">
        <v>1</v>
      </c>
      <c r="G81" s="19">
        <v>1</v>
      </c>
      <c r="H81" s="10"/>
      <c r="I81" s="19">
        <v>1</v>
      </c>
      <c r="J81" s="19">
        <v>1</v>
      </c>
      <c r="K81" s="19">
        <v>0</v>
      </c>
      <c r="L81" s="19">
        <v>0</v>
      </c>
      <c r="M81" s="19">
        <v>0</v>
      </c>
      <c r="N81" s="9"/>
      <c r="O81" s="19">
        <v>1</v>
      </c>
      <c r="P81" s="19">
        <v>0</v>
      </c>
      <c r="Q81" s="9"/>
      <c r="R81" s="19">
        <v>1</v>
      </c>
      <c r="S81" s="19">
        <v>1</v>
      </c>
      <c r="T81" s="19">
        <v>0</v>
      </c>
      <c r="U81" s="10"/>
      <c r="V81" s="32"/>
      <c r="W81" s="21">
        <v>1</v>
      </c>
      <c r="X81" s="10"/>
      <c r="Y81" s="21">
        <v>1</v>
      </c>
      <c r="Z81" s="21">
        <v>1</v>
      </c>
      <c r="AA81" s="21">
        <v>1</v>
      </c>
      <c r="AB81" s="10"/>
      <c r="AC81" s="21">
        <v>1</v>
      </c>
      <c r="AD81" s="10"/>
    </row>
    <row r="82" spans="1:30" ht="53.25" customHeight="1">
      <c r="A82" s="220"/>
      <c r="B82" s="49">
        <v>1</v>
      </c>
      <c r="C82" s="50">
        <v>78</v>
      </c>
      <c r="D82" s="51" t="s">
        <v>89</v>
      </c>
      <c r="E82" s="19">
        <v>9</v>
      </c>
      <c r="F82" s="19">
        <v>1</v>
      </c>
      <c r="G82" s="19">
        <v>1</v>
      </c>
      <c r="H82" s="10"/>
      <c r="I82" s="19">
        <v>1</v>
      </c>
      <c r="J82" s="19">
        <v>1</v>
      </c>
      <c r="K82" s="19">
        <v>9</v>
      </c>
      <c r="L82" s="19">
        <v>9</v>
      </c>
      <c r="M82" s="19">
        <v>9</v>
      </c>
      <c r="N82" s="9"/>
      <c r="O82" s="19">
        <v>1</v>
      </c>
      <c r="P82" s="19">
        <v>9</v>
      </c>
      <c r="Q82" s="9"/>
      <c r="R82" s="19">
        <v>1</v>
      </c>
      <c r="S82" s="19">
        <v>1</v>
      </c>
      <c r="T82" s="19">
        <v>9</v>
      </c>
      <c r="U82" s="10"/>
      <c r="V82" s="32"/>
      <c r="W82" s="21">
        <v>1</v>
      </c>
      <c r="X82" s="10"/>
      <c r="Y82" s="21">
        <v>1</v>
      </c>
      <c r="Z82" s="21">
        <v>1</v>
      </c>
      <c r="AA82" s="21">
        <v>1</v>
      </c>
      <c r="AB82" s="10"/>
      <c r="AC82" s="21">
        <v>1</v>
      </c>
      <c r="AD82" s="10"/>
    </row>
    <row r="83" spans="1:30" ht="15.75" customHeight="1">
      <c r="A83" s="218" t="s">
        <v>90</v>
      </c>
      <c r="B83" s="52">
        <v>1</v>
      </c>
      <c r="C83" s="53">
        <v>79</v>
      </c>
      <c r="D83" s="54" t="s">
        <v>91</v>
      </c>
      <c r="E83" s="19">
        <v>0</v>
      </c>
      <c r="F83" s="32"/>
      <c r="G83" s="20"/>
      <c r="H83" s="10"/>
      <c r="I83" s="20"/>
      <c r="J83" s="20"/>
      <c r="K83" s="19">
        <v>0</v>
      </c>
      <c r="L83" s="19">
        <v>0</v>
      </c>
      <c r="M83" s="19">
        <v>0</v>
      </c>
      <c r="N83" s="9"/>
      <c r="O83" s="20"/>
      <c r="P83" s="19">
        <v>0</v>
      </c>
      <c r="Q83" s="9"/>
      <c r="R83" s="20"/>
      <c r="S83" s="20"/>
      <c r="T83" s="19">
        <v>0</v>
      </c>
      <c r="U83" s="10"/>
      <c r="V83" s="32"/>
      <c r="W83" s="25"/>
      <c r="X83" s="10"/>
      <c r="Y83" s="32"/>
      <c r="Z83" s="25"/>
      <c r="AA83" s="25"/>
      <c r="AB83" s="10"/>
      <c r="AC83" s="25"/>
      <c r="AD83" s="10"/>
    </row>
    <row r="84" spans="1:30" ht="15.75" customHeight="1">
      <c r="A84" s="219"/>
      <c r="B84" s="22">
        <v>1</v>
      </c>
      <c r="C84" s="34">
        <v>80</v>
      </c>
      <c r="D84" s="24" t="s">
        <v>92</v>
      </c>
      <c r="E84" s="19">
        <v>0</v>
      </c>
      <c r="F84" s="32"/>
      <c r="G84" s="20"/>
      <c r="H84" s="10"/>
      <c r="I84" s="20"/>
      <c r="J84" s="20"/>
      <c r="K84" s="19">
        <v>0</v>
      </c>
      <c r="L84" s="19">
        <v>0</v>
      </c>
      <c r="M84" s="19">
        <v>0</v>
      </c>
      <c r="N84" s="9"/>
      <c r="O84" s="20"/>
      <c r="P84" s="19">
        <v>0</v>
      </c>
      <c r="Q84" s="9"/>
      <c r="R84" s="20"/>
      <c r="S84" s="20"/>
      <c r="T84" s="19">
        <v>0</v>
      </c>
      <c r="U84" s="10"/>
      <c r="V84" s="32"/>
      <c r="W84" s="25"/>
      <c r="X84" s="10"/>
      <c r="Y84" s="32"/>
      <c r="Z84" s="25"/>
      <c r="AA84" s="25"/>
      <c r="AB84" s="10"/>
      <c r="AC84" s="25"/>
      <c r="AD84" s="10"/>
    </row>
    <row r="85" spans="1:30" ht="15.75" customHeight="1">
      <c r="A85" s="219"/>
      <c r="B85" s="22">
        <v>1</v>
      </c>
      <c r="C85" s="53">
        <v>81</v>
      </c>
      <c r="D85" s="24" t="s">
        <v>93</v>
      </c>
      <c r="E85" s="19">
        <v>0</v>
      </c>
      <c r="F85" s="32"/>
      <c r="G85" s="20"/>
      <c r="H85" s="10"/>
      <c r="I85" s="20"/>
      <c r="J85" s="20"/>
      <c r="K85" s="19">
        <v>0</v>
      </c>
      <c r="L85" s="19">
        <v>0</v>
      </c>
      <c r="M85" s="19">
        <v>0</v>
      </c>
      <c r="N85" s="9"/>
      <c r="O85" s="20"/>
      <c r="P85" s="19">
        <v>0</v>
      </c>
      <c r="Q85" s="9"/>
      <c r="R85" s="20"/>
      <c r="S85" s="20"/>
      <c r="T85" s="19">
        <v>0</v>
      </c>
      <c r="U85" s="10"/>
      <c r="V85" s="32"/>
      <c r="W85" s="25"/>
      <c r="X85" s="10"/>
      <c r="Y85" s="32"/>
      <c r="Z85" s="25"/>
      <c r="AA85" s="25"/>
      <c r="AB85" s="10"/>
      <c r="AC85" s="25"/>
      <c r="AD85" s="10"/>
    </row>
    <row r="86" spans="1:30" ht="15.75" customHeight="1">
      <c r="A86" s="219"/>
      <c r="B86" s="22">
        <v>1</v>
      </c>
      <c r="C86" s="34">
        <v>82</v>
      </c>
      <c r="D86" s="24" t="s">
        <v>94</v>
      </c>
      <c r="E86" s="19">
        <v>0</v>
      </c>
      <c r="F86" s="32"/>
      <c r="G86" s="20"/>
      <c r="H86" s="10"/>
      <c r="I86" s="20"/>
      <c r="J86" s="20"/>
      <c r="K86" s="19">
        <v>0</v>
      </c>
      <c r="L86" s="19">
        <v>0</v>
      </c>
      <c r="M86" s="19">
        <v>0</v>
      </c>
      <c r="N86" s="9"/>
      <c r="O86" s="20"/>
      <c r="P86" s="19">
        <v>0</v>
      </c>
      <c r="Q86" s="9"/>
      <c r="R86" s="20"/>
      <c r="S86" s="20"/>
      <c r="T86" s="19">
        <v>0</v>
      </c>
      <c r="U86" s="10"/>
      <c r="V86" s="32"/>
      <c r="W86" s="25"/>
      <c r="X86" s="10"/>
      <c r="Y86" s="32"/>
      <c r="Z86" s="25"/>
      <c r="AA86" s="25"/>
      <c r="AB86" s="10"/>
      <c r="AC86" s="25"/>
      <c r="AD86" s="10"/>
    </row>
    <row r="87" spans="1:30" ht="15.75" customHeight="1">
      <c r="A87" s="219"/>
      <c r="B87" s="22">
        <v>1</v>
      </c>
      <c r="C87" s="53">
        <v>83</v>
      </c>
      <c r="D87" s="24" t="s">
        <v>95</v>
      </c>
      <c r="E87" s="19">
        <v>0</v>
      </c>
      <c r="F87" s="32"/>
      <c r="G87" s="20"/>
      <c r="H87" s="10"/>
      <c r="I87" s="20"/>
      <c r="J87" s="20"/>
      <c r="K87" s="19">
        <v>0</v>
      </c>
      <c r="L87" s="19">
        <v>0</v>
      </c>
      <c r="M87" s="19">
        <v>0</v>
      </c>
      <c r="N87" s="9"/>
      <c r="O87" s="20"/>
      <c r="P87" s="19">
        <v>0</v>
      </c>
      <c r="Q87" s="9"/>
      <c r="R87" s="20"/>
      <c r="S87" s="20"/>
      <c r="T87" s="19">
        <v>0</v>
      </c>
      <c r="U87" s="10"/>
      <c r="V87" s="32"/>
      <c r="W87" s="25"/>
      <c r="X87" s="10"/>
      <c r="Y87" s="32"/>
      <c r="Z87" s="25"/>
      <c r="AA87" s="25"/>
      <c r="AB87" s="10"/>
      <c r="AC87" s="25"/>
      <c r="AD87" s="10"/>
    </row>
    <row r="88" spans="1:30" ht="15.75" customHeight="1">
      <c r="A88" s="219"/>
      <c r="B88" s="22">
        <v>1</v>
      </c>
      <c r="C88" s="36">
        <v>84</v>
      </c>
      <c r="D88" s="24" t="s">
        <v>96</v>
      </c>
      <c r="E88" s="19">
        <v>1</v>
      </c>
      <c r="F88" s="32"/>
      <c r="G88" s="20"/>
      <c r="H88" s="10"/>
      <c r="I88" s="20"/>
      <c r="J88" s="20"/>
      <c r="K88" s="19">
        <v>1</v>
      </c>
      <c r="L88" s="19">
        <v>1</v>
      </c>
      <c r="M88" s="19">
        <v>1</v>
      </c>
      <c r="N88" s="9"/>
      <c r="O88" s="20"/>
      <c r="P88" s="19">
        <v>1</v>
      </c>
      <c r="Q88" s="9"/>
      <c r="R88" s="20"/>
      <c r="S88" s="20"/>
      <c r="T88" s="19">
        <v>1</v>
      </c>
      <c r="U88" s="10"/>
      <c r="V88" s="32"/>
      <c r="W88" s="25"/>
      <c r="X88" s="10"/>
      <c r="Y88" s="32"/>
      <c r="Z88" s="25"/>
      <c r="AA88" s="25"/>
      <c r="AB88" s="10"/>
      <c r="AC88" s="25"/>
      <c r="AD88" s="10"/>
    </row>
    <row r="89" spans="1:30" ht="52.5" customHeight="1">
      <c r="A89" s="219"/>
      <c r="B89" s="55">
        <v>1</v>
      </c>
      <c r="C89" s="36">
        <v>85</v>
      </c>
      <c r="D89" s="24" t="s">
        <v>97</v>
      </c>
      <c r="E89" s="19">
        <v>9</v>
      </c>
      <c r="F89" s="32"/>
      <c r="G89" s="20"/>
      <c r="H89" s="10"/>
      <c r="I89" s="20"/>
      <c r="J89" s="20"/>
      <c r="K89" s="19">
        <v>9</v>
      </c>
      <c r="L89" s="19">
        <v>9</v>
      </c>
      <c r="M89" s="19">
        <v>9</v>
      </c>
      <c r="N89" s="9"/>
      <c r="O89" s="20"/>
      <c r="P89" s="19">
        <v>9</v>
      </c>
      <c r="Q89" s="9"/>
      <c r="R89" s="20"/>
      <c r="S89" s="20"/>
      <c r="T89" s="19">
        <v>9</v>
      </c>
      <c r="U89" s="10"/>
      <c r="V89" s="32"/>
      <c r="W89" s="25"/>
      <c r="X89" s="10"/>
      <c r="Y89" s="32"/>
      <c r="Z89" s="25"/>
      <c r="AA89" s="25"/>
      <c r="AB89" s="10"/>
      <c r="AC89" s="25"/>
      <c r="AD89" s="10"/>
    </row>
    <row r="90" spans="1:30" ht="15.75" customHeight="1">
      <c r="A90" s="219"/>
      <c r="B90" s="22">
        <v>1</v>
      </c>
      <c r="C90" s="36">
        <v>86</v>
      </c>
      <c r="D90" s="39" t="s">
        <v>98</v>
      </c>
      <c r="E90" s="19">
        <v>0</v>
      </c>
      <c r="F90" s="32"/>
      <c r="G90" s="32"/>
      <c r="H90" s="10"/>
      <c r="I90" s="20"/>
      <c r="J90" s="20"/>
      <c r="K90" s="19">
        <v>0</v>
      </c>
      <c r="L90" s="19">
        <v>0</v>
      </c>
      <c r="M90" s="19">
        <v>0</v>
      </c>
      <c r="N90" s="9"/>
      <c r="O90" s="20"/>
      <c r="P90" s="19">
        <v>0</v>
      </c>
      <c r="Q90" s="9"/>
      <c r="R90" s="20"/>
      <c r="S90" s="20"/>
      <c r="T90" s="19">
        <v>0</v>
      </c>
      <c r="U90" s="10"/>
      <c r="V90" s="32"/>
      <c r="W90" s="25"/>
      <c r="X90" s="10"/>
      <c r="Y90" s="32"/>
      <c r="Z90" s="25"/>
      <c r="AA90" s="25"/>
      <c r="AB90" s="10"/>
      <c r="AC90" s="25"/>
      <c r="AD90" s="10"/>
    </row>
    <row r="91" spans="1:30" ht="34.5" customHeight="1">
      <c r="A91" s="219"/>
      <c r="B91" s="22">
        <v>1</v>
      </c>
      <c r="C91" s="36">
        <v>87</v>
      </c>
      <c r="D91" s="39" t="s">
        <v>99</v>
      </c>
      <c r="E91" s="19">
        <v>0</v>
      </c>
      <c r="F91" s="32"/>
      <c r="G91" s="32"/>
      <c r="H91" s="10"/>
      <c r="I91" s="20"/>
      <c r="J91" s="20"/>
      <c r="K91" s="19">
        <v>0</v>
      </c>
      <c r="L91" s="19">
        <v>0</v>
      </c>
      <c r="M91" s="19">
        <v>0</v>
      </c>
      <c r="N91" s="9"/>
      <c r="O91" s="20"/>
      <c r="P91" s="19">
        <v>0</v>
      </c>
      <c r="Q91" s="9"/>
      <c r="R91" s="20"/>
      <c r="S91" s="20"/>
      <c r="T91" s="19">
        <v>0</v>
      </c>
      <c r="U91" s="10"/>
      <c r="V91" s="32"/>
      <c r="W91" s="25"/>
      <c r="X91" s="10"/>
      <c r="Y91" s="32"/>
      <c r="Z91" s="25"/>
      <c r="AA91" s="25"/>
      <c r="AB91" s="10"/>
      <c r="AC91" s="25"/>
      <c r="AD91" s="10"/>
    </row>
    <row r="92" spans="1:30" ht="15.75" customHeight="1">
      <c r="A92" s="219"/>
      <c r="B92" s="22">
        <v>1</v>
      </c>
      <c r="C92" s="36">
        <v>88</v>
      </c>
      <c r="D92" s="39" t="s">
        <v>100</v>
      </c>
      <c r="E92" s="19">
        <v>0</v>
      </c>
      <c r="F92" s="32"/>
      <c r="G92" s="32"/>
      <c r="H92" s="10"/>
      <c r="I92" s="20"/>
      <c r="J92" s="20"/>
      <c r="K92" s="19">
        <v>0</v>
      </c>
      <c r="L92" s="19">
        <v>0</v>
      </c>
      <c r="M92" s="19">
        <v>0</v>
      </c>
      <c r="N92" s="9"/>
      <c r="O92" s="20"/>
      <c r="P92" s="19">
        <v>0</v>
      </c>
      <c r="Q92" s="9"/>
      <c r="R92" s="20"/>
      <c r="S92" s="20"/>
      <c r="T92" s="19">
        <v>0</v>
      </c>
      <c r="U92" s="10"/>
      <c r="V92" s="32"/>
      <c r="W92" s="25"/>
      <c r="X92" s="10"/>
      <c r="Y92" s="32"/>
      <c r="Z92" s="25"/>
      <c r="AA92" s="25"/>
      <c r="AB92" s="10"/>
      <c r="AC92" s="25"/>
      <c r="AD92" s="10"/>
    </row>
    <row r="93" spans="1:30" ht="34.5" customHeight="1">
      <c r="A93" s="219"/>
      <c r="B93" s="56">
        <v>3</v>
      </c>
      <c r="C93" s="36">
        <v>89</v>
      </c>
      <c r="D93" s="39" t="s">
        <v>101</v>
      </c>
      <c r="E93" s="19">
        <v>0</v>
      </c>
      <c r="F93" s="32"/>
      <c r="G93" s="32"/>
      <c r="H93" s="10"/>
      <c r="I93" s="20"/>
      <c r="J93" s="20"/>
      <c r="K93" s="19">
        <v>0</v>
      </c>
      <c r="L93" s="19">
        <v>0</v>
      </c>
      <c r="M93" s="19">
        <v>0</v>
      </c>
      <c r="N93" s="9"/>
      <c r="O93" s="20"/>
      <c r="P93" s="19">
        <v>0</v>
      </c>
      <c r="Q93" s="9"/>
      <c r="R93" s="20"/>
      <c r="S93" s="20"/>
      <c r="T93" s="19">
        <v>0</v>
      </c>
      <c r="U93" s="10"/>
      <c r="V93" s="32"/>
      <c r="W93" s="25"/>
      <c r="X93" s="10"/>
      <c r="Y93" s="32"/>
      <c r="Z93" s="25"/>
      <c r="AA93" s="25"/>
      <c r="AB93" s="10"/>
      <c r="AC93" s="25"/>
      <c r="AD93" s="10"/>
    </row>
    <row r="94" spans="1:30" ht="15.75" customHeight="1">
      <c r="A94" s="219"/>
      <c r="B94" s="22">
        <v>1</v>
      </c>
      <c r="C94" s="36">
        <v>90</v>
      </c>
      <c r="D94" s="39" t="s">
        <v>102</v>
      </c>
      <c r="E94" s="19">
        <v>0</v>
      </c>
      <c r="F94" s="32"/>
      <c r="G94" s="32"/>
      <c r="H94" s="10"/>
      <c r="I94" s="20"/>
      <c r="J94" s="20"/>
      <c r="K94" s="19">
        <v>0</v>
      </c>
      <c r="L94" s="19">
        <v>0</v>
      </c>
      <c r="M94" s="19">
        <v>0</v>
      </c>
      <c r="N94" s="9"/>
      <c r="O94" s="20"/>
      <c r="P94" s="19">
        <v>0</v>
      </c>
      <c r="Q94" s="9"/>
      <c r="R94" s="20"/>
      <c r="S94" s="20"/>
      <c r="T94" s="19">
        <v>0</v>
      </c>
      <c r="U94" s="10"/>
      <c r="V94" s="32"/>
      <c r="W94" s="25"/>
      <c r="X94" s="10"/>
      <c r="Y94" s="32"/>
      <c r="Z94" s="25"/>
      <c r="AA94" s="25"/>
      <c r="AB94" s="10"/>
      <c r="AC94" s="25"/>
      <c r="AD94" s="10"/>
    </row>
    <row r="95" spans="1:30" ht="15.75" customHeight="1">
      <c r="A95" s="219"/>
      <c r="B95" s="22">
        <v>1</v>
      </c>
      <c r="C95" s="36">
        <v>91</v>
      </c>
      <c r="D95" s="39" t="s">
        <v>103</v>
      </c>
      <c r="E95" s="19">
        <v>0</v>
      </c>
      <c r="F95" s="32"/>
      <c r="G95" s="32"/>
      <c r="H95" s="10"/>
      <c r="I95" s="20"/>
      <c r="J95" s="20"/>
      <c r="K95" s="19">
        <v>0</v>
      </c>
      <c r="L95" s="19">
        <v>0</v>
      </c>
      <c r="M95" s="19">
        <v>0</v>
      </c>
      <c r="N95" s="9"/>
      <c r="O95" s="20"/>
      <c r="P95" s="19">
        <v>0</v>
      </c>
      <c r="Q95" s="9"/>
      <c r="R95" s="20"/>
      <c r="S95" s="20"/>
      <c r="T95" s="19">
        <v>0</v>
      </c>
      <c r="U95" s="10"/>
      <c r="V95" s="32"/>
      <c r="W95" s="25"/>
      <c r="X95" s="10"/>
      <c r="Y95" s="32"/>
      <c r="Z95" s="32"/>
      <c r="AA95" s="25"/>
      <c r="AB95" s="10"/>
      <c r="AC95" s="25"/>
      <c r="AD95" s="10"/>
    </row>
    <row r="96" spans="1:30" ht="15.75" customHeight="1">
      <c r="A96" s="219"/>
      <c r="B96" s="22">
        <v>1</v>
      </c>
      <c r="C96" s="34">
        <v>92</v>
      </c>
      <c r="D96" s="24" t="s">
        <v>104</v>
      </c>
      <c r="E96" s="19">
        <v>0</v>
      </c>
      <c r="F96" s="32"/>
      <c r="G96" s="32"/>
      <c r="H96" s="10"/>
      <c r="I96" s="20"/>
      <c r="J96" s="20"/>
      <c r="K96" s="19">
        <v>1</v>
      </c>
      <c r="L96" s="19">
        <v>1</v>
      </c>
      <c r="M96" s="19">
        <v>1</v>
      </c>
      <c r="N96" s="9"/>
      <c r="O96" s="20"/>
      <c r="P96" s="19">
        <v>0</v>
      </c>
      <c r="Q96" s="9"/>
      <c r="R96" s="20"/>
      <c r="S96" s="20"/>
      <c r="T96" s="19">
        <v>1</v>
      </c>
      <c r="U96" s="10"/>
      <c r="V96" s="32"/>
      <c r="W96" s="25"/>
      <c r="X96" s="10"/>
      <c r="Y96" s="32"/>
      <c r="Z96" s="32"/>
      <c r="AA96" s="25"/>
      <c r="AB96" s="10"/>
      <c r="AC96" s="25"/>
      <c r="AD96" s="10"/>
    </row>
    <row r="97" spans="1:30" ht="15.75" customHeight="1">
      <c r="A97" s="219"/>
      <c r="B97" s="22">
        <v>1</v>
      </c>
      <c r="C97" s="34">
        <v>93</v>
      </c>
      <c r="D97" s="24" t="s">
        <v>105</v>
      </c>
      <c r="E97" s="19">
        <v>0</v>
      </c>
      <c r="F97" s="32"/>
      <c r="G97" s="32"/>
      <c r="H97" s="10"/>
      <c r="I97" s="20"/>
      <c r="J97" s="20"/>
      <c r="K97" s="19">
        <v>1</v>
      </c>
      <c r="L97" s="19">
        <v>1</v>
      </c>
      <c r="M97" s="19">
        <v>1</v>
      </c>
      <c r="N97" s="9"/>
      <c r="O97" s="20"/>
      <c r="P97" s="19">
        <v>0</v>
      </c>
      <c r="Q97" s="9"/>
      <c r="R97" s="20"/>
      <c r="S97" s="20"/>
      <c r="T97" s="19">
        <v>1</v>
      </c>
      <c r="U97" s="10"/>
      <c r="V97" s="32"/>
      <c r="W97" s="25"/>
      <c r="X97" s="10"/>
      <c r="Y97" s="32"/>
      <c r="Z97" s="32"/>
      <c r="AA97" s="25"/>
      <c r="AB97" s="10"/>
      <c r="AC97" s="25"/>
      <c r="AD97" s="10"/>
    </row>
    <row r="98" spans="1:30" ht="15.75" customHeight="1">
      <c r="A98" s="219"/>
      <c r="B98" s="22">
        <v>1</v>
      </c>
      <c r="C98" s="34">
        <v>94</v>
      </c>
      <c r="D98" s="24" t="s">
        <v>106</v>
      </c>
      <c r="E98" s="19">
        <v>0</v>
      </c>
      <c r="F98" s="32"/>
      <c r="G98" s="32"/>
      <c r="H98" s="10"/>
      <c r="I98" s="20"/>
      <c r="J98" s="20"/>
      <c r="K98" s="19">
        <v>1</v>
      </c>
      <c r="L98" s="19">
        <v>0</v>
      </c>
      <c r="M98" s="19">
        <v>1</v>
      </c>
      <c r="N98" s="9"/>
      <c r="O98" s="20"/>
      <c r="P98" s="19">
        <v>0</v>
      </c>
      <c r="Q98" s="9"/>
      <c r="R98" s="20"/>
      <c r="S98" s="20"/>
      <c r="T98" s="19">
        <v>1</v>
      </c>
      <c r="U98" s="10"/>
      <c r="V98" s="32"/>
      <c r="W98" s="25"/>
      <c r="X98" s="10"/>
      <c r="Y98" s="32"/>
      <c r="Z98" s="32"/>
      <c r="AA98" s="25"/>
      <c r="AB98" s="10"/>
      <c r="AC98" s="25"/>
      <c r="AD98" s="10"/>
    </row>
    <row r="99" spans="1:30" ht="61.5" customHeight="1">
      <c r="A99" s="220"/>
      <c r="B99" s="52">
        <v>1</v>
      </c>
      <c r="C99" s="50">
        <v>95</v>
      </c>
      <c r="D99" s="54" t="s">
        <v>107</v>
      </c>
      <c r="E99" s="19">
        <v>9</v>
      </c>
      <c r="F99" s="32"/>
      <c r="G99" s="32"/>
      <c r="H99" s="10"/>
      <c r="I99" s="20"/>
      <c r="J99" s="20"/>
      <c r="K99" s="19">
        <v>1</v>
      </c>
      <c r="L99" s="19">
        <v>1</v>
      </c>
      <c r="M99" s="19">
        <v>1</v>
      </c>
      <c r="N99" s="9"/>
      <c r="O99" s="20"/>
      <c r="P99" s="19">
        <v>9</v>
      </c>
      <c r="Q99" s="9"/>
      <c r="R99" s="20"/>
      <c r="S99" s="20"/>
      <c r="T99" s="19">
        <v>1</v>
      </c>
      <c r="U99" s="10"/>
      <c r="V99" s="32"/>
      <c r="W99" s="25"/>
      <c r="X99" s="10"/>
      <c r="Y99" s="32"/>
      <c r="Z99" s="32"/>
      <c r="AA99" s="25"/>
      <c r="AB99" s="10"/>
      <c r="AC99" s="25"/>
      <c r="AD99" s="10"/>
    </row>
    <row r="100" spans="1:30" ht="15.75" customHeight="1">
      <c r="A100" s="221" t="s">
        <v>108</v>
      </c>
      <c r="B100" s="57">
        <v>1</v>
      </c>
      <c r="C100" s="53">
        <v>96</v>
      </c>
      <c r="D100" s="58" t="s">
        <v>109</v>
      </c>
      <c r="E100" s="19">
        <v>0</v>
      </c>
      <c r="F100" s="32"/>
      <c r="G100" s="32"/>
      <c r="H100" s="10"/>
      <c r="I100" s="20"/>
      <c r="J100" s="20"/>
      <c r="K100" s="20"/>
      <c r="L100" s="20"/>
      <c r="M100" s="20"/>
      <c r="N100" s="9"/>
      <c r="O100" s="20"/>
      <c r="P100" s="19">
        <v>0</v>
      </c>
      <c r="Q100" s="9"/>
      <c r="R100" s="20"/>
      <c r="S100" s="20"/>
      <c r="T100" s="20"/>
      <c r="U100" s="10"/>
      <c r="V100" s="32"/>
      <c r="W100" s="25"/>
      <c r="X100" s="10"/>
      <c r="Y100" s="32"/>
      <c r="Z100" s="32"/>
      <c r="AA100" s="25"/>
      <c r="AB100" s="10"/>
      <c r="AC100" s="25"/>
      <c r="AD100" s="10"/>
    </row>
    <row r="101" spans="1:30" ht="15.75" customHeight="1">
      <c r="A101" s="219"/>
      <c r="B101" s="22">
        <v>1</v>
      </c>
      <c r="C101" s="53">
        <v>97</v>
      </c>
      <c r="D101" s="24" t="s">
        <v>110</v>
      </c>
      <c r="E101" s="19">
        <v>0</v>
      </c>
      <c r="F101" s="32"/>
      <c r="G101" s="32"/>
      <c r="H101" s="10"/>
      <c r="I101" s="20"/>
      <c r="J101" s="20"/>
      <c r="K101" s="20"/>
      <c r="L101" s="20"/>
      <c r="M101" s="20"/>
      <c r="N101" s="9"/>
      <c r="O101" s="20"/>
      <c r="P101" s="19">
        <v>0</v>
      </c>
      <c r="Q101" s="9"/>
      <c r="R101" s="20"/>
      <c r="S101" s="20"/>
      <c r="T101" s="20"/>
      <c r="U101" s="10"/>
      <c r="V101" s="32"/>
      <c r="W101" s="25"/>
      <c r="X101" s="10"/>
      <c r="Y101" s="32"/>
      <c r="Z101" s="32"/>
      <c r="AA101" s="25"/>
      <c r="AB101" s="10"/>
      <c r="AC101" s="25"/>
      <c r="AD101" s="10"/>
    </row>
    <row r="102" spans="1:30" ht="15.75" customHeight="1">
      <c r="A102" s="219"/>
      <c r="B102" s="22">
        <v>1</v>
      </c>
      <c r="C102" s="53">
        <v>98</v>
      </c>
      <c r="D102" s="24" t="s">
        <v>111</v>
      </c>
      <c r="E102" s="19">
        <v>0</v>
      </c>
      <c r="F102" s="32"/>
      <c r="G102" s="32"/>
      <c r="H102" s="10"/>
      <c r="I102" s="20"/>
      <c r="J102" s="20"/>
      <c r="K102" s="20"/>
      <c r="L102" s="20"/>
      <c r="M102" s="20"/>
      <c r="N102" s="9"/>
      <c r="O102" s="20"/>
      <c r="P102" s="19">
        <v>0</v>
      </c>
      <c r="Q102" s="9"/>
      <c r="R102" s="20"/>
      <c r="S102" s="20"/>
      <c r="T102" s="20"/>
      <c r="U102" s="10"/>
      <c r="V102" s="32"/>
      <c r="W102" s="25"/>
      <c r="X102" s="10"/>
      <c r="Y102" s="32"/>
      <c r="Z102" s="32"/>
      <c r="AA102" s="25"/>
      <c r="AB102" s="10"/>
      <c r="AC102" s="25"/>
      <c r="AD102" s="10"/>
    </row>
    <row r="103" spans="1:30" ht="15.75" customHeight="1">
      <c r="A103" s="219"/>
      <c r="B103" s="22">
        <v>1</v>
      </c>
      <c r="C103" s="53">
        <v>99</v>
      </c>
      <c r="D103" s="24" t="s">
        <v>112</v>
      </c>
      <c r="E103" s="19">
        <v>0</v>
      </c>
      <c r="F103" s="32"/>
      <c r="G103" s="32"/>
      <c r="H103" s="10"/>
      <c r="I103" s="20"/>
      <c r="J103" s="20"/>
      <c r="K103" s="20"/>
      <c r="L103" s="20"/>
      <c r="M103" s="20"/>
      <c r="N103" s="9"/>
      <c r="O103" s="20"/>
      <c r="P103" s="19">
        <v>0</v>
      </c>
      <c r="Q103" s="9"/>
      <c r="R103" s="20"/>
      <c r="S103" s="20"/>
      <c r="T103" s="20"/>
      <c r="U103" s="10"/>
      <c r="V103" s="32"/>
      <c r="W103" s="25"/>
      <c r="X103" s="10"/>
      <c r="Y103" s="32"/>
      <c r="Z103" s="32"/>
      <c r="AA103" s="25"/>
      <c r="AB103" s="10"/>
      <c r="AC103" s="25"/>
      <c r="AD103" s="10"/>
    </row>
    <row r="104" spans="1:30" ht="15.75" customHeight="1">
      <c r="A104" s="219"/>
      <c r="B104" s="22">
        <v>1</v>
      </c>
      <c r="C104" s="53">
        <v>100</v>
      </c>
      <c r="D104" s="24" t="s">
        <v>113</v>
      </c>
      <c r="E104" s="19">
        <v>0</v>
      </c>
      <c r="F104" s="32"/>
      <c r="G104" s="32"/>
      <c r="H104" s="10"/>
      <c r="I104" s="20"/>
      <c r="J104" s="20"/>
      <c r="K104" s="20"/>
      <c r="L104" s="20"/>
      <c r="M104" s="20"/>
      <c r="N104" s="9"/>
      <c r="O104" s="20"/>
      <c r="P104" s="19">
        <v>0</v>
      </c>
      <c r="Q104" s="9"/>
      <c r="R104" s="20"/>
      <c r="S104" s="20"/>
      <c r="T104" s="20"/>
      <c r="U104" s="10"/>
      <c r="V104" s="32"/>
      <c r="W104" s="25"/>
      <c r="X104" s="10"/>
      <c r="Y104" s="32"/>
      <c r="Z104" s="32"/>
      <c r="AA104" s="25"/>
      <c r="AB104" s="10"/>
      <c r="AC104" s="25"/>
      <c r="AD104" s="10"/>
    </row>
    <row r="105" spans="1:30" ht="15.75" customHeight="1">
      <c r="A105" s="219"/>
      <c r="B105" s="22">
        <v>1</v>
      </c>
      <c r="C105" s="36">
        <v>101</v>
      </c>
      <c r="D105" s="24" t="s">
        <v>114</v>
      </c>
      <c r="E105" s="19">
        <v>1</v>
      </c>
      <c r="F105" s="32"/>
      <c r="G105" s="32"/>
      <c r="H105" s="10"/>
      <c r="I105" s="20"/>
      <c r="J105" s="20"/>
      <c r="K105" s="20"/>
      <c r="L105" s="20"/>
      <c r="M105" s="20"/>
      <c r="N105" s="9"/>
      <c r="O105" s="20"/>
      <c r="P105" s="19">
        <v>1</v>
      </c>
      <c r="Q105" s="9"/>
      <c r="R105" s="20"/>
      <c r="S105" s="20"/>
      <c r="T105" s="20"/>
      <c r="U105" s="10"/>
      <c r="V105" s="32"/>
      <c r="W105" s="25"/>
      <c r="X105" s="10"/>
      <c r="Y105" s="32"/>
      <c r="Z105" s="32"/>
      <c r="AA105" s="25"/>
      <c r="AB105" s="10"/>
      <c r="AC105" s="25"/>
      <c r="AD105" s="10"/>
    </row>
    <row r="106" spans="1:30" ht="15.75" customHeight="1">
      <c r="A106" s="219"/>
      <c r="B106" s="22">
        <v>1</v>
      </c>
      <c r="C106" s="36">
        <v>102</v>
      </c>
      <c r="D106" s="24" t="s">
        <v>115</v>
      </c>
      <c r="E106" s="19">
        <v>1</v>
      </c>
      <c r="F106" s="32"/>
      <c r="G106" s="32"/>
      <c r="H106" s="10"/>
      <c r="I106" s="20"/>
      <c r="J106" s="20"/>
      <c r="K106" s="20"/>
      <c r="L106" s="20"/>
      <c r="M106" s="20"/>
      <c r="N106" s="9"/>
      <c r="O106" s="20"/>
      <c r="P106" s="19">
        <v>1</v>
      </c>
      <c r="Q106" s="9"/>
      <c r="R106" s="20"/>
      <c r="S106" s="20"/>
      <c r="T106" s="20"/>
      <c r="U106" s="10"/>
      <c r="V106" s="32"/>
      <c r="W106" s="25"/>
      <c r="X106" s="10"/>
      <c r="Y106" s="32"/>
      <c r="Z106" s="32"/>
      <c r="AA106" s="25"/>
      <c r="AB106" s="10"/>
      <c r="AC106" s="25"/>
      <c r="AD106" s="10"/>
    </row>
    <row r="107" spans="1:30" ht="15.75" customHeight="1">
      <c r="A107" s="219"/>
      <c r="B107" s="22">
        <v>1</v>
      </c>
      <c r="C107" s="36">
        <v>103</v>
      </c>
      <c r="D107" s="24" t="s">
        <v>116</v>
      </c>
      <c r="E107" s="38">
        <v>0</v>
      </c>
      <c r="F107" s="32"/>
      <c r="G107" s="32"/>
      <c r="H107" s="10"/>
      <c r="I107" s="20"/>
      <c r="J107" s="20"/>
      <c r="K107" s="20"/>
      <c r="L107" s="20"/>
      <c r="M107" s="20"/>
      <c r="N107" s="9"/>
      <c r="O107" s="20"/>
      <c r="P107" s="38">
        <v>0</v>
      </c>
      <c r="Q107" s="9"/>
      <c r="R107" s="20"/>
      <c r="S107" s="20"/>
      <c r="T107" s="20"/>
      <c r="U107" s="10"/>
      <c r="V107" s="32"/>
      <c r="W107" s="25"/>
      <c r="X107" s="10"/>
      <c r="Y107" s="32"/>
      <c r="Z107" s="32"/>
      <c r="AA107" s="25"/>
      <c r="AB107" s="10"/>
      <c r="AC107" s="25"/>
      <c r="AD107" s="10"/>
    </row>
    <row r="108" spans="1:30" ht="15.75" customHeight="1">
      <c r="A108" s="219"/>
      <c r="B108" s="22">
        <v>1</v>
      </c>
      <c r="C108" s="36">
        <v>104</v>
      </c>
      <c r="D108" s="39" t="s">
        <v>117</v>
      </c>
      <c r="E108" s="19">
        <v>1</v>
      </c>
      <c r="F108" s="32"/>
      <c r="G108" s="32"/>
      <c r="H108" s="10"/>
      <c r="I108" s="20"/>
      <c r="J108" s="20"/>
      <c r="K108" s="20"/>
      <c r="L108" s="20"/>
      <c r="M108" s="20"/>
      <c r="N108" s="9"/>
      <c r="O108" s="20"/>
      <c r="P108" s="19">
        <v>1</v>
      </c>
      <c r="Q108" s="9"/>
      <c r="R108" s="20"/>
      <c r="S108" s="20"/>
      <c r="T108" s="20"/>
      <c r="U108" s="10"/>
      <c r="V108" s="32"/>
      <c r="W108" s="25"/>
      <c r="X108" s="10"/>
      <c r="Y108" s="32"/>
      <c r="Z108" s="32"/>
      <c r="AA108" s="25"/>
      <c r="AB108" s="10"/>
      <c r="AC108" s="25"/>
      <c r="AD108" s="10"/>
    </row>
    <row r="109" spans="1:30" ht="15.75" customHeight="1">
      <c r="A109" s="219"/>
      <c r="B109" s="22">
        <v>1</v>
      </c>
      <c r="C109" s="36">
        <v>105</v>
      </c>
      <c r="D109" s="39" t="s">
        <v>118</v>
      </c>
      <c r="E109" s="19">
        <v>1</v>
      </c>
      <c r="F109" s="32"/>
      <c r="G109" s="32"/>
      <c r="H109" s="10"/>
      <c r="I109" s="20"/>
      <c r="J109" s="20"/>
      <c r="K109" s="20"/>
      <c r="L109" s="20"/>
      <c r="M109" s="20"/>
      <c r="N109" s="9"/>
      <c r="O109" s="20"/>
      <c r="P109" s="19">
        <v>1</v>
      </c>
      <c r="Q109" s="9"/>
      <c r="R109" s="20"/>
      <c r="S109" s="20"/>
      <c r="T109" s="20"/>
      <c r="U109" s="10"/>
      <c r="V109" s="32"/>
      <c r="W109" s="25"/>
      <c r="X109" s="10"/>
      <c r="Y109" s="32"/>
      <c r="Z109" s="32"/>
      <c r="AA109" s="25"/>
      <c r="AB109" s="10"/>
      <c r="AC109" s="25"/>
      <c r="AD109" s="10"/>
    </row>
    <row r="110" spans="1:30" ht="15.75" customHeight="1">
      <c r="A110" s="219"/>
      <c r="B110" s="22">
        <v>1</v>
      </c>
      <c r="C110" s="36">
        <v>106</v>
      </c>
      <c r="D110" s="24" t="s">
        <v>119</v>
      </c>
      <c r="E110" s="19">
        <v>1</v>
      </c>
      <c r="F110" s="32"/>
      <c r="G110" s="32"/>
      <c r="H110" s="10"/>
      <c r="I110" s="20"/>
      <c r="J110" s="20"/>
      <c r="K110" s="20"/>
      <c r="L110" s="20"/>
      <c r="M110" s="20"/>
      <c r="N110" s="9"/>
      <c r="O110" s="20"/>
      <c r="P110" s="19">
        <v>1</v>
      </c>
      <c r="Q110" s="9"/>
      <c r="R110" s="20"/>
      <c r="S110" s="20"/>
      <c r="T110" s="20"/>
      <c r="U110" s="10"/>
      <c r="V110" s="32"/>
      <c r="W110" s="25"/>
      <c r="X110" s="10"/>
      <c r="Y110" s="32"/>
      <c r="Z110" s="32"/>
      <c r="AA110" s="25"/>
      <c r="AB110" s="10"/>
      <c r="AC110" s="25"/>
      <c r="AD110" s="10"/>
    </row>
    <row r="111" spans="1:30" ht="15.75" customHeight="1">
      <c r="A111" s="219"/>
      <c r="B111" s="22">
        <v>1</v>
      </c>
      <c r="C111" s="34">
        <v>107</v>
      </c>
      <c r="D111" s="24" t="s">
        <v>120</v>
      </c>
      <c r="E111" s="19">
        <v>1</v>
      </c>
      <c r="F111" s="32"/>
      <c r="G111" s="32"/>
      <c r="H111" s="10"/>
      <c r="I111" s="20"/>
      <c r="J111" s="20"/>
      <c r="K111" s="20"/>
      <c r="L111" s="20"/>
      <c r="M111" s="20"/>
      <c r="N111" s="9"/>
      <c r="O111" s="20"/>
      <c r="P111" s="19">
        <v>1</v>
      </c>
      <c r="Q111" s="9"/>
      <c r="R111" s="20"/>
      <c r="S111" s="20"/>
      <c r="T111" s="20"/>
      <c r="U111" s="10"/>
      <c r="V111" s="32"/>
      <c r="W111" s="25"/>
      <c r="X111" s="10"/>
      <c r="Y111" s="32"/>
      <c r="Z111" s="32"/>
      <c r="AA111" s="25"/>
      <c r="AB111" s="10"/>
      <c r="AC111" s="25"/>
      <c r="AD111" s="10"/>
    </row>
    <row r="112" spans="1:30" ht="15.75" customHeight="1">
      <c r="A112" s="220"/>
      <c r="B112" s="52">
        <v>1</v>
      </c>
      <c r="C112" s="50">
        <v>108</v>
      </c>
      <c r="D112" s="51" t="s">
        <v>121</v>
      </c>
      <c r="E112" s="19">
        <v>1</v>
      </c>
      <c r="F112" s="32"/>
      <c r="G112" s="32"/>
      <c r="H112" s="10"/>
      <c r="I112" s="20"/>
      <c r="J112" s="20"/>
      <c r="K112" s="20"/>
      <c r="L112" s="20"/>
      <c r="M112" s="20"/>
      <c r="N112" s="9"/>
      <c r="O112" s="20"/>
      <c r="P112" s="19">
        <v>1</v>
      </c>
      <c r="Q112" s="9"/>
      <c r="R112" s="20"/>
      <c r="S112" s="20"/>
      <c r="T112" s="20"/>
      <c r="U112" s="10"/>
      <c r="V112" s="32"/>
      <c r="W112" s="25"/>
      <c r="X112" s="10"/>
      <c r="Y112" s="32"/>
      <c r="Z112" s="32"/>
      <c r="AA112" s="25"/>
      <c r="AB112" s="10"/>
      <c r="AC112" s="25"/>
      <c r="AD112" s="10"/>
    </row>
    <row r="113" spans="1:30" ht="15.75" customHeight="1">
      <c r="A113" s="202" t="s">
        <v>122</v>
      </c>
      <c r="B113" s="59">
        <v>1</v>
      </c>
      <c r="C113" s="53">
        <v>109</v>
      </c>
      <c r="D113" s="54" t="s">
        <v>123</v>
      </c>
      <c r="E113" s="32"/>
      <c r="F113" s="32"/>
      <c r="G113" s="32"/>
      <c r="H113" s="10"/>
      <c r="I113" s="20"/>
      <c r="J113" s="20"/>
      <c r="K113" s="20"/>
      <c r="L113" s="20"/>
      <c r="M113" s="20"/>
      <c r="N113" s="9"/>
      <c r="O113" s="20"/>
      <c r="P113" s="20"/>
      <c r="Q113" s="9"/>
      <c r="R113" s="20"/>
      <c r="S113" s="20"/>
      <c r="T113" s="20"/>
      <c r="U113" s="10"/>
      <c r="V113" s="32"/>
      <c r="W113" s="25"/>
      <c r="X113" s="10"/>
      <c r="Y113" s="32"/>
      <c r="Z113" s="32"/>
      <c r="AA113" s="25"/>
      <c r="AB113" s="10"/>
      <c r="AC113" s="25"/>
      <c r="AD113" s="10"/>
    </row>
    <row r="114" spans="1:30" ht="15.75" customHeight="1">
      <c r="A114" s="203"/>
      <c r="B114" s="22">
        <v>1</v>
      </c>
      <c r="C114" s="34">
        <v>110</v>
      </c>
      <c r="D114" s="24" t="s">
        <v>124</v>
      </c>
      <c r="E114" s="32"/>
      <c r="F114" s="32"/>
      <c r="G114" s="32"/>
      <c r="H114" s="10"/>
      <c r="I114" s="20"/>
      <c r="J114" s="20"/>
      <c r="K114" s="20"/>
      <c r="L114" s="20"/>
      <c r="M114" s="20"/>
      <c r="N114" s="9"/>
      <c r="O114" s="20"/>
      <c r="P114" s="20"/>
      <c r="Q114" s="9"/>
      <c r="R114" s="20"/>
      <c r="S114" s="20"/>
      <c r="T114" s="20"/>
      <c r="U114" s="10"/>
      <c r="V114" s="32"/>
      <c r="W114" s="25"/>
      <c r="X114" s="10"/>
      <c r="Y114" s="32"/>
      <c r="Z114" s="32"/>
      <c r="AA114" s="25"/>
      <c r="AB114" s="10"/>
      <c r="AC114" s="25"/>
      <c r="AD114" s="10"/>
    </row>
    <row r="115" spans="1:30" ht="15.75" customHeight="1">
      <c r="A115" s="203"/>
      <c r="B115" s="22">
        <v>1</v>
      </c>
      <c r="C115" s="53">
        <v>111</v>
      </c>
      <c r="D115" s="24" t="s">
        <v>125</v>
      </c>
      <c r="E115" s="32"/>
      <c r="F115" s="32"/>
      <c r="G115" s="32"/>
      <c r="H115" s="10"/>
      <c r="I115" s="20"/>
      <c r="J115" s="20"/>
      <c r="K115" s="20"/>
      <c r="L115" s="20"/>
      <c r="M115" s="20"/>
      <c r="N115" s="9"/>
      <c r="O115" s="20"/>
      <c r="P115" s="20"/>
      <c r="Q115" s="9"/>
      <c r="R115" s="20"/>
      <c r="S115" s="20"/>
      <c r="T115" s="20"/>
      <c r="U115" s="10"/>
      <c r="V115" s="32"/>
      <c r="W115" s="25"/>
      <c r="X115" s="10"/>
      <c r="Y115" s="32"/>
      <c r="Z115" s="32"/>
      <c r="AA115" s="25"/>
      <c r="AB115" s="10"/>
      <c r="AC115" s="25"/>
      <c r="AD115" s="10"/>
    </row>
    <row r="116" spans="1:30" ht="15.75" customHeight="1">
      <c r="A116" s="203"/>
      <c r="B116" s="22">
        <v>1</v>
      </c>
      <c r="C116" s="34">
        <v>112</v>
      </c>
      <c r="D116" s="24" t="s">
        <v>126</v>
      </c>
      <c r="E116" s="32"/>
      <c r="F116" s="32"/>
      <c r="G116" s="32"/>
      <c r="H116" s="10"/>
      <c r="I116" s="20"/>
      <c r="J116" s="20"/>
      <c r="K116" s="20"/>
      <c r="L116" s="20"/>
      <c r="M116" s="20"/>
      <c r="N116" s="9"/>
      <c r="O116" s="20"/>
      <c r="P116" s="20"/>
      <c r="Q116" s="9"/>
      <c r="R116" s="20"/>
      <c r="S116" s="20"/>
      <c r="T116" s="20"/>
      <c r="U116" s="10"/>
      <c r="V116" s="32"/>
      <c r="W116" s="25"/>
      <c r="X116" s="10"/>
      <c r="Y116" s="32"/>
      <c r="Z116" s="32"/>
      <c r="AA116" s="25"/>
      <c r="AB116" s="10"/>
      <c r="AC116" s="25"/>
      <c r="AD116" s="10"/>
    </row>
    <row r="117" spans="1:30" ht="15.75" customHeight="1">
      <c r="A117" s="203"/>
      <c r="B117" s="22">
        <v>1</v>
      </c>
      <c r="C117" s="53">
        <v>113</v>
      </c>
      <c r="D117" s="24" t="s">
        <v>127</v>
      </c>
      <c r="E117" s="32"/>
      <c r="F117" s="32"/>
      <c r="G117" s="32"/>
      <c r="H117" s="10"/>
      <c r="I117" s="20"/>
      <c r="J117" s="20"/>
      <c r="K117" s="20"/>
      <c r="L117" s="20"/>
      <c r="M117" s="20"/>
      <c r="N117" s="9"/>
      <c r="O117" s="20"/>
      <c r="P117" s="20"/>
      <c r="Q117" s="9"/>
      <c r="R117" s="20"/>
      <c r="S117" s="20"/>
      <c r="T117" s="20"/>
      <c r="U117" s="10"/>
      <c r="V117" s="32"/>
      <c r="W117" s="25"/>
      <c r="X117" s="10"/>
      <c r="Y117" s="32"/>
      <c r="Z117" s="32"/>
      <c r="AA117" s="25"/>
      <c r="AB117" s="10"/>
      <c r="AC117" s="25"/>
      <c r="AD117" s="10"/>
    </row>
    <row r="118" spans="1:30" ht="15.75" customHeight="1">
      <c r="A118" s="203"/>
      <c r="B118" s="22">
        <v>1</v>
      </c>
      <c r="C118" s="23">
        <v>114</v>
      </c>
      <c r="D118" s="24" t="s">
        <v>128</v>
      </c>
      <c r="E118" s="32"/>
      <c r="F118" s="32"/>
      <c r="G118" s="32"/>
      <c r="H118" s="10"/>
      <c r="I118" s="20"/>
      <c r="J118" s="20"/>
      <c r="K118" s="20"/>
      <c r="L118" s="20"/>
      <c r="M118" s="20"/>
      <c r="N118" s="9"/>
      <c r="O118" s="20"/>
      <c r="P118" s="20"/>
      <c r="Q118" s="9"/>
      <c r="R118" s="20"/>
      <c r="S118" s="20"/>
      <c r="T118" s="20"/>
      <c r="U118" s="10"/>
      <c r="V118" s="32"/>
      <c r="W118" s="25"/>
      <c r="X118" s="10"/>
      <c r="Y118" s="32"/>
      <c r="Z118" s="32"/>
      <c r="AA118" s="25"/>
      <c r="AB118" s="10"/>
      <c r="AC118" s="25"/>
      <c r="AD118" s="10"/>
    </row>
    <row r="119" spans="1:30" ht="47.25" customHeight="1">
      <c r="A119" s="203"/>
      <c r="B119" s="55">
        <v>1</v>
      </c>
      <c r="C119" s="23">
        <v>115</v>
      </c>
      <c r="D119" s="24" t="s">
        <v>97</v>
      </c>
      <c r="E119" s="32"/>
      <c r="F119" s="32"/>
      <c r="G119" s="32"/>
      <c r="H119" s="10"/>
      <c r="I119" s="20"/>
      <c r="J119" s="20"/>
      <c r="K119" s="20"/>
      <c r="L119" s="20"/>
      <c r="M119" s="20"/>
      <c r="N119" s="9"/>
      <c r="O119" s="20"/>
      <c r="P119" s="20"/>
      <c r="Q119" s="9"/>
      <c r="R119" s="20"/>
      <c r="S119" s="20"/>
      <c r="T119" s="20"/>
      <c r="U119" s="10"/>
      <c r="V119" s="32"/>
      <c r="W119" s="25"/>
      <c r="X119" s="10"/>
      <c r="Y119" s="32"/>
      <c r="Z119" s="32"/>
      <c r="AA119" s="25"/>
      <c r="AB119" s="10"/>
      <c r="AC119" s="25"/>
      <c r="AD119" s="10"/>
    </row>
    <row r="120" spans="1:30" ht="15.75" customHeight="1">
      <c r="A120" s="203"/>
      <c r="B120" s="22">
        <v>1</v>
      </c>
      <c r="C120" s="23">
        <v>116</v>
      </c>
      <c r="D120" s="39" t="s">
        <v>98</v>
      </c>
      <c r="E120" s="32"/>
      <c r="F120" s="32"/>
      <c r="G120" s="32"/>
      <c r="H120" s="10"/>
      <c r="I120" s="20"/>
      <c r="J120" s="20"/>
      <c r="K120" s="20"/>
      <c r="L120" s="20"/>
      <c r="M120" s="20"/>
      <c r="N120" s="9"/>
      <c r="O120" s="20"/>
      <c r="P120" s="20"/>
      <c r="Q120" s="9"/>
      <c r="R120" s="20"/>
      <c r="S120" s="20"/>
      <c r="T120" s="20"/>
      <c r="U120" s="10"/>
      <c r="V120" s="32"/>
      <c r="W120" s="25"/>
      <c r="X120" s="10"/>
      <c r="Y120" s="32"/>
      <c r="Z120" s="32"/>
      <c r="AA120" s="25"/>
      <c r="AB120" s="10"/>
      <c r="AC120" s="25"/>
      <c r="AD120" s="10"/>
    </row>
    <row r="121" spans="1:30" ht="15.75" customHeight="1">
      <c r="A121" s="203"/>
      <c r="B121" s="22">
        <v>1</v>
      </c>
      <c r="C121" s="23">
        <v>117</v>
      </c>
      <c r="D121" s="39" t="s">
        <v>99</v>
      </c>
      <c r="E121" s="32"/>
      <c r="F121" s="32"/>
      <c r="G121" s="32"/>
      <c r="H121" s="10"/>
      <c r="I121" s="20"/>
      <c r="J121" s="20"/>
      <c r="K121" s="20"/>
      <c r="L121" s="20"/>
      <c r="M121" s="20"/>
      <c r="N121" s="9"/>
      <c r="O121" s="20"/>
      <c r="P121" s="20"/>
      <c r="Q121" s="9"/>
      <c r="R121" s="20"/>
      <c r="S121" s="20"/>
      <c r="T121" s="20"/>
      <c r="U121" s="10"/>
      <c r="V121" s="32"/>
      <c r="W121" s="25"/>
      <c r="X121" s="10"/>
      <c r="Y121" s="32"/>
      <c r="Z121" s="32"/>
      <c r="AA121" s="25"/>
      <c r="AB121" s="10"/>
      <c r="AC121" s="25"/>
      <c r="AD121" s="10"/>
    </row>
    <row r="122" spans="1:30" ht="15.75" customHeight="1">
      <c r="A122" s="203"/>
      <c r="B122" s="22">
        <v>1</v>
      </c>
      <c r="C122" s="23">
        <v>118</v>
      </c>
      <c r="D122" s="39" t="s">
        <v>100</v>
      </c>
      <c r="E122" s="32"/>
      <c r="F122" s="32"/>
      <c r="G122" s="32"/>
      <c r="H122" s="10"/>
      <c r="I122" s="20"/>
      <c r="J122" s="20"/>
      <c r="K122" s="20"/>
      <c r="L122" s="20"/>
      <c r="M122" s="20"/>
      <c r="N122" s="9"/>
      <c r="O122" s="20"/>
      <c r="P122" s="20"/>
      <c r="Q122" s="9"/>
      <c r="R122" s="20"/>
      <c r="S122" s="20"/>
      <c r="T122" s="20"/>
      <c r="U122" s="10"/>
      <c r="V122" s="32"/>
      <c r="W122" s="25"/>
      <c r="X122" s="10"/>
      <c r="Y122" s="32"/>
      <c r="Z122" s="32"/>
      <c r="AA122" s="25"/>
      <c r="AB122" s="10"/>
      <c r="AC122" s="25"/>
      <c r="AD122" s="10"/>
    </row>
    <row r="123" spans="1:30" ht="34.5" customHeight="1">
      <c r="A123" s="203"/>
      <c r="B123" s="56">
        <v>3</v>
      </c>
      <c r="C123" s="23">
        <v>119</v>
      </c>
      <c r="D123" s="39" t="s">
        <v>101</v>
      </c>
      <c r="E123" s="32"/>
      <c r="F123" s="32"/>
      <c r="G123" s="32"/>
      <c r="H123" s="10"/>
      <c r="I123" s="20"/>
      <c r="J123" s="20"/>
      <c r="K123" s="20"/>
      <c r="L123" s="20"/>
      <c r="M123" s="20"/>
      <c r="N123" s="9"/>
      <c r="O123" s="20"/>
      <c r="P123" s="20"/>
      <c r="Q123" s="9"/>
      <c r="R123" s="20"/>
      <c r="S123" s="20"/>
      <c r="T123" s="20"/>
      <c r="U123" s="10"/>
      <c r="V123" s="32"/>
      <c r="W123" s="25"/>
      <c r="X123" s="10"/>
      <c r="Y123" s="32"/>
      <c r="Z123" s="32"/>
      <c r="AA123" s="25"/>
      <c r="AB123" s="10"/>
      <c r="AC123" s="25"/>
      <c r="AD123" s="10"/>
    </row>
    <row r="124" spans="1:30" ht="15.75" customHeight="1">
      <c r="A124" s="203"/>
      <c r="B124" s="22">
        <v>1</v>
      </c>
      <c r="C124" s="23">
        <v>120</v>
      </c>
      <c r="D124" s="39" t="s">
        <v>102</v>
      </c>
      <c r="E124" s="32"/>
      <c r="F124" s="32"/>
      <c r="G124" s="32"/>
      <c r="H124" s="10"/>
      <c r="I124" s="20"/>
      <c r="J124" s="20"/>
      <c r="K124" s="20"/>
      <c r="L124" s="20"/>
      <c r="M124" s="20"/>
      <c r="N124" s="9"/>
      <c r="O124" s="20"/>
      <c r="P124" s="20"/>
      <c r="Q124" s="9"/>
      <c r="R124" s="20"/>
      <c r="S124" s="20"/>
      <c r="T124" s="20"/>
      <c r="U124" s="10"/>
      <c r="V124" s="32"/>
      <c r="W124" s="25"/>
      <c r="X124" s="10"/>
      <c r="Y124" s="32"/>
      <c r="Z124" s="32"/>
      <c r="AA124" s="25"/>
      <c r="AB124" s="10"/>
      <c r="AC124" s="25"/>
      <c r="AD124" s="10"/>
    </row>
    <row r="125" spans="1:30" ht="15.75" customHeight="1">
      <c r="A125" s="203"/>
      <c r="B125" s="22">
        <v>1</v>
      </c>
      <c r="C125" s="23">
        <v>121</v>
      </c>
      <c r="D125" s="39" t="s">
        <v>103</v>
      </c>
      <c r="E125" s="32"/>
      <c r="F125" s="32"/>
      <c r="G125" s="32"/>
      <c r="H125" s="10"/>
      <c r="I125" s="20"/>
      <c r="J125" s="20"/>
      <c r="K125" s="20"/>
      <c r="L125" s="20"/>
      <c r="M125" s="20"/>
      <c r="N125" s="9"/>
      <c r="O125" s="20"/>
      <c r="P125" s="20"/>
      <c r="Q125" s="9"/>
      <c r="R125" s="20"/>
      <c r="S125" s="20"/>
      <c r="T125" s="20"/>
      <c r="U125" s="10"/>
      <c r="V125" s="32"/>
      <c r="W125" s="25"/>
      <c r="X125" s="10"/>
      <c r="Y125" s="32"/>
      <c r="Z125" s="32"/>
      <c r="AA125" s="25"/>
      <c r="AB125" s="10"/>
      <c r="AC125" s="25"/>
      <c r="AD125" s="10"/>
    </row>
    <row r="126" spans="1:30" ht="15.75" customHeight="1">
      <c r="A126" s="203"/>
      <c r="B126" s="22">
        <v>1</v>
      </c>
      <c r="C126" s="34">
        <v>122</v>
      </c>
      <c r="D126" s="24" t="s">
        <v>129</v>
      </c>
      <c r="E126" s="32"/>
      <c r="F126" s="32"/>
      <c r="G126" s="32"/>
      <c r="H126" s="10"/>
      <c r="I126" s="20"/>
      <c r="J126" s="20"/>
      <c r="K126" s="20"/>
      <c r="L126" s="20"/>
      <c r="M126" s="20"/>
      <c r="N126" s="9"/>
      <c r="O126" s="20"/>
      <c r="P126" s="20"/>
      <c r="Q126" s="9"/>
      <c r="R126" s="20"/>
      <c r="S126" s="20"/>
      <c r="T126" s="20"/>
      <c r="U126" s="10"/>
      <c r="V126" s="32"/>
      <c r="W126" s="25"/>
      <c r="X126" s="10"/>
      <c r="Y126" s="32"/>
      <c r="Z126" s="32"/>
      <c r="AA126" s="25"/>
      <c r="AB126" s="10"/>
      <c r="AC126" s="25"/>
      <c r="AD126" s="10"/>
    </row>
    <row r="127" spans="1:30" ht="15.75" customHeight="1">
      <c r="A127" s="203"/>
      <c r="B127" s="22">
        <v>1</v>
      </c>
      <c r="C127" s="34">
        <v>123</v>
      </c>
      <c r="D127" s="60" t="s">
        <v>35</v>
      </c>
      <c r="E127" s="32"/>
      <c r="F127" s="32"/>
      <c r="G127" s="32"/>
      <c r="H127" s="10"/>
      <c r="I127" s="20"/>
      <c r="J127" s="20"/>
      <c r="K127" s="20"/>
      <c r="L127" s="20"/>
      <c r="M127" s="20"/>
      <c r="N127" s="9"/>
      <c r="O127" s="20"/>
      <c r="P127" s="20"/>
      <c r="Q127" s="9"/>
      <c r="R127" s="20"/>
      <c r="S127" s="20"/>
      <c r="T127" s="20"/>
      <c r="U127" s="10"/>
      <c r="V127" s="32"/>
      <c r="W127" s="25"/>
      <c r="X127" s="10"/>
      <c r="Y127" s="32"/>
      <c r="Z127" s="32"/>
      <c r="AA127" s="25"/>
      <c r="AB127" s="10"/>
      <c r="AC127" s="25"/>
      <c r="AD127" s="10"/>
    </row>
    <row r="128" spans="1:30" ht="15.75" customHeight="1">
      <c r="A128" s="203"/>
      <c r="B128" s="27">
        <v>1</v>
      </c>
      <c r="C128" s="61">
        <v>124</v>
      </c>
      <c r="D128" s="51" t="s">
        <v>130</v>
      </c>
      <c r="E128" s="32"/>
      <c r="F128" s="32"/>
      <c r="G128" s="32"/>
      <c r="H128" s="10"/>
      <c r="I128" s="20"/>
      <c r="J128" s="20"/>
      <c r="K128" s="20"/>
      <c r="L128" s="20"/>
      <c r="M128" s="20"/>
      <c r="N128" s="9"/>
      <c r="O128" s="20"/>
      <c r="P128" s="20"/>
      <c r="Q128" s="9"/>
      <c r="R128" s="20"/>
      <c r="S128" s="20"/>
      <c r="T128" s="20"/>
      <c r="U128" s="10"/>
      <c r="V128" s="32"/>
      <c r="W128" s="25"/>
      <c r="X128" s="10"/>
      <c r="Y128" s="32"/>
      <c r="Z128" s="32"/>
      <c r="AA128" s="25"/>
      <c r="AB128" s="10"/>
      <c r="AC128" s="25"/>
      <c r="AD128" s="10"/>
    </row>
    <row r="129" spans="1:30" ht="15.75" customHeight="1">
      <c r="A129" s="204" t="s">
        <v>131</v>
      </c>
      <c r="B129" s="62">
        <v>1</v>
      </c>
      <c r="C129" s="31">
        <v>125</v>
      </c>
      <c r="D129" s="63" t="s">
        <v>132</v>
      </c>
      <c r="E129" s="32"/>
      <c r="F129" s="32"/>
      <c r="G129" s="32"/>
      <c r="H129" s="10"/>
      <c r="I129" s="20"/>
      <c r="J129" s="20"/>
      <c r="K129" s="20"/>
      <c r="L129" s="20"/>
      <c r="M129" s="20"/>
      <c r="N129" s="9"/>
      <c r="O129" s="20"/>
      <c r="P129" s="20"/>
      <c r="Q129" s="9"/>
      <c r="R129" s="20"/>
      <c r="S129" s="20"/>
      <c r="T129" s="20"/>
      <c r="U129" s="10"/>
      <c r="V129" s="32"/>
      <c r="W129" s="25"/>
      <c r="X129" s="10"/>
      <c r="Y129" s="32"/>
      <c r="Z129" s="32"/>
      <c r="AA129" s="25"/>
      <c r="AB129" s="10"/>
      <c r="AC129" s="25"/>
      <c r="AD129" s="10"/>
    </row>
    <row r="130" spans="1:30" ht="15.75" customHeight="1">
      <c r="A130" s="195"/>
      <c r="B130" s="64">
        <v>1</v>
      </c>
      <c r="C130" s="34">
        <v>126</v>
      </c>
      <c r="D130" s="65" t="s">
        <v>133</v>
      </c>
      <c r="E130" s="32"/>
      <c r="F130" s="32"/>
      <c r="G130" s="32"/>
      <c r="H130" s="10"/>
      <c r="I130" s="20"/>
      <c r="J130" s="20"/>
      <c r="K130" s="20"/>
      <c r="L130" s="20"/>
      <c r="M130" s="20"/>
      <c r="N130" s="9"/>
      <c r="O130" s="20"/>
      <c r="P130" s="20"/>
      <c r="Q130" s="9"/>
      <c r="R130" s="20"/>
      <c r="S130" s="20"/>
      <c r="T130" s="20"/>
      <c r="U130" s="10"/>
      <c r="V130" s="32"/>
      <c r="W130" s="25"/>
      <c r="X130" s="10"/>
      <c r="Y130" s="32"/>
      <c r="Z130" s="32"/>
      <c r="AA130" s="25"/>
      <c r="AB130" s="10"/>
      <c r="AC130" s="25"/>
      <c r="AD130" s="10"/>
    </row>
    <row r="131" spans="1:30" ht="15.75" customHeight="1">
      <c r="A131" s="195"/>
      <c r="B131" s="64">
        <v>1</v>
      </c>
      <c r="C131" s="34">
        <v>127</v>
      </c>
      <c r="D131" s="65" t="s">
        <v>134</v>
      </c>
      <c r="E131" s="32"/>
      <c r="F131" s="32"/>
      <c r="G131" s="32"/>
      <c r="H131" s="10"/>
      <c r="I131" s="20"/>
      <c r="J131" s="20"/>
      <c r="K131" s="20"/>
      <c r="L131" s="20"/>
      <c r="M131" s="20"/>
      <c r="N131" s="9"/>
      <c r="O131" s="20"/>
      <c r="P131" s="20"/>
      <c r="Q131" s="9"/>
      <c r="R131" s="20"/>
      <c r="S131" s="20"/>
      <c r="T131" s="20"/>
      <c r="U131" s="10"/>
      <c r="V131" s="32"/>
      <c r="W131" s="25"/>
      <c r="X131" s="10"/>
      <c r="Y131" s="32"/>
      <c r="Z131" s="32"/>
      <c r="AA131" s="25"/>
      <c r="AB131" s="10"/>
      <c r="AC131" s="25"/>
      <c r="AD131" s="10"/>
    </row>
    <row r="132" spans="1:30" ht="15.75" customHeight="1">
      <c r="A132" s="195"/>
      <c r="B132" s="64">
        <v>1</v>
      </c>
      <c r="C132" s="34">
        <v>128</v>
      </c>
      <c r="D132" s="65" t="s">
        <v>135</v>
      </c>
      <c r="E132" s="32"/>
      <c r="F132" s="32"/>
      <c r="G132" s="32"/>
      <c r="H132" s="10"/>
      <c r="I132" s="20"/>
      <c r="J132" s="20"/>
      <c r="K132" s="20"/>
      <c r="L132" s="20"/>
      <c r="M132" s="20"/>
      <c r="N132" s="9"/>
      <c r="O132" s="20"/>
      <c r="P132" s="20"/>
      <c r="Q132" s="9"/>
      <c r="R132" s="20"/>
      <c r="S132" s="20"/>
      <c r="T132" s="20"/>
      <c r="U132" s="10"/>
      <c r="V132" s="32"/>
      <c r="W132" s="25"/>
      <c r="X132" s="10"/>
      <c r="Y132" s="32"/>
      <c r="Z132" s="32"/>
      <c r="AA132" s="25"/>
      <c r="AB132" s="10"/>
      <c r="AC132" s="25"/>
      <c r="AD132" s="10"/>
    </row>
    <row r="133" spans="1:30" ht="15.75" customHeight="1">
      <c r="A133" s="195"/>
      <c r="B133" s="64">
        <v>1</v>
      </c>
      <c r="C133" s="34">
        <v>129</v>
      </c>
      <c r="D133" s="65" t="s">
        <v>136</v>
      </c>
      <c r="E133" s="32"/>
      <c r="F133" s="32"/>
      <c r="G133" s="32"/>
      <c r="H133" s="10"/>
      <c r="I133" s="20"/>
      <c r="J133" s="20"/>
      <c r="K133" s="20"/>
      <c r="L133" s="20"/>
      <c r="M133" s="20"/>
      <c r="N133" s="9"/>
      <c r="O133" s="20"/>
      <c r="P133" s="20"/>
      <c r="Q133" s="9"/>
      <c r="R133" s="20"/>
      <c r="S133" s="20"/>
      <c r="T133" s="20"/>
      <c r="U133" s="10"/>
      <c r="V133" s="32"/>
      <c r="W133" s="25"/>
      <c r="X133" s="10"/>
      <c r="Y133" s="32"/>
      <c r="Z133" s="32"/>
      <c r="AA133" s="25"/>
      <c r="AB133" s="10"/>
      <c r="AC133" s="25"/>
      <c r="AD133" s="10"/>
    </row>
    <row r="134" spans="1:30" ht="15.75" customHeight="1">
      <c r="A134" s="195"/>
      <c r="B134" s="64">
        <v>1</v>
      </c>
      <c r="C134" s="36">
        <v>130</v>
      </c>
      <c r="D134" s="65" t="s">
        <v>137</v>
      </c>
      <c r="E134" s="32"/>
      <c r="F134" s="32"/>
      <c r="G134" s="32"/>
      <c r="H134" s="10"/>
      <c r="I134" s="20"/>
      <c r="J134" s="20"/>
      <c r="K134" s="20"/>
      <c r="L134" s="20"/>
      <c r="M134" s="20"/>
      <c r="N134" s="9"/>
      <c r="O134" s="20"/>
      <c r="P134" s="20"/>
      <c r="Q134" s="9"/>
      <c r="R134" s="20"/>
      <c r="S134" s="20"/>
      <c r="T134" s="20"/>
      <c r="U134" s="10"/>
      <c r="V134" s="32"/>
      <c r="W134" s="25"/>
      <c r="X134" s="10"/>
      <c r="Y134" s="32"/>
      <c r="Z134" s="32"/>
      <c r="AA134" s="25"/>
      <c r="AB134" s="10"/>
      <c r="AC134" s="25"/>
      <c r="AD134" s="10"/>
    </row>
    <row r="135" spans="1:30" ht="15.75" customHeight="1">
      <c r="A135" s="195"/>
      <c r="B135" s="64">
        <v>1</v>
      </c>
      <c r="C135" s="36">
        <v>131</v>
      </c>
      <c r="D135" s="65" t="s">
        <v>138</v>
      </c>
      <c r="E135" s="32"/>
      <c r="F135" s="32"/>
      <c r="G135" s="32"/>
      <c r="H135" s="10"/>
      <c r="I135" s="20"/>
      <c r="J135" s="20"/>
      <c r="K135" s="20"/>
      <c r="L135" s="20"/>
      <c r="M135" s="20"/>
      <c r="N135" s="9"/>
      <c r="O135" s="20"/>
      <c r="P135" s="20"/>
      <c r="Q135" s="9"/>
      <c r="R135" s="20"/>
      <c r="S135" s="20"/>
      <c r="T135" s="20"/>
      <c r="U135" s="10"/>
      <c r="V135" s="32"/>
      <c r="W135" s="25"/>
      <c r="X135" s="10"/>
      <c r="Y135" s="32"/>
      <c r="Z135" s="32"/>
      <c r="AA135" s="25"/>
      <c r="AB135" s="10"/>
      <c r="AC135" s="25"/>
      <c r="AD135" s="10"/>
    </row>
    <row r="136" spans="1:30" ht="15.75" customHeight="1">
      <c r="A136" s="195"/>
      <c r="B136" s="64">
        <v>1</v>
      </c>
      <c r="C136" s="36">
        <v>132</v>
      </c>
      <c r="D136" s="65" t="s">
        <v>139</v>
      </c>
      <c r="E136" s="32"/>
      <c r="F136" s="32"/>
      <c r="G136" s="32"/>
      <c r="H136" s="10"/>
      <c r="I136" s="20"/>
      <c r="J136" s="20"/>
      <c r="K136" s="20"/>
      <c r="L136" s="20"/>
      <c r="M136" s="20"/>
      <c r="N136" s="9"/>
      <c r="O136" s="20"/>
      <c r="P136" s="20"/>
      <c r="Q136" s="9"/>
      <c r="R136" s="20"/>
      <c r="S136" s="20"/>
      <c r="T136" s="20"/>
      <c r="U136" s="10"/>
      <c r="V136" s="32"/>
      <c r="W136" s="25"/>
      <c r="X136" s="10"/>
      <c r="Y136" s="32"/>
      <c r="Z136" s="32"/>
      <c r="AA136" s="25"/>
      <c r="AB136" s="10"/>
      <c r="AC136" s="25"/>
      <c r="AD136" s="10"/>
    </row>
    <row r="137" spans="1:30" ht="15.75" customHeight="1">
      <c r="A137" s="195"/>
      <c r="B137" s="64">
        <v>1</v>
      </c>
      <c r="C137" s="34">
        <v>133</v>
      </c>
      <c r="D137" s="65" t="s">
        <v>140</v>
      </c>
      <c r="E137" s="32"/>
      <c r="F137" s="32"/>
      <c r="G137" s="32"/>
      <c r="H137" s="10"/>
      <c r="I137" s="20"/>
      <c r="J137" s="20"/>
      <c r="K137" s="20"/>
      <c r="L137" s="20"/>
      <c r="M137" s="20"/>
      <c r="N137" s="9"/>
      <c r="O137" s="20"/>
      <c r="P137" s="20"/>
      <c r="Q137" s="9"/>
      <c r="R137" s="20"/>
      <c r="S137" s="20"/>
      <c r="T137" s="20"/>
      <c r="U137" s="10"/>
      <c r="V137" s="32"/>
      <c r="W137" s="25"/>
      <c r="X137" s="10"/>
      <c r="Y137" s="32"/>
      <c r="Z137" s="32"/>
      <c r="AA137" s="25"/>
      <c r="AB137" s="10"/>
      <c r="AC137" s="25"/>
      <c r="AD137" s="10"/>
    </row>
    <row r="138" spans="1:30" ht="15.75" customHeight="1">
      <c r="A138" s="205"/>
      <c r="B138" s="66">
        <v>1</v>
      </c>
      <c r="C138" s="50">
        <v>134</v>
      </c>
      <c r="D138" s="67" t="s">
        <v>141</v>
      </c>
      <c r="E138" s="32"/>
      <c r="F138" s="32"/>
      <c r="G138" s="20"/>
      <c r="H138" s="10"/>
      <c r="I138" s="20"/>
      <c r="J138" s="20"/>
      <c r="K138" s="20"/>
      <c r="L138" s="20"/>
      <c r="M138" s="20"/>
      <c r="N138" s="9"/>
      <c r="O138" s="20"/>
      <c r="P138" s="20"/>
      <c r="Q138" s="9"/>
      <c r="R138" s="20"/>
      <c r="S138" s="20"/>
      <c r="T138" s="20"/>
      <c r="U138" s="10"/>
      <c r="V138" s="32"/>
      <c r="W138" s="25"/>
      <c r="X138" s="10"/>
      <c r="Y138" s="32"/>
      <c r="Z138" s="32"/>
      <c r="AA138" s="25"/>
      <c r="AB138" s="10"/>
      <c r="AC138" s="25"/>
      <c r="AD138" s="10"/>
    </row>
    <row r="139" spans="1:30" ht="21" customHeight="1">
      <c r="A139" s="68"/>
      <c r="B139" s="69"/>
      <c r="C139" s="69"/>
      <c r="D139" s="70" t="s">
        <v>142</v>
      </c>
      <c r="E139" s="20">
        <f t="shared" ref="E139:G139" si="0">SUM(E5:E138)</f>
        <v>45</v>
      </c>
      <c r="F139" s="20">
        <f t="shared" si="0"/>
        <v>26</v>
      </c>
      <c r="G139" s="20">
        <f t="shared" si="0"/>
        <v>31</v>
      </c>
      <c r="H139" s="10"/>
      <c r="I139" s="20">
        <f t="shared" ref="I139:M139" si="1">SUM(I5:I138)</f>
        <v>24</v>
      </c>
      <c r="J139" s="20">
        <f t="shared" si="1"/>
        <v>24</v>
      </c>
      <c r="K139" s="20">
        <f t="shared" si="1"/>
        <v>29</v>
      </c>
      <c r="L139" s="20">
        <f t="shared" si="1"/>
        <v>43</v>
      </c>
      <c r="M139" s="20">
        <f t="shared" si="1"/>
        <v>43</v>
      </c>
      <c r="N139" s="9"/>
      <c r="O139" s="20">
        <f t="shared" ref="O139:P139" si="2">SUM(O5:O138)</f>
        <v>12</v>
      </c>
      <c r="P139" s="20">
        <f t="shared" si="2"/>
        <v>56</v>
      </c>
      <c r="Q139" s="9"/>
      <c r="R139" s="20">
        <f t="shared" ref="R139:T139" si="3">SUM(R5:R138)</f>
        <v>25</v>
      </c>
      <c r="S139" s="20">
        <f t="shared" si="3"/>
        <v>25</v>
      </c>
      <c r="T139" s="20">
        <f t="shared" si="3"/>
        <v>48</v>
      </c>
      <c r="U139" s="10"/>
      <c r="V139" s="25">
        <f t="shared" ref="V139:W139" si="4">SUM(V5:V138)</f>
        <v>12</v>
      </c>
      <c r="W139" s="25">
        <f t="shared" si="4"/>
        <v>25</v>
      </c>
      <c r="X139" s="10"/>
      <c r="Y139" s="25">
        <f t="shared" ref="Y139:AA139" si="5">SUM(Y5:Y138)</f>
        <v>28</v>
      </c>
      <c r="Z139" s="71">
        <f t="shared" si="5"/>
        <v>27</v>
      </c>
      <c r="AA139" s="25">
        <f t="shared" si="5"/>
        <v>28</v>
      </c>
      <c r="AB139" s="10"/>
      <c r="AC139" s="25">
        <f>SUM(AC5:AC138)</f>
        <v>28</v>
      </c>
      <c r="AD139" s="10"/>
    </row>
    <row r="140" spans="1:30" ht="15.75" customHeight="1">
      <c r="A140" s="206" t="s">
        <v>143</v>
      </c>
      <c r="B140" s="200"/>
      <c r="C140" s="200"/>
      <c r="D140" s="201"/>
      <c r="E140" s="20">
        <f>19+19+13</f>
        <v>51</v>
      </c>
      <c r="F140" s="20">
        <f>12+19</f>
        <v>31</v>
      </c>
      <c r="G140" s="20">
        <f>12+19+10</f>
        <v>41</v>
      </c>
      <c r="H140" s="10"/>
      <c r="I140" s="20">
        <f t="shared" ref="I140:J140" si="6">12+19</f>
        <v>31</v>
      </c>
      <c r="J140" s="20">
        <f t="shared" si="6"/>
        <v>31</v>
      </c>
      <c r="K140" s="20">
        <f>19+19</f>
        <v>38</v>
      </c>
      <c r="L140" s="20">
        <f>12+19+3+19</f>
        <v>53</v>
      </c>
      <c r="M140" s="20">
        <f>12+19+19</f>
        <v>50</v>
      </c>
      <c r="N140" s="9"/>
      <c r="O140" s="19">
        <f>19</f>
        <v>19</v>
      </c>
      <c r="P140" s="20">
        <f>12+19+19+13</f>
        <v>63</v>
      </c>
      <c r="Q140" s="9"/>
      <c r="R140" s="20">
        <f t="shared" ref="R140:S140" si="7">12+19</f>
        <v>31</v>
      </c>
      <c r="S140" s="20">
        <f t="shared" si="7"/>
        <v>31</v>
      </c>
      <c r="T140" s="20">
        <f>12+19+10+19</f>
        <v>60</v>
      </c>
      <c r="U140" s="10"/>
      <c r="V140" s="25">
        <f>12</f>
        <v>12</v>
      </c>
      <c r="W140" s="25">
        <f>12+19</f>
        <v>31</v>
      </c>
      <c r="X140" s="10"/>
      <c r="Y140" s="25">
        <f t="shared" ref="Y140:AA140" si="8">12+19</f>
        <v>31</v>
      </c>
      <c r="Z140" s="71">
        <f t="shared" si="8"/>
        <v>31</v>
      </c>
      <c r="AA140" s="25">
        <f t="shared" si="8"/>
        <v>31</v>
      </c>
      <c r="AB140" s="10"/>
      <c r="AC140" s="25">
        <f>12+19</f>
        <v>31</v>
      </c>
      <c r="AD140" s="10"/>
    </row>
    <row r="141" spans="1:30" ht="15.75" customHeight="1">
      <c r="A141" s="206" t="s">
        <v>144</v>
      </c>
      <c r="B141" s="200"/>
      <c r="C141" s="200"/>
      <c r="D141" s="201"/>
      <c r="E141" s="72">
        <f t="shared" ref="E141:G141" si="9">E139/E140</f>
        <v>0.88235294117647056</v>
      </c>
      <c r="F141" s="72">
        <f t="shared" si="9"/>
        <v>0.83870967741935487</v>
      </c>
      <c r="G141" s="72">
        <f t="shared" si="9"/>
        <v>0.75609756097560976</v>
      </c>
      <c r="H141" s="10"/>
      <c r="I141" s="72">
        <f t="shared" ref="I141:M141" si="10">I139/I140</f>
        <v>0.77419354838709675</v>
      </c>
      <c r="J141" s="72">
        <f t="shared" si="10"/>
        <v>0.77419354838709675</v>
      </c>
      <c r="K141" s="72">
        <f t="shared" si="10"/>
        <v>0.76315789473684215</v>
      </c>
      <c r="L141" s="72">
        <f t="shared" si="10"/>
        <v>0.81132075471698117</v>
      </c>
      <c r="M141" s="72">
        <f t="shared" si="10"/>
        <v>0.86</v>
      </c>
      <c r="N141" s="9"/>
      <c r="O141" s="72">
        <f t="shared" ref="O141:P141" si="11">O139/O140</f>
        <v>0.63157894736842102</v>
      </c>
      <c r="P141" s="72">
        <f t="shared" si="11"/>
        <v>0.88888888888888884</v>
      </c>
      <c r="Q141" s="9"/>
      <c r="R141" s="72">
        <f t="shared" ref="R141:T141" si="12">R139/R140</f>
        <v>0.80645161290322576</v>
      </c>
      <c r="S141" s="72">
        <f t="shared" si="12"/>
        <v>0.80645161290322576</v>
      </c>
      <c r="T141" s="72">
        <f t="shared" si="12"/>
        <v>0.8</v>
      </c>
      <c r="U141" s="10"/>
      <c r="V141" s="73">
        <f t="shared" ref="V141:W141" si="13">AVERAGE(V139/V140)</f>
        <v>1</v>
      </c>
      <c r="W141" s="73">
        <f t="shared" si="13"/>
        <v>0.80645161290322576</v>
      </c>
      <c r="X141" s="10"/>
      <c r="Y141" s="73">
        <f t="shared" ref="Y141:AA141" si="14">Y139/Y140</f>
        <v>0.90322580645161288</v>
      </c>
      <c r="Z141" s="74">
        <f t="shared" si="14"/>
        <v>0.87096774193548387</v>
      </c>
      <c r="AA141" s="73">
        <f t="shared" si="14"/>
        <v>0.90322580645161288</v>
      </c>
      <c r="AB141" s="10"/>
      <c r="AC141" s="73">
        <f>AC139/AC140</f>
        <v>0.90322580645161288</v>
      </c>
      <c r="AD141" s="10"/>
    </row>
    <row r="142" spans="1:30" ht="21.75" customHeight="1">
      <c r="A142" s="207" t="s">
        <v>145</v>
      </c>
      <c r="B142" s="200"/>
      <c r="C142" s="200"/>
      <c r="D142" s="201"/>
      <c r="E142" s="20">
        <f t="shared" ref="E142:G142" si="15">E140-E139</f>
        <v>6</v>
      </c>
      <c r="F142" s="20">
        <f t="shared" si="15"/>
        <v>5</v>
      </c>
      <c r="G142" s="20">
        <f t="shared" si="15"/>
        <v>10</v>
      </c>
      <c r="H142" s="10"/>
      <c r="I142" s="20">
        <f t="shared" ref="I142:M142" si="16">I140-I139</f>
        <v>7</v>
      </c>
      <c r="J142" s="20">
        <f t="shared" si="16"/>
        <v>7</v>
      </c>
      <c r="K142" s="20">
        <f t="shared" si="16"/>
        <v>9</v>
      </c>
      <c r="L142" s="20">
        <f t="shared" si="16"/>
        <v>10</v>
      </c>
      <c r="M142" s="20">
        <f t="shared" si="16"/>
        <v>7</v>
      </c>
      <c r="N142" s="9"/>
      <c r="O142" s="20">
        <f t="shared" ref="O142:P142" si="17">O140-O139</f>
        <v>7</v>
      </c>
      <c r="P142" s="20">
        <f t="shared" si="17"/>
        <v>7</v>
      </c>
      <c r="Q142" s="9"/>
      <c r="R142" s="20">
        <f t="shared" ref="R142:T142" si="18">R140-R139</f>
        <v>6</v>
      </c>
      <c r="S142" s="20">
        <f t="shared" si="18"/>
        <v>6</v>
      </c>
      <c r="T142" s="20">
        <f t="shared" si="18"/>
        <v>12</v>
      </c>
      <c r="U142" s="10"/>
      <c r="V142" s="25">
        <f t="shared" ref="V142:W142" si="19">V140-V139</f>
        <v>0</v>
      </c>
      <c r="W142" s="25">
        <f t="shared" si="19"/>
        <v>6</v>
      </c>
      <c r="X142" s="10"/>
      <c r="Y142" s="25">
        <f t="shared" ref="Y142:AA142" si="20">Y140-Y139</f>
        <v>3</v>
      </c>
      <c r="Z142" s="71">
        <f t="shared" si="20"/>
        <v>4</v>
      </c>
      <c r="AA142" s="25">
        <f t="shared" si="20"/>
        <v>3</v>
      </c>
      <c r="AB142" s="10"/>
      <c r="AC142" s="25">
        <f>AC140-AC139</f>
        <v>3</v>
      </c>
      <c r="AD142" s="10"/>
    </row>
    <row r="143" spans="1:30" ht="112.5" customHeight="1">
      <c r="A143" s="208" t="s">
        <v>205</v>
      </c>
      <c r="B143" s="200"/>
      <c r="C143" s="200"/>
      <c r="D143" s="201"/>
      <c r="E143" s="19" t="s">
        <v>146</v>
      </c>
      <c r="F143" s="75" t="s">
        <v>147</v>
      </c>
      <c r="G143" s="19" t="s">
        <v>148</v>
      </c>
      <c r="H143" s="10"/>
      <c r="I143" s="38" t="s">
        <v>149</v>
      </c>
      <c r="J143" s="40" t="s">
        <v>150</v>
      </c>
      <c r="K143" s="40" t="s">
        <v>151</v>
      </c>
      <c r="L143" s="38" t="s">
        <v>152</v>
      </c>
      <c r="M143" s="40" t="s">
        <v>153</v>
      </c>
      <c r="N143" s="9"/>
      <c r="O143" s="38" t="s">
        <v>154</v>
      </c>
      <c r="P143" s="40" t="s">
        <v>155</v>
      </c>
      <c r="Q143" s="9"/>
      <c r="R143" s="38" t="s">
        <v>156</v>
      </c>
      <c r="S143" s="76" t="s">
        <v>157</v>
      </c>
      <c r="T143" s="40" t="s">
        <v>158</v>
      </c>
      <c r="U143" s="10"/>
      <c r="V143" s="77" t="s">
        <v>159</v>
      </c>
      <c r="W143" s="40" t="s">
        <v>160</v>
      </c>
      <c r="X143" s="10"/>
      <c r="Y143" s="40" t="s">
        <v>161</v>
      </c>
      <c r="Z143" s="40" t="s">
        <v>162</v>
      </c>
      <c r="AA143" s="40" t="s">
        <v>163</v>
      </c>
      <c r="AB143" s="10"/>
      <c r="AC143" s="19" t="s">
        <v>164</v>
      </c>
      <c r="AD143" s="10"/>
    </row>
    <row r="144" spans="1:30" ht="15.75" customHeight="1">
      <c r="A144" s="199" t="s">
        <v>165</v>
      </c>
      <c r="B144" s="200"/>
      <c r="C144" s="200"/>
      <c r="D144" s="201"/>
      <c r="E144" s="19" t="s">
        <v>50</v>
      </c>
      <c r="F144" s="32"/>
      <c r="G144" s="19" t="s">
        <v>50</v>
      </c>
      <c r="H144" s="10"/>
      <c r="I144" s="19" t="s">
        <v>50</v>
      </c>
      <c r="J144" s="19" t="s">
        <v>50</v>
      </c>
      <c r="K144" s="19" t="s">
        <v>50</v>
      </c>
      <c r="L144" s="19" t="s">
        <v>50</v>
      </c>
      <c r="M144" s="19" t="s">
        <v>50</v>
      </c>
      <c r="N144" s="9"/>
      <c r="O144" s="20"/>
      <c r="P144" s="19" t="s">
        <v>50</v>
      </c>
      <c r="Q144" s="9"/>
      <c r="R144" s="19" t="s">
        <v>50</v>
      </c>
      <c r="S144" s="19" t="s">
        <v>50</v>
      </c>
      <c r="T144" s="19" t="s">
        <v>50</v>
      </c>
      <c r="U144" s="10"/>
      <c r="V144" s="21" t="s">
        <v>50</v>
      </c>
      <c r="W144" s="21" t="s">
        <v>50</v>
      </c>
      <c r="X144" s="10"/>
      <c r="Y144" s="21" t="s">
        <v>50</v>
      </c>
      <c r="Z144" s="42" t="s">
        <v>50</v>
      </c>
      <c r="AA144" s="21" t="s">
        <v>50</v>
      </c>
      <c r="AB144" s="10"/>
      <c r="AC144" s="21" t="s">
        <v>50</v>
      </c>
      <c r="AD144" s="10"/>
    </row>
    <row r="145" spans="1:30" ht="15.75" customHeight="1">
      <c r="A145" s="199" t="s">
        <v>166</v>
      </c>
      <c r="B145" s="200"/>
      <c r="C145" s="200"/>
      <c r="D145" s="201"/>
      <c r="E145" s="32"/>
      <c r="F145" s="32"/>
      <c r="G145" s="20"/>
      <c r="H145" s="10"/>
      <c r="I145" s="20"/>
      <c r="J145" s="20"/>
      <c r="K145" s="20"/>
      <c r="L145" s="20"/>
      <c r="M145" s="20"/>
      <c r="N145" s="9"/>
      <c r="O145" s="20"/>
      <c r="P145" s="20"/>
      <c r="Q145" s="9"/>
      <c r="R145" s="20"/>
      <c r="S145" s="20"/>
      <c r="T145" s="20"/>
      <c r="U145" s="10"/>
      <c r="V145" s="32"/>
      <c r="W145" s="25"/>
      <c r="X145" s="10"/>
      <c r="Y145" s="25"/>
      <c r="Z145" s="71"/>
      <c r="AA145" s="25"/>
      <c r="AB145" s="10"/>
      <c r="AC145" s="25"/>
      <c r="AD145" s="10"/>
    </row>
    <row r="146" spans="1:30" ht="15.75" customHeight="1">
      <c r="A146" s="199" t="s">
        <v>167</v>
      </c>
      <c r="B146" s="200"/>
      <c r="C146" s="200"/>
      <c r="D146" s="201"/>
      <c r="E146" s="32"/>
      <c r="F146" s="32"/>
      <c r="G146" s="20"/>
      <c r="H146" s="10"/>
      <c r="I146" s="20"/>
      <c r="J146" s="20"/>
      <c r="K146" s="20"/>
      <c r="L146" s="20"/>
      <c r="M146" s="20"/>
      <c r="N146" s="9"/>
      <c r="O146" s="20"/>
      <c r="P146" s="20"/>
      <c r="Q146" s="9"/>
      <c r="R146" s="20"/>
      <c r="S146" s="20"/>
      <c r="T146" s="20"/>
      <c r="U146" s="10"/>
      <c r="V146" s="32"/>
      <c r="W146" s="25"/>
      <c r="X146" s="10"/>
      <c r="Y146" s="25"/>
      <c r="Z146" s="71"/>
      <c r="AA146" s="25"/>
      <c r="AB146" s="10"/>
      <c r="AC146" s="25"/>
      <c r="AD146" s="10"/>
    </row>
    <row r="147" spans="1:30" ht="15.75" customHeight="1">
      <c r="A147" s="199" t="s">
        <v>168</v>
      </c>
      <c r="B147" s="200"/>
      <c r="C147" s="200"/>
      <c r="D147" s="201"/>
      <c r="E147" s="32"/>
      <c r="F147" s="32"/>
      <c r="G147" s="32"/>
      <c r="H147" s="10"/>
      <c r="I147" s="20"/>
      <c r="J147" s="20"/>
      <c r="K147" s="20"/>
      <c r="L147" s="20"/>
      <c r="M147" s="20"/>
      <c r="N147" s="9"/>
      <c r="O147" s="20"/>
      <c r="P147" s="20"/>
      <c r="Q147" s="9"/>
      <c r="R147" s="20"/>
      <c r="S147" s="20"/>
      <c r="T147" s="20"/>
      <c r="U147" s="10"/>
      <c r="V147" s="32"/>
      <c r="W147" s="25"/>
      <c r="X147" s="10"/>
      <c r="Y147" s="25"/>
      <c r="Z147" s="71"/>
      <c r="AA147" s="25"/>
      <c r="AB147" s="10"/>
      <c r="AC147" s="25"/>
      <c r="AD147" s="10"/>
    </row>
    <row r="148" spans="1:30" ht="15.75" customHeight="1">
      <c r="A148" s="199" t="s">
        <v>169</v>
      </c>
      <c r="B148" s="200"/>
      <c r="C148" s="200"/>
      <c r="D148" s="201"/>
      <c r="E148" s="78" t="s">
        <v>170</v>
      </c>
      <c r="F148" s="79" t="s">
        <v>171</v>
      </c>
      <c r="G148" s="79" t="s">
        <v>172</v>
      </c>
      <c r="H148" s="10"/>
      <c r="I148" s="19" t="s">
        <v>171</v>
      </c>
      <c r="J148" s="19" t="s">
        <v>171</v>
      </c>
      <c r="K148" s="19" t="s">
        <v>171</v>
      </c>
      <c r="L148" s="19" t="s">
        <v>171</v>
      </c>
      <c r="M148" s="19" t="s">
        <v>171</v>
      </c>
      <c r="N148" s="9"/>
      <c r="O148" s="19" t="s">
        <v>171</v>
      </c>
      <c r="P148" s="78" t="s">
        <v>170</v>
      </c>
      <c r="Q148" s="9"/>
      <c r="R148" s="19" t="s">
        <v>171</v>
      </c>
      <c r="S148" s="19" t="s">
        <v>172</v>
      </c>
      <c r="T148" s="19" t="s">
        <v>171</v>
      </c>
      <c r="U148" s="10"/>
      <c r="V148" s="21" t="s">
        <v>171</v>
      </c>
      <c r="W148" s="21" t="s">
        <v>171</v>
      </c>
      <c r="X148" s="10"/>
      <c r="Y148" s="21" t="s">
        <v>171</v>
      </c>
      <c r="Z148" s="42" t="s">
        <v>171</v>
      </c>
      <c r="AA148" s="21" t="s">
        <v>171</v>
      </c>
      <c r="AB148" s="10"/>
      <c r="AC148" s="21" t="s">
        <v>171</v>
      </c>
      <c r="AD148" s="10"/>
    </row>
    <row r="149" spans="1:30" ht="15.75" customHeight="1">
      <c r="A149" s="80"/>
      <c r="B149" s="80"/>
      <c r="C149" s="80"/>
      <c r="D149" s="81"/>
      <c r="E149" s="32"/>
      <c r="F149" s="82">
        <v>43971</v>
      </c>
      <c r="G149" s="82">
        <v>43971</v>
      </c>
      <c r="H149" s="10"/>
      <c r="I149" s="83">
        <v>43972</v>
      </c>
      <c r="J149" s="83">
        <v>43972</v>
      </c>
      <c r="K149" s="83">
        <v>43972</v>
      </c>
      <c r="L149" s="83">
        <v>43992</v>
      </c>
      <c r="M149" s="83">
        <v>43973</v>
      </c>
      <c r="N149" s="9"/>
      <c r="O149" s="83">
        <v>43973</v>
      </c>
      <c r="P149" s="20"/>
      <c r="Q149" s="9"/>
      <c r="R149" s="83">
        <v>43976</v>
      </c>
      <c r="S149" s="83">
        <v>43976</v>
      </c>
      <c r="T149" s="83">
        <v>43976</v>
      </c>
      <c r="U149" s="10"/>
      <c r="V149" s="84">
        <v>43977</v>
      </c>
      <c r="W149" s="84">
        <v>43977</v>
      </c>
      <c r="X149" s="10"/>
      <c r="Y149" s="84">
        <v>43978</v>
      </c>
      <c r="Z149" s="85">
        <v>43978</v>
      </c>
      <c r="AA149" s="84">
        <v>43978</v>
      </c>
      <c r="AB149" s="10"/>
      <c r="AC149" s="84">
        <v>43983</v>
      </c>
      <c r="AD149" s="10"/>
    </row>
    <row r="150" spans="1:30" ht="15.75" customHeight="1">
      <c r="A150" s="80"/>
      <c r="B150" s="80"/>
      <c r="C150" s="80"/>
      <c r="D150" s="81"/>
      <c r="G150" s="86" t="s">
        <v>173</v>
      </c>
      <c r="H150" s="87">
        <f>AVERAGE(E141:F141)</f>
        <v>0.86053130929791277</v>
      </c>
      <c r="I150" s="88"/>
      <c r="J150" s="88"/>
      <c r="K150" s="88"/>
      <c r="L150" s="88"/>
      <c r="M150" s="89" t="s">
        <v>173</v>
      </c>
      <c r="N150" s="72">
        <f>AVERAGE(I141:M141)</f>
        <v>0.7965731492456033</v>
      </c>
      <c r="O150" s="88"/>
      <c r="P150" s="89" t="s">
        <v>173</v>
      </c>
      <c r="Q150" s="72">
        <f>AVERAGE(O141:P141)</f>
        <v>0.76023391812865493</v>
      </c>
      <c r="R150" s="88"/>
      <c r="S150" s="88"/>
      <c r="T150" s="89" t="s">
        <v>173</v>
      </c>
      <c r="U150" s="87">
        <f>AVERAGE(R141:T141)</f>
        <v>0.80430107526881722</v>
      </c>
      <c r="W150" s="89" t="s">
        <v>173</v>
      </c>
      <c r="X150" s="90">
        <f>AVERAGE(V141:W141)</f>
        <v>0.90322580645161288</v>
      </c>
      <c r="AA150" s="89" t="s">
        <v>173</v>
      </c>
      <c r="AB150" s="87">
        <f>AVERAGE(Y141:AA141)</f>
        <v>0.89247311827956988</v>
      </c>
      <c r="AC150" s="89" t="s">
        <v>173</v>
      </c>
      <c r="AD150" s="87">
        <f>AVERAGE(AC141)</f>
        <v>0.90322580645161288</v>
      </c>
    </row>
    <row r="151" spans="1:30" ht="15.75" customHeight="1">
      <c r="A151" s="80"/>
      <c r="B151" s="80"/>
      <c r="C151" s="80"/>
      <c r="D151" s="81"/>
      <c r="G151" s="91" t="s">
        <v>174</v>
      </c>
      <c r="H151" s="79">
        <f>COUNTA(E2:G3)</f>
        <v>3</v>
      </c>
      <c r="I151" s="88"/>
      <c r="J151" s="88"/>
      <c r="K151" s="88"/>
      <c r="L151" s="88"/>
      <c r="M151" s="92" t="s">
        <v>174</v>
      </c>
      <c r="N151" s="19">
        <v>5</v>
      </c>
      <c r="O151" s="88"/>
      <c r="P151" s="92" t="s">
        <v>174</v>
      </c>
      <c r="Q151" s="19">
        <f>COUNTA(O2:P3)</f>
        <v>2</v>
      </c>
      <c r="R151" s="88"/>
      <c r="S151" s="88"/>
      <c r="T151" s="92" t="s">
        <v>174</v>
      </c>
      <c r="U151" s="79">
        <f>COUNTA(R2:T3)</f>
        <v>3</v>
      </c>
      <c r="W151" s="92" t="s">
        <v>174</v>
      </c>
      <c r="X151" s="93">
        <f>COUNTA(V2:W3)</f>
        <v>2</v>
      </c>
      <c r="AA151" s="92" t="s">
        <v>174</v>
      </c>
      <c r="AB151" s="79">
        <f>COUNTA(Y2:AA3)</f>
        <v>3</v>
      </c>
      <c r="AC151" s="92" t="s">
        <v>174</v>
      </c>
      <c r="AD151" s="79">
        <f>COUNTA(AC2)</f>
        <v>1</v>
      </c>
    </row>
    <row r="152" spans="1:30" ht="15.75" customHeight="1">
      <c r="A152" s="80"/>
      <c r="B152" s="80"/>
      <c r="C152" s="80"/>
      <c r="D152" s="81"/>
      <c r="G152" s="94" t="s">
        <v>175</v>
      </c>
      <c r="H152" s="95">
        <f>SUM(E4:F4)</f>
        <v>4.9189814814814816E-3</v>
      </c>
      <c r="I152" s="88"/>
      <c r="J152" s="88"/>
      <c r="K152" s="88"/>
      <c r="L152" s="88"/>
      <c r="M152" s="96" t="s">
        <v>175</v>
      </c>
      <c r="N152" s="97">
        <f>SUM(I4:M4)</f>
        <v>4.0046296296296302E-2</v>
      </c>
      <c r="O152" s="88"/>
      <c r="P152" s="96" t="s">
        <v>175</v>
      </c>
      <c r="Q152" s="97">
        <f>SUM(O4:P4)</f>
        <v>5.5439814814814813E-3</v>
      </c>
      <c r="R152" s="88"/>
      <c r="S152" s="88"/>
      <c r="T152" s="96" t="s">
        <v>175</v>
      </c>
      <c r="U152" s="95">
        <f>SUM(R4:T4)</f>
        <v>1.1493055555555555E-2</v>
      </c>
      <c r="W152" s="96" t="s">
        <v>175</v>
      </c>
      <c r="X152" s="98">
        <f>SUM(V4:W4)</f>
        <v>2.1296296296296298E-3</v>
      </c>
      <c r="AA152" s="96" t="s">
        <v>175</v>
      </c>
      <c r="AB152" s="95">
        <f>SUM(Y4:AA4)</f>
        <v>9.0740740740740747E-3</v>
      </c>
      <c r="AC152" s="96" t="s">
        <v>175</v>
      </c>
      <c r="AD152" s="95">
        <f>SUM(AC4)</f>
        <v>1.2407407407407407E-2</v>
      </c>
    </row>
    <row r="153" spans="1:30" ht="15.75" customHeight="1">
      <c r="A153" s="80"/>
      <c r="B153" s="80"/>
      <c r="C153" s="80"/>
      <c r="D153" s="81"/>
      <c r="G153" s="99" t="s">
        <v>176</v>
      </c>
      <c r="H153" s="79">
        <v>0</v>
      </c>
      <c r="I153" s="88"/>
      <c r="J153" s="88"/>
      <c r="K153" s="88"/>
      <c r="L153" s="88"/>
      <c r="M153" s="100" t="s">
        <v>176</v>
      </c>
      <c r="N153" s="19">
        <v>0</v>
      </c>
      <c r="O153" s="88"/>
      <c r="P153" s="100" t="s">
        <v>176</v>
      </c>
      <c r="Q153" s="19">
        <v>0</v>
      </c>
      <c r="R153" s="88"/>
      <c r="S153" s="88"/>
      <c r="T153" s="100" t="s">
        <v>176</v>
      </c>
      <c r="U153" s="79">
        <v>0</v>
      </c>
      <c r="W153" s="100" t="s">
        <v>176</v>
      </c>
      <c r="X153" s="93">
        <f>0</f>
        <v>0</v>
      </c>
      <c r="AA153" s="100" t="s">
        <v>176</v>
      </c>
      <c r="AB153" s="79">
        <f>0</f>
        <v>0</v>
      </c>
      <c r="AC153" s="100" t="s">
        <v>176</v>
      </c>
      <c r="AD153" s="79">
        <f>0</f>
        <v>0</v>
      </c>
    </row>
    <row r="154" spans="1:30" ht="15.75" customHeight="1">
      <c r="A154" s="80"/>
      <c r="B154" s="80"/>
      <c r="C154" s="80"/>
      <c r="D154" s="81"/>
      <c r="G154" s="99" t="s">
        <v>177</v>
      </c>
      <c r="H154" s="79">
        <v>3</v>
      </c>
      <c r="I154" s="88"/>
      <c r="J154" s="88"/>
      <c r="K154" s="88"/>
      <c r="L154" s="88"/>
      <c r="M154" s="100" t="s">
        <v>177</v>
      </c>
      <c r="N154" s="19">
        <v>5</v>
      </c>
      <c r="O154" s="88"/>
      <c r="P154" s="100" t="s">
        <v>177</v>
      </c>
      <c r="Q154" s="19">
        <v>2</v>
      </c>
      <c r="R154" s="88"/>
      <c r="S154" s="88"/>
      <c r="T154" s="100" t="s">
        <v>177</v>
      </c>
      <c r="U154" s="79">
        <v>3</v>
      </c>
      <c r="W154" s="100" t="s">
        <v>177</v>
      </c>
      <c r="X154" s="93">
        <f t="shared" ref="X154:X155" si="21">2</f>
        <v>2</v>
      </c>
      <c r="AA154" s="100" t="s">
        <v>177</v>
      </c>
      <c r="AB154" s="79">
        <f t="shared" ref="AB154:AB155" si="22">3</f>
        <v>3</v>
      </c>
      <c r="AC154" s="100" t="s">
        <v>177</v>
      </c>
      <c r="AD154" s="79">
        <f t="shared" ref="AD154:AD155" si="23">1</f>
        <v>1</v>
      </c>
    </row>
    <row r="155" spans="1:30" ht="15.75" customHeight="1">
      <c r="A155" s="80"/>
      <c r="B155" s="80"/>
      <c r="C155" s="80"/>
      <c r="D155" s="81"/>
      <c r="G155" s="99" t="s">
        <v>178</v>
      </c>
      <c r="H155" s="79">
        <v>3</v>
      </c>
      <c r="I155" s="88"/>
      <c r="J155" s="88"/>
      <c r="K155" s="88"/>
      <c r="L155" s="88"/>
      <c r="M155" s="100" t="s">
        <v>178</v>
      </c>
      <c r="N155" s="19">
        <v>5</v>
      </c>
      <c r="O155" s="88"/>
      <c r="P155" s="100" t="s">
        <v>178</v>
      </c>
      <c r="Q155" s="19">
        <v>2</v>
      </c>
      <c r="R155" s="88"/>
      <c r="S155" s="88"/>
      <c r="T155" s="100" t="s">
        <v>178</v>
      </c>
      <c r="U155" s="79">
        <v>3</v>
      </c>
      <c r="W155" s="100" t="s">
        <v>178</v>
      </c>
      <c r="X155" s="93">
        <f t="shared" si="21"/>
        <v>2</v>
      </c>
      <c r="AA155" s="100" t="s">
        <v>178</v>
      </c>
      <c r="AB155" s="79">
        <f t="shared" si="22"/>
        <v>3</v>
      </c>
      <c r="AC155" s="100" t="s">
        <v>178</v>
      </c>
      <c r="AD155" s="79">
        <f t="shared" si="23"/>
        <v>1</v>
      </c>
    </row>
    <row r="156" spans="1:30" ht="15.75" customHeight="1">
      <c r="A156" s="80"/>
      <c r="B156" s="80"/>
      <c r="C156" s="80"/>
      <c r="D156" s="81"/>
      <c r="G156" s="99" t="s">
        <v>179</v>
      </c>
      <c r="H156" s="79">
        <v>3</v>
      </c>
      <c r="I156" s="88"/>
      <c r="J156" s="88"/>
      <c r="K156" s="88"/>
      <c r="L156" s="88"/>
      <c r="M156" s="100" t="s">
        <v>179</v>
      </c>
      <c r="N156" s="97">
        <f>SUM(I4:M4)</f>
        <v>4.0046296296296302E-2</v>
      </c>
      <c r="O156" s="88"/>
      <c r="P156" s="100" t="s">
        <v>179</v>
      </c>
      <c r="Q156" s="101">
        <f>SUM(O4:P4)</f>
        <v>5.5439814814814813E-3</v>
      </c>
      <c r="R156" s="88"/>
      <c r="S156" s="88"/>
      <c r="T156" s="100" t="s">
        <v>179</v>
      </c>
      <c r="U156" s="95">
        <f>SUM(R4:T4)</f>
        <v>1.1493055555555555E-2</v>
      </c>
      <c r="W156" s="100" t="s">
        <v>179</v>
      </c>
      <c r="X156" s="98">
        <f>SUM(V4:W4)</f>
        <v>2.1296296296296298E-3</v>
      </c>
      <c r="AA156" s="100" t="s">
        <v>179</v>
      </c>
      <c r="AB156" s="95">
        <f>SUM(Y4:AA4)</f>
        <v>9.0740740740740747E-3</v>
      </c>
      <c r="AC156" s="100" t="s">
        <v>179</v>
      </c>
      <c r="AD156" s="95">
        <f>SUM(AC4)</f>
        <v>1.2407407407407407E-2</v>
      </c>
    </row>
    <row r="157" spans="1:30" ht="15.75" customHeight="1">
      <c r="A157" s="80"/>
      <c r="B157" s="80"/>
      <c r="C157" s="80"/>
      <c r="D157" s="81"/>
      <c r="G157" s="99" t="s">
        <v>180</v>
      </c>
      <c r="H157" s="79">
        <v>2</v>
      </c>
      <c r="I157" s="88"/>
      <c r="J157" s="88"/>
      <c r="K157" s="88"/>
      <c r="L157" s="88"/>
      <c r="M157" s="100" t="s">
        <v>180</v>
      </c>
      <c r="N157" s="19">
        <v>4</v>
      </c>
      <c r="O157" s="88"/>
      <c r="P157" s="100" t="s">
        <v>180</v>
      </c>
      <c r="Q157" s="19">
        <v>1</v>
      </c>
      <c r="R157" s="88"/>
      <c r="S157" s="88"/>
      <c r="T157" s="100" t="s">
        <v>180</v>
      </c>
      <c r="U157" s="79">
        <v>1</v>
      </c>
      <c r="W157" s="100" t="s">
        <v>180</v>
      </c>
      <c r="X157" s="93">
        <f>2</f>
        <v>2</v>
      </c>
      <c r="AA157" s="100" t="s">
        <v>180</v>
      </c>
      <c r="AB157" s="79">
        <f>3</f>
        <v>3</v>
      </c>
      <c r="AC157" s="100" t="s">
        <v>180</v>
      </c>
      <c r="AD157" s="79">
        <f>1</f>
        <v>1</v>
      </c>
    </row>
    <row r="158" spans="1:30" ht="15.75" customHeight="1">
      <c r="A158" s="80"/>
      <c r="B158" s="80"/>
      <c r="C158" s="80"/>
      <c r="D158" s="81"/>
      <c r="G158" s="99" t="s">
        <v>181</v>
      </c>
      <c r="H158" s="79">
        <v>1</v>
      </c>
      <c r="I158" s="88"/>
      <c r="J158" s="88"/>
      <c r="K158" s="88"/>
      <c r="L158" s="88"/>
      <c r="M158" s="100" t="s">
        <v>181</v>
      </c>
      <c r="N158" s="19">
        <v>2</v>
      </c>
      <c r="O158" s="88"/>
      <c r="P158" s="100" t="s">
        <v>181</v>
      </c>
      <c r="Q158" s="19">
        <v>1</v>
      </c>
      <c r="R158" s="88"/>
      <c r="S158" s="88"/>
      <c r="T158" s="100" t="s">
        <v>181</v>
      </c>
      <c r="U158" s="79">
        <v>0</v>
      </c>
      <c r="W158" s="100" t="s">
        <v>181</v>
      </c>
      <c r="X158" s="93">
        <f>0</f>
        <v>0</v>
      </c>
      <c r="AA158" s="100" t="s">
        <v>181</v>
      </c>
      <c r="AB158" s="79">
        <f>0</f>
        <v>0</v>
      </c>
      <c r="AC158" s="100" t="s">
        <v>181</v>
      </c>
      <c r="AD158" s="79">
        <f>2</f>
        <v>2</v>
      </c>
    </row>
    <row r="159" spans="1:30" ht="15.75" customHeight="1">
      <c r="A159" s="80"/>
      <c r="B159" s="80"/>
      <c r="C159" s="80"/>
      <c r="D159" s="81"/>
      <c r="G159" s="99" t="s">
        <v>182</v>
      </c>
      <c r="H159" s="79">
        <v>6</v>
      </c>
      <c r="I159" s="88"/>
      <c r="J159" s="88"/>
      <c r="K159" s="88"/>
      <c r="L159" s="88"/>
      <c r="M159" s="100" t="s">
        <v>182</v>
      </c>
      <c r="N159" s="19">
        <v>10</v>
      </c>
      <c r="O159" s="88"/>
      <c r="P159" s="100" t="s">
        <v>182</v>
      </c>
      <c r="Q159" s="19">
        <v>4</v>
      </c>
      <c r="R159" s="88"/>
      <c r="S159" s="88"/>
      <c r="T159" s="100" t="s">
        <v>182</v>
      </c>
      <c r="U159" s="79">
        <v>4</v>
      </c>
      <c r="W159" s="100" t="s">
        <v>182</v>
      </c>
      <c r="X159" s="93">
        <f>4</f>
        <v>4</v>
      </c>
      <c r="AA159" s="100" t="s">
        <v>182</v>
      </c>
      <c r="AB159" s="79">
        <f>6</f>
        <v>6</v>
      </c>
      <c r="AC159" s="100" t="s">
        <v>182</v>
      </c>
      <c r="AD159" s="79">
        <f>4</f>
        <v>4</v>
      </c>
    </row>
    <row r="160" spans="1:30" ht="15.75" customHeight="1">
      <c r="A160" s="80"/>
      <c r="B160" s="80"/>
      <c r="C160" s="80"/>
      <c r="D160" s="81"/>
      <c r="G160" s="102" t="s">
        <v>183</v>
      </c>
      <c r="H160" s="87">
        <f>SUM(E141:F141)</f>
        <v>1.7210626185958255</v>
      </c>
      <c r="I160" s="88"/>
      <c r="J160" s="88"/>
      <c r="K160" s="88"/>
      <c r="L160" s="88"/>
      <c r="M160" s="100" t="s">
        <v>183</v>
      </c>
      <c r="N160" s="72">
        <f>SUM(I141:M141)</f>
        <v>3.9828657462280166</v>
      </c>
      <c r="O160" s="88"/>
      <c r="P160" s="100" t="s">
        <v>183</v>
      </c>
      <c r="Q160" s="72">
        <f>SUM(O141:P141)</f>
        <v>1.5204678362573099</v>
      </c>
      <c r="R160" s="88"/>
      <c r="S160" s="88"/>
      <c r="T160" s="100" t="s">
        <v>183</v>
      </c>
      <c r="U160" s="87">
        <f>SUM(R141:T141)</f>
        <v>2.4129032258064518</v>
      </c>
      <c r="W160" s="100" t="s">
        <v>183</v>
      </c>
      <c r="X160" s="90">
        <f>SUM(V141:W141)</f>
        <v>1.8064516129032258</v>
      </c>
      <c r="AA160" s="100" t="s">
        <v>183</v>
      </c>
      <c r="AB160" s="87">
        <f>SUM(Y141:AA141)</f>
        <v>2.6774193548387095</v>
      </c>
      <c r="AC160" s="100" t="s">
        <v>183</v>
      </c>
      <c r="AD160" s="87">
        <f>SUM(AC141)</f>
        <v>0.90322580645161288</v>
      </c>
    </row>
    <row r="161" spans="1:24" ht="15.75" customHeight="1">
      <c r="A161" s="80"/>
      <c r="B161" s="80"/>
      <c r="C161" s="80"/>
      <c r="D161" s="81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W161" s="103"/>
      <c r="X161" s="104"/>
    </row>
    <row r="162" spans="1:24" ht="15.75" customHeight="1">
      <c r="A162" s="80"/>
      <c r="B162" s="80"/>
      <c r="C162" s="80"/>
      <c r="D162" s="81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105"/>
      <c r="T162" s="105"/>
      <c r="W162" s="103"/>
      <c r="X162" s="104"/>
    </row>
    <row r="163" spans="1:24" ht="15.75" customHeight="1">
      <c r="A163" s="80"/>
      <c r="B163" s="80"/>
      <c r="C163" s="80"/>
      <c r="D163" s="81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105"/>
      <c r="T163" s="105"/>
      <c r="W163" s="103"/>
      <c r="X163" s="104"/>
    </row>
    <row r="164" spans="1:24" ht="15.75" customHeight="1">
      <c r="A164" s="80"/>
      <c r="B164" s="80"/>
      <c r="C164" s="80"/>
      <c r="D164" s="81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105"/>
      <c r="T164" s="105"/>
      <c r="W164" s="103"/>
      <c r="X164" s="104"/>
    </row>
    <row r="165" spans="1:24" ht="15.75" customHeight="1">
      <c r="A165" s="80"/>
      <c r="B165" s="80"/>
      <c r="C165" s="80"/>
      <c r="D165" s="81"/>
      <c r="O165" s="105"/>
      <c r="P165" s="105"/>
      <c r="Q165" s="105"/>
      <c r="R165" s="105"/>
      <c r="S165" s="105"/>
      <c r="T165" s="105"/>
      <c r="W165" s="103"/>
      <c r="X165" s="104"/>
    </row>
    <row r="166" spans="1:24" ht="15.75" customHeight="1">
      <c r="A166" s="80"/>
      <c r="B166" s="80"/>
      <c r="C166" s="80"/>
      <c r="D166" s="81"/>
      <c r="O166" s="105"/>
      <c r="P166" s="105"/>
      <c r="Q166" s="105"/>
      <c r="R166" s="105"/>
      <c r="S166" s="105"/>
      <c r="T166" s="105"/>
      <c r="W166" s="103"/>
      <c r="X166" s="104"/>
    </row>
    <row r="167" spans="1:24" ht="15.75" customHeight="1">
      <c r="A167" s="80"/>
      <c r="B167" s="80"/>
      <c r="C167" s="80"/>
      <c r="D167" s="81"/>
      <c r="O167" s="105"/>
      <c r="P167" s="105"/>
      <c r="Q167" s="105"/>
      <c r="R167" s="105"/>
      <c r="S167" s="105"/>
      <c r="T167" s="105"/>
      <c r="X167" s="104"/>
    </row>
    <row r="168" spans="1:24" ht="15.75" customHeight="1">
      <c r="A168" s="80"/>
      <c r="B168" s="80"/>
      <c r="C168" s="80"/>
      <c r="D168" s="81"/>
      <c r="O168" s="105"/>
      <c r="P168" s="105"/>
      <c r="Q168" s="105"/>
      <c r="R168" s="105"/>
      <c r="S168" s="105"/>
      <c r="T168" s="105"/>
      <c r="X168" s="104"/>
    </row>
    <row r="169" spans="1:24" ht="15.75" customHeight="1">
      <c r="A169" s="80"/>
      <c r="B169" s="80"/>
      <c r="C169" s="80"/>
      <c r="D169" s="81"/>
      <c r="O169" s="105"/>
      <c r="P169" s="105"/>
      <c r="Q169" s="105"/>
      <c r="R169" s="105"/>
      <c r="S169" s="105"/>
      <c r="T169" s="105"/>
      <c r="X169" s="104"/>
    </row>
    <row r="170" spans="1:24" ht="15.75" customHeight="1">
      <c r="A170" s="80"/>
      <c r="B170" s="80"/>
      <c r="C170" s="80"/>
      <c r="D170" s="81"/>
      <c r="O170" s="105"/>
      <c r="P170" s="105"/>
      <c r="Q170" s="105"/>
      <c r="R170" s="105"/>
      <c r="S170" s="105"/>
      <c r="T170" s="105"/>
      <c r="X170" s="104"/>
    </row>
    <row r="171" spans="1:24" ht="15.75" customHeight="1">
      <c r="A171" s="80"/>
      <c r="B171" s="80"/>
      <c r="C171" s="80"/>
      <c r="D171" s="80"/>
      <c r="O171" s="105"/>
      <c r="P171" s="105"/>
      <c r="Q171" s="105"/>
      <c r="R171" s="105"/>
      <c r="S171" s="105"/>
      <c r="T171" s="105"/>
      <c r="X171" s="104"/>
    </row>
    <row r="172" spans="1:24" ht="15.75" customHeight="1">
      <c r="A172" s="80"/>
      <c r="B172" s="80"/>
      <c r="C172" s="80"/>
      <c r="D172" s="81"/>
      <c r="O172" s="105"/>
      <c r="P172" s="105"/>
      <c r="Q172" s="105"/>
      <c r="R172" s="105"/>
      <c r="S172" s="105"/>
      <c r="T172" s="105"/>
      <c r="X172" s="104"/>
    </row>
    <row r="173" spans="1:24" ht="15.75" customHeight="1">
      <c r="A173" s="80"/>
      <c r="B173" s="80"/>
      <c r="C173" s="80"/>
      <c r="D173" s="81"/>
      <c r="O173" s="105"/>
      <c r="P173" s="105"/>
      <c r="Q173" s="105"/>
      <c r="R173" s="105"/>
      <c r="S173" s="105"/>
      <c r="T173" s="105"/>
      <c r="X173" s="104"/>
    </row>
    <row r="174" spans="1:24" ht="15.75" customHeight="1">
      <c r="A174" s="80"/>
      <c r="B174" s="80"/>
      <c r="C174" s="80"/>
      <c r="D174" s="81"/>
      <c r="O174" s="105"/>
      <c r="P174" s="105"/>
      <c r="Q174" s="105"/>
      <c r="R174" s="105"/>
      <c r="S174" s="105"/>
      <c r="T174" s="105"/>
      <c r="X174" s="104"/>
    </row>
    <row r="175" spans="1:24" ht="15.75" customHeight="1">
      <c r="A175" s="80"/>
      <c r="B175" s="80"/>
      <c r="C175" s="80"/>
      <c r="D175" s="81"/>
      <c r="O175" s="105"/>
      <c r="P175" s="105"/>
      <c r="Q175" s="105"/>
      <c r="R175" s="105"/>
      <c r="S175" s="105"/>
      <c r="T175" s="105"/>
      <c r="X175" s="104"/>
    </row>
    <row r="176" spans="1:24" ht="15.75" customHeight="1">
      <c r="A176" s="80"/>
      <c r="B176" s="80"/>
      <c r="C176" s="80"/>
      <c r="D176" s="81"/>
      <c r="O176" s="105"/>
      <c r="P176" s="105"/>
      <c r="Q176" s="105"/>
      <c r="R176" s="105"/>
      <c r="S176" s="105"/>
      <c r="T176" s="105"/>
      <c r="X176" s="104"/>
    </row>
    <row r="177" spans="1:24" ht="15.75" customHeight="1">
      <c r="A177" s="80"/>
      <c r="B177" s="80"/>
      <c r="C177" s="80"/>
      <c r="D177" s="81"/>
      <c r="O177" s="105"/>
      <c r="P177" s="105"/>
      <c r="Q177" s="105"/>
      <c r="R177" s="105"/>
      <c r="S177" s="105"/>
      <c r="T177" s="105"/>
      <c r="X177" s="104"/>
    </row>
    <row r="178" spans="1:24" ht="15.75" customHeight="1">
      <c r="A178" s="80"/>
      <c r="B178" s="80"/>
      <c r="C178" s="80"/>
      <c r="D178" s="81"/>
      <c r="O178" s="105"/>
      <c r="P178" s="105"/>
      <c r="Q178" s="105"/>
      <c r="R178" s="105"/>
      <c r="S178" s="105"/>
      <c r="T178" s="105"/>
      <c r="X178" s="104"/>
    </row>
    <row r="179" spans="1:24" ht="15.75" customHeight="1">
      <c r="A179" s="80"/>
      <c r="B179" s="80"/>
      <c r="C179" s="80"/>
      <c r="D179" s="81"/>
      <c r="O179" s="105"/>
      <c r="P179" s="105"/>
      <c r="Q179" s="105"/>
      <c r="R179" s="105"/>
      <c r="S179" s="105"/>
      <c r="T179" s="105"/>
      <c r="X179" s="104"/>
    </row>
    <row r="180" spans="1:24" ht="15.75" customHeight="1">
      <c r="A180" s="80"/>
      <c r="B180" s="80"/>
      <c r="C180" s="80"/>
      <c r="D180" s="81"/>
      <c r="O180" s="105"/>
      <c r="P180" s="105"/>
      <c r="Q180" s="105"/>
      <c r="R180" s="105"/>
      <c r="S180" s="105"/>
      <c r="T180" s="105"/>
      <c r="X180" s="104"/>
    </row>
    <row r="181" spans="1:24" ht="15.75" customHeight="1">
      <c r="A181" s="80"/>
      <c r="B181" s="80"/>
      <c r="C181" s="80"/>
      <c r="D181" s="81"/>
      <c r="O181" s="105"/>
      <c r="P181" s="105"/>
      <c r="Q181" s="105"/>
      <c r="R181" s="105"/>
      <c r="S181" s="105"/>
      <c r="T181" s="105"/>
      <c r="X181" s="104"/>
    </row>
    <row r="182" spans="1:24" ht="15.75" customHeight="1">
      <c r="A182" s="80"/>
      <c r="B182" s="80"/>
      <c r="C182" s="80"/>
      <c r="D182" s="81"/>
      <c r="O182" s="105"/>
      <c r="P182" s="105"/>
      <c r="Q182" s="105"/>
      <c r="R182" s="105"/>
      <c r="S182" s="105"/>
      <c r="T182" s="105"/>
      <c r="X182" s="104"/>
    </row>
    <row r="183" spans="1:24" ht="15.75" customHeight="1">
      <c r="A183" s="80"/>
      <c r="B183" s="80"/>
      <c r="C183" s="80"/>
      <c r="D183" s="81"/>
      <c r="O183" s="105"/>
      <c r="P183" s="105"/>
      <c r="Q183" s="105"/>
      <c r="R183" s="105"/>
      <c r="S183" s="105"/>
      <c r="T183" s="105"/>
      <c r="X183" s="104"/>
    </row>
    <row r="184" spans="1:24" ht="15.75" customHeight="1">
      <c r="A184" s="80"/>
      <c r="B184" s="80"/>
      <c r="C184" s="80"/>
      <c r="D184" s="81"/>
      <c r="O184" s="105"/>
      <c r="P184" s="105"/>
      <c r="Q184" s="105"/>
      <c r="R184" s="105"/>
      <c r="S184" s="105"/>
      <c r="T184" s="105"/>
      <c r="X184" s="104"/>
    </row>
    <row r="185" spans="1:24" ht="15.75" customHeight="1">
      <c r="A185" s="80"/>
      <c r="B185" s="80"/>
      <c r="C185" s="80"/>
      <c r="D185" s="81"/>
      <c r="O185" s="105"/>
      <c r="P185" s="105"/>
      <c r="Q185" s="105"/>
      <c r="R185" s="105"/>
      <c r="S185" s="105"/>
      <c r="T185" s="105"/>
      <c r="X185" s="104"/>
    </row>
    <row r="186" spans="1:24" ht="15.75" customHeight="1">
      <c r="A186" s="80"/>
      <c r="B186" s="80"/>
      <c r="C186" s="80"/>
      <c r="D186" s="81"/>
      <c r="O186" s="105"/>
      <c r="P186" s="105"/>
      <c r="Q186" s="105"/>
      <c r="R186" s="105"/>
      <c r="S186" s="105"/>
      <c r="T186" s="105"/>
      <c r="X186" s="104"/>
    </row>
    <row r="187" spans="1:24" ht="15.75" customHeight="1">
      <c r="A187" s="80"/>
      <c r="B187" s="80"/>
      <c r="C187" s="80"/>
      <c r="D187" s="81"/>
      <c r="O187" s="105"/>
      <c r="P187" s="105"/>
      <c r="Q187" s="105"/>
      <c r="R187" s="105"/>
      <c r="S187" s="105"/>
      <c r="T187" s="105"/>
      <c r="X187" s="104"/>
    </row>
    <row r="188" spans="1:24" ht="15.75" customHeight="1">
      <c r="A188" s="80"/>
      <c r="B188" s="80"/>
      <c r="C188" s="80"/>
      <c r="D188" s="81"/>
      <c r="O188" s="105"/>
      <c r="P188" s="105"/>
      <c r="Q188" s="105"/>
      <c r="R188" s="105"/>
      <c r="S188" s="105"/>
      <c r="T188" s="105"/>
      <c r="X188" s="104"/>
    </row>
    <row r="189" spans="1:24" ht="15.75" customHeight="1">
      <c r="A189" s="80"/>
      <c r="B189" s="80"/>
      <c r="C189" s="80"/>
      <c r="D189" s="81"/>
      <c r="O189" s="105"/>
      <c r="P189" s="105"/>
      <c r="Q189" s="105"/>
      <c r="R189" s="105"/>
      <c r="S189" s="105"/>
      <c r="T189" s="105"/>
      <c r="X189" s="104"/>
    </row>
    <row r="190" spans="1:24" ht="15.75" customHeight="1">
      <c r="A190" s="80"/>
      <c r="B190" s="80"/>
      <c r="C190" s="80"/>
      <c r="D190" s="81"/>
      <c r="O190" s="105"/>
      <c r="P190" s="105"/>
      <c r="Q190" s="105"/>
      <c r="R190" s="105"/>
      <c r="S190" s="105"/>
      <c r="T190" s="105"/>
      <c r="X190" s="104"/>
    </row>
    <row r="191" spans="1:24" ht="15.75" customHeight="1">
      <c r="A191" s="80"/>
      <c r="B191" s="80"/>
      <c r="C191" s="80"/>
      <c r="D191" s="81"/>
      <c r="O191" s="105"/>
      <c r="P191" s="105"/>
      <c r="Q191" s="105"/>
      <c r="R191" s="105"/>
      <c r="S191" s="105"/>
      <c r="T191" s="105"/>
      <c r="X191" s="10"/>
    </row>
    <row r="192" spans="1:24" ht="15.75" customHeight="1">
      <c r="A192" s="80"/>
      <c r="B192" s="80"/>
      <c r="C192" s="80"/>
      <c r="D192" s="81"/>
      <c r="O192" s="105"/>
      <c r="P192" s="105"/>
      <c r="Q192" s="105"/>
      <c r="R192" s="105"/>
      <c r="S192" s="105"/>
      <c r="T192" s="105"/>
      <c r="X192" s="10"/>
    </row>
    <row r="193" spans="1:24" ht="15.75" customHeight="1">
      <c r="A193" s="80"/>
      <c r="B193" s="80"/>
      <c r="C193" s="80"/>
      <c r="D193" s="81"/>
      <c r="O193" s="105"/>
      <c r="P193" s="105"/>
      <c r="Q193" s="105"/>
      <c r="R193" s="105"/>
      <c r="S193" s="105"/>
      <c r="T193" s="105"/>
      <c r="X193" s="10"/>
    </row>
    <row r="194" spans="1:24" ht="15.75" customHeight="1">
      <c r="A194" s="80"/>
      <c r="B194" s="80"/>
      <c r="C194" s="80"/>
      <c r="D194" s="81"/>
      <c r="O194" s="105"/>
      <c r="P194" s="105"/>
      <c r="Q194" s="105"/>
      <c r="R194" s="105"/>
      <c r="S194" s="105"/>
      <c r="T194" s="105"/>
      <c r="X194" s="10"/>
    </row>
    <row r="195" spans="1:24" ht="15.75" customHeight="1">
      <c r="A195" s="80"/>
      <c r="B195" s="80"/>
      <c r="C195" s="80"/>
      <c r="D195" s="81"/>
      <c r="O195" s="105"/>
      <c r="P195" s="105"/>
      <c r="Q195" s="105"/>
      <c r="R195" s="105"/>
      <c r="S195" s="105"/>
      <c r="T195" s="105"/>
      <c r="X195" s="10"/>
    </row>
    <row r="196" spans="1:24" ht="15.75" customHeight="1">
      <c r="A196" s="80"/>
      <c r="B196" s="80"/>
      <c r="C196" s="80"/>
      <c r="D196" s="81"/>
      <c r="O196" s="105"/>
      <c r="P196" s="105"/>
      <c r="Q196" s="105"/>
      <c r="R196" s="105"/>
      <c r="S196" s="105"/>
      <c r="T196" s="105"/>
      <c r="X196" s="10"/>
    </row>
    <row r="197" spans="1:24" ht="15.75" customHeight="1">
      <c r="A197" s="80"/>
      <c r="B197" s="80"/>
      <c r="C197" s="80"/>
      <c r="D197" s="81"/>
      <c r="O197" s="105"/>
      <c r="P197" s="105"/>
      <c r="Q197" s="105"/>
      <c r="R197" s="105"/>
      <c r="S197" s="105"/>
      <c r="T197" s="105"/>
      <c r="X197" s="10"/>
    </row>
    <row r="198" spans="1:24" ht="15.75" customHeight="1">
      <c r="A198" s="80"/>
      <c r="B198" s="80"/>
      <c r="C198" s="80"/>
      <c r="D198" s="81"/>
      <c r="O198" s="105"/>
      <c r="P198" s="105"/>
      <c r="Q198" s="105"/>
      <c r="R198" s="105"/>
      <c r="S198" s="105"/>
      <c r="T198" s="105"/>
      <c r="X198" s="10"/>
    </row>
    <row r="199" spans="1:24" ht="15.75" customHeight="1">
      <c r="A199" s="80"/>
      <c r="B199" s="80"/>
      <c r="C199" s="80"/>
      <c r="D199" s="81"/>
      <c r="O199" s="105"/>
      <c r="P199" s="105"/>
      <c r="Q199" s="105"/>
      <c r="R199" s="105"/>
      <c r="S199" s="105"/>
      <c r="T199" s="105"/>
      <c r="X199" s="10"/>
    </row>
    <row r="200" spans="1:24" ht="15.75" customHeight="1">
      <c r="A200" s="80"/>
      <c r="B200" s="80"/>
      <c r="C200" s="80"/>
      <c r="D200" s="81"/>
      <c r="O200" s="105"/>
      <c r="P200" s="105"/>
      <c r="Q200" s="105"/>
      <c r="R200" s="105"/>
      <c r="S200" s="105"/>
      <c r="T200" s="105"/>
      <c r="X200" s="10"/>
    </row>
    <row r="201" spans="1:24" ht="15.75" customHeight="1">
      <c r="A201" s="80"/>
      <c r="B201" s="80"/>
      <c r="C201" s="80"/>
      <c r="D201" s="81"/>
      <c r="O201" s="105"/>
      <c r="P201" s="105"/>
      <c r="Q201" s="105"/>
      <c r="R201" s="105"/>
      <c r="S201" s="105"/>
      <c r="T201" s="105"/>
      <c r="X201" s="10"/>
    </row>
    <row r="202" spans="1:24" ht="15.75" customHeight="1">
      <c r="A202" s="80"/>
      <c r="B202" s="80"/>
      <c r="C202" s="80"/>
      <c r="D202" s="81"/>
      <c r="O202" s="105"/>
      <c r="P202" s="105"/>
      <c r="Q202" s="105"/>
      <c r="R202" s="105"/>
      <c r="S202" s="105"/>
      <c r="T202" s="105"/>
      <c r="X202" s="10"/>
    </row>
    <row r="203" spans="1:24" ht="15.75" customHeight="1">
      <c r="A203" s="80"/>
      <c r="B203" s="80"/>
      <c r="C203" s="80"/>
      <c r="D203" s="81"/>
      <c r="O203" s="105"/>
      <c r="P203" s="105"/>
      <c r="Q203" s="105"/>
      <c r="R203" s="105"/>
      <c r="S203" s="105"/>
      <c r="T203" s="105"/>
      <c r="X203" s="10"/>
    </row>
    <row r="204" spans="1:24" ht="15.75" customHeight="1">
      <c r="A204" s="80"/>
      <c r="B204" s="80"/>
      <c r="C204" s="80"/>
      <c r="D204" s="81"/>
      <c r="O204" s="105"/>
      <c r="P204" s="105"/>
      <c r="Q204" s="105"/>
      <c r="R204" s="105"/>
      <c r="S204" s="105"/>
      <c r="T204" s="105"/>
      <c r="X204" s="10"/>
    </row>
    <row r="205" spans="1:24" ht="15.75" customHeight="1">
      <c r="A205" s="80"/>
      <c r="B205" s="80"/>
      <c r="C205" s="80"/>
      <c r="D205" s="81"/>
      <c r="O205" s="105"/>
      <c r="P205" s="105"/>
      <c r="Q205" s="105"/>
      <c r="R205" s="105"/>
      <c r="S205" s="105"/>
      <c r="T205" s="105"/>
      <c r="X205" s="10"/>
    </row>
    <row r="206" spans="1:24" ht="15.75" customHeight="1">
      <c r="A206" s="80"/>
      <c r="B206" s="80"/>
      <c r="C206" s="80"/>
      <c r="D206" s="81"/>
      <c r="O206" s="105"/>
      <c r="P206" s="105"/>
      <c r="Q206" s="105"/>
      <c r="R206" s="105"/>
      <c r="S206" s="105"/>
      <c r="T206" s="105"/>
      <c r="X206" s="10"/>
    </row>
    <row r="207" spans="1:24" ht="15.75" customHeight="1">
      <c r="A207" s="80"/>
      <c r="B207" s="80"/>
      <c r="C207" s="80"/>
      <c r="D207" s="81"/>
      <c r="O207" s="105"/>
      <c r="P207" s="105"/>
      <c r="Q207" s="105"/>
      <c r="R207" s="105"/>
      <c r="S207" s="105"/>
      <c r="T207" s="105"/>
      <c r="X207" s="10"/>
    </row>
    <row r="208" spans="1:24" ht="15.75" customHeight="1">
      <c r="A208" s="80"/>
      <c r="B208" s="80"/>
      <c r="C208" s="80"/>
      <c r="D208" s="81"/>
      <c r="O208" s="105"/>
      <c r="P208" s="105"/>
      <c r="Q208" s="105"/>
      <c r="R208" s="105"/>
      <c r="S208" s="105"/>
      <c r="T208" s="105"/>
      <c r="X208" s="10"/>
    </row>
    <row r="209" spans="1:24" ht="15.75" customHeight="1">
      <c r="A209" s="80"/>
      <c r="B209" s="80"/>
      <c r="C209" s="80"/>
      <c r="D209" s="81"/>
      <c r="O209" s="105"/>
      <c r="P209" s="105"/>
      <c r="Q209" s="105"/>
      <c r="R209" s="105"/>
      <c r="S209" s="105"/>
      <c r="T209" s="105"/>
      <c r="X209" s="10"/>
    </row>
    <row r="210" spans="1:24" ht="15.75" customHeight="1">
      <c r="A210" s="80"/>
      <c r="B210" s="80"/>
      <c r="C210" s="80"/>
      <c r="D210" s="81"/>
      <c r="O210" s="105"/>
      <c r="P210" s="105"/>
      <c r="Q210" s="105"/>
      <c r="R210" s="105"/>
      <c r="S210" s="105"/>
      <c r="T210" s="105"/>
      <c r="X210" s="10"/>
    </row>
    <row r="211" spans="1:24" ht="15.75" customHeight="1">
      <c r="A211" s="80"/>
      <c r="B211" s="80"/>
      <c r="C211" s="80"/>
      <c r="D211" s="81"/>
      <c r="O211" s="105"/>
      <c r="P211" s="105"/>
      <c r="Q211" s="105"/>
      <c r="R211" s="105"/>
      <c r="S211" s="105"/>
      <c r="T211" s="105"/>
      <c r="X211" s="10"/>
    </row>
    <row r="212" spans="1:24" ht="15.75" customHeight="1">
      <c r="A212" s="80"/>
      <c r="B212" s="80"/>
      <c r="C212" s="80"/>
      <c r="D212" s="81"/>
      <c r="O212" s="105"/>
      <c r="P212" s="105"/>
      <c r="Q212" s="105"/>
      <c r="R212" s="105"/>
      <c r="S212" s="105"/>
      <c r="T212" s="105"/>
      <c r="X212" s="10"/>
    </row>
    <row r="213" spans="1:24" ht="15.75" customHeight="1">
      <c r="A213" s="80"/>
      <c r="B213" s="80"/>
      <c r="C213" s="80"/>
      <c r="D213" s="81"/>
      <c r="O213" s="105"/>
      <c r="P213" s="105"/>
      <c r="Q213" s="105"/>
      <c r="R213" s="105"/>
      <c r="S213" s="105"/>
      <c r="T213" s="105"/>
      <c r="X213" s="10"/>
    </row>
    <row r="214" spans="1:24" ht="15.75" customHeight="1">
      <c r="A214" s="80"/>
      <c r="B214" s="80"/>
      <c r="C214" s="80"/>
      <c r="D214" s="81"/>
      <c r="O214" s="105"/>
      <c r="P214" s="105"/>
      <c r="Q214" s="105"/>
      <c r="R214" s="105"/>
      <c r="S214" s="105"/>
      <c r="T214" s="105"/>
      <c r="X214" s="10"/>
    </row>
    <row r="215" spans="1:24" ht="15.75" customHeight="1">
      <c r="A215" s="80"/>
      <c r="B215" s="80"/>
      <c r="C215" s="80"/>
      <c r="D215" s="81"/>
      <c r="O215" s="105"/>
      <c r="P215" s="105"/>
      <c r="Q215" s="105"/>
      <c r="R215" s="105"/>
      <c r="S215" s="105"/>
      <c r="T215" s="105"/>
      <c r="X215" s="10"/>
    </row>
    <row r="216" spans="1:24" ht="15.75" customHeight="1">
      <c r="A216" s="80"/>
      <c r="B216" s="80"/>
      <c r="C216" s="80"/>
      <c r="D216" s="81"/>
      <c r="O216" s="105"/>
      <c r="P216" s="105"/>
      <c r="Q216" s="105"/>
      <c r="R216" s="105"/>
      <c r="S216" s="105"/>
      <c r="T216" s="105"/>
      <c r="X216" s="10"/>
    </row>
    <row r="217" spans="1:24" ht="15.75" customHeight="1">
      <c r="A217" s="80"/>
      <c r="B217" s="80"/>
      <c r="C217" s="80"/>
      <c r="D217" s="81"/>
      <c r="O217" s="105"/>
      <c r="P217" s="105"/>
      <c r="Q217" s="105"/>
      <c r="R217" s="105"/>
      <c r="S217" s="105"/>
      <c r="T217" s="105"/>
      <c r="X217" s="10"/>
    </row>
    <row r="218" spans="1:24" ht="15.75" customHeight="1">
      <c r="A218" s="80"/>
      <c r="B218" s="80"/>
      <c r="C218" s="80"/>
      <c r="D218" s="81"/>
      <c r="O218" s="105"/>
      <c r="P218" s="105"/>
      <c r="Q218" s="105"/>
      <c r="R218" s="105"/>
      <c r="S218" s="105"/>
      <c r="T218" s="105"/>
      <c r="X218" s="10"/>
    </row>
    <row r="219" spans="1:24" ht="15.75" customHeight="1">
      <c r="A219" s="80"/>
      <c r="B219" s="80"/>
      <c r="C219" s="80"/>
      <c r="D219" s="81"/>
      <c r="O219" s="105"/>
      <c r="P219" s="105"/>
      <c r="Q219" s="105"/>
      <c r="R219" s="105"/>
      <c r="S219" s="105"/>
      <c r="T219" s="105"/>
      <c r="X219" s="10"/>
    </row>
    <row r="220" spans="1:24" ht="15.75" customHeight="1">
      <c r="A220" s="80"/>
      <c r="B220" s="80"/>
      <c r="C220" s="80"/>
      <c r="D220" s="81"/>
      <c r="O220" s="105"/>
      <c r="P220" s="105"/>
      <c r="Q220" s="105"/>
      <c r="R220" s="105"/>
      <c r="S220" s="105"/>
      <c r="T220" s="105"/>
      <c r="X220" s="10"/>
    </row>
    <row r="221" spans="1:24" ht="15.75" customHeight="1">
      <c r="A221" s="80"/>
      <c r="B221" s="80"/>
      <c r="C221" s="80"/>
      <c r="D221" s="81"/>
      <c r="O221" s="105"/>
      <c r="P221" s="105"/>
      <c r="Q221" s="105"/>
      <c r="R221" s="105"/>
      <c r="S221" s="105"/>
      <c r="T221" s="105"/>
      <c r="X221" s="10"/>
    </row>
    <row r="222" spans="1:24" ht="15.75" customHeight="1">
      <c r="A222" s="80"/>
      <c r="B222" s="80"/>
      <c r="C222" s="80"/>
      <c r="D222" s="81"/>
      <c r="O222" s="105"/>
      <c r="P222" s="105"/>
      <c r="Q222" s="105"/>
      <c r="R222" s="105"/>
      <c r="S222" s="105"/>
      <c r="T222" s="105"/>
      <c r="X222" s="10"/>
    </row>
    <row r="223" spans="1:24" ht="15.75" customHeight="1">
      <c r="A223" s="80"/>
      <c r="B223" s="80"/>
      <c r="C223" s="80"/>
      <c r="D223" s="81"/>
      <c r="O223" s="105"/>
      <c r="P223" s="105"/>
      <c r="Q223" s="105"/>
      <c r="R223" s="105"/>
      <c r="S223" s="105"/>
      <c r="T223" s="105"/>
      <c r="X223" s="10"/>
    </row>
    <row r="224" spans="1:24" ht="15.75" customHeight="1">
      <c r="A224" s="80"/>
      <c r="B224" s="80"/>
      <c r="C224" s="80"/>
      <c r="D224" s="81"/>
      <c r="O224" s="105"/>
      <c r="P224" s="105"/>
      <c r="Q224" s="105"/>
      <c r="R224" s="105"/>
      <c r="S224" s="105"/>
      <c r="T224" s="105"/>
      <c r="X224" s="10"/>
    </row>
    <row r="225" spans="1:24" ht="15.75" customHeight="1">
      <c r="A225" s="80"/>
      <c r="B225" s="80"/>
      <c r="C225" s="80"/>
      <c r="D225" s="81"/>
      <c r="O225" s="105"/>
      <c r="P225" s="105"/>
      <c r="Q225" s="105"/>
      <c r="R225" s="105"/>
      <c r="S225" s="105"/>
      <c r="T225" s="105"/>
      <c r="X225" s="10"/>
    </row>
    <row r="226" spans="1:24" ht="15.75" customHeight="1">
      <c r="A226" s="80"/>
      <c r="B226" s="80"/>
      <c r="C226" s="80"/>
      <c r="D226" s="81"/>
      <c r="O226" s="105"/>
      <c r="P226" s="105"/>
      <c r="Q226" s="105"/>
      <c r="R226" s="105"/>
      <c r="S226" s="105"/>
      <c r="T226" s="105"/>
      <c r="X226" s="10"/>
    </row>
    <row r="227" spans="1:24" ht="15.75" customHeight="1">
      <c r="A227" s="80"/>
      <c r="B227" s="80"/>
      <c r="C227" s="80"/>
      <c r="D227" s="81"/>
      <c r="O227" s="105"/>
      <c r="P227" s="105"/>
      <c r="Q227" s="105"/>
      <c r="R227" s="105"/>
      <c r="S227" s="105"/>
      <c r="T227" s="105"/>
      <c r="X227" s="10"/>
    </row>
    <row r="228" spans="1:24" ht="15.75" customHeight="1">
      <c r="A228" s="80"/>
      <c r="B228" s="80"/>
      <c r="C228" s="80"/>
      <c r="D228" s="81"/>
      <c r="O228" s="105"/>
      <c r="P228" s="105"/>
      <c r="Q228" s="105"/>
      <c r="R228" s="105"/>
      <c r="S228" s="105"/>
      <c r="T228" s="105"/>
      <c r="X228" s="10"/>
    </row>
    <row r="229" spans="1:24" ht="15.75" customHeight="1">
      <c r="A229" s="80"/>
      <c r="B229" s="80"/>
      <c r="C229" s="80"/>
      <c r="D229" s="81"/>
      <c r="O229" s="105"/>
      <c r="P229" s="105"/>
      <c r="Q229" s="105"/>
      <c r="R229" s="105"/>
      <c r="S229" s="105"/>
      <c r="T229" s="105"/>
      <c r="X229" s="10"/>
    </row>
    <row r="230" spans="1:24" ht="15.75" customHeight="1">
      <c r="A230" s="80"/>
      <c r="B230" s="80"/>
      <c r="C230" s="80"/>
      <c r="D230" s="81"/>
      <c r="O230" s="105"/>
      <c r="P230" s="105"/>
      <c r="Q230" s="105"/>
      <c r="R230" s="105"/>
      <c r="S230" s="105"/>
      <c r="T230" s="105"/>
      <c r="X230" s="10"/>
    </row>
    <row r="231" spans="1:24" ht="15.75" customHeight="1">
      <c r="A231" s="80"/>
      <c r="B231" s="80"/>
      <c r="C231" s="80"/>
      <c r="D231" s="81"/>
      <c r="O231" s="105"/>
      <c r="P231" s="105"/>
      <c r="Q231" s="105"/>
      <c r="R231" s="105"/>
      <c r="S231" s="105"/>
      <c r="T231" s="105"/>
      <c r="X231" s="10"/>
    </row>
    <row r="232" spans="1:24" ht="15.75" customHeight="1">
      <c r="A232" s="80"/>
      <c r="B232" s="80"/>
      <c r="C232" s="80"/>
      <c r="D232" s="81"/>
      <c r="O232" s="105"/>
      <c r="P232" s="105"/>
      <c r="Q232" s="105"/>
      <c r="R232" s="105"/>
      <c r="S232" s="105"/>
      <c r="T232" s="105"/>
      <c r="X232" s="10"/>
    </row>
    <row r="233" spans="1:24" ht="15.75" customHeight="1">
      <c r="A233" s="80"/>
      <c r="B233" s="80"/>
      <c r="C233" s="80"/>
      <c r="D233" s="81"/>
      <c r="O233" s="105"/>
      <c r="P233" s="105"/>
      <c r="Q233" s="105"/>
      <c r="R233" s="105"/>
      <c r="S233" s="105"/>
      <c r="T233" s="105"/>
      <c r="X233" s="10"/>
    </row>
    <row r="234" spans="1:24" ht="15.75" customHeight="1">
      <c r="A234" s="80"/>
      <c r="B234" s="80"/>
      <c r="C234" s="80"/>
      <c r="D234" s="81"/>
      <c r="O234" s="105"/>
      <c r="P234" s="105"/>
      <c r="Q234" s="105"/>
      <c r="R234" s="105"/>
      <c r="S234" s="105"/>
      <c r="T234" s="105"/>
      <c r="X234" s="10"/>
    </row>
    <row r="235" spans="1:24" ht="15.75" customHeight="1">
      <c r="A235" s="80"/>
      <c r="B235" s="80"/>
      <c r="C235" s="80"/>
      <c r="D235" s="81"/>
      <c r="O235" s="105"/>
      <c r="P235" s="105"/>
      <c r="Q235" s="105"/>
      <c r="R235" s="105"/>
      <c r="S235" s="105"/>
      <c r="T235" s="105"/>
      <c r="X235" s="10"/>
    </row>
    <row r="236" spans="1:24" ht="15.75" customHeight="1">
      <c r="A236" s="80"/>
      <c r="B236" s="80"/>
      <c r="C236" s="80"/>
      <c r="D236" s="81"/>
      <c r="O236" s="105"/>
      <c r="P236" s="105"/>
      <c r="Q236" s="105"/>
      <c r="R236" s="105"/>
      <c r="S236" s="105"/>
      <c r="T236" s="105"/>
      <c r="X236" s="10"/>
    </row>
    <row r="237" spans="1:24" ht="15.75" customHeight="1">
      <c r="A237" s="80"/>
      <c r="B237" s="80"/>
      <c r="C237" s="80"/>
      <c r="D237" s="81"/>
      <c r="O237" s="105"/>
      <c r="P237" s="105"/>
      <c r="Q237" s="105"/>
      <c r="R237" s="105"/>
      <c r="S237" s="105"/>
      <c r="T237" s="105"/>
      <c r="X237" s="10"/>
    </row>
    <row r="238" spans="1:24" ht="15.75" customHeight="1">
      <c r="A238" s="80"/>
      <c r="B238" s="80"/>
      <c r="C238" s="80"/>
      <c r="D238" s="81"/>
      <c r="O238" s="105"/>
      <c r="P238" s="105"/>
      <c r="Q238" s="105"/>
      <c r="R238" s="105"/>
      <c r="S238" s="105"/>
      <c r="T238" s="105"/>
      <c r="X238" s="10"/>
    </row>
    <row r="239" spans="1:24" ht="15.75" customHeight="1">
      <c r="A239" s="80"/>
      <c r="B239" s="80"/>
      <c r="C239" s="80"/>
      <c r="D239" s="81"/>
      <c r="O239" s="105"/>
      <c r="P239" s="105"/>
      <c r="Q239" s="105"/>
      <c r="R239" s="105"/>
      <c r="S239" s="105"/>
      <c r="T239" s="105"/>
      <c r="X239" s="10"/>
    </row>
    <row r="240" spans="1:24" ht="15.75" customHeight="1">
      <c r="A240" s="80"/>
      <c r="B240" s="80"/>
      <c r="C240" s="80"/>
      <c r="D240" s="81"/>
      <c r="O240" s="105"/>
      <c r="P240" s="105"/>
      <c r="Q240" s="105"/>
      <c r="R240" s="105"/>
      <c r="S240" s="105"/>
      <c r="T240" s="105"/>
      <c r="X240" s="10"/>
    </row>
    <row r="241" spans="1:24" ht="15.75" customHeight="1">
      <c r="A241" s="80"/>
      <c r="B241" s="80"/>
      <c r="C241" s="80"/>
      <c r="D241" s="81"/>
      <c r="O241" s="105"/>
      <c r="P241" s="105"/>
      <c r="Q241" s="105"/>
      <c r="R241" s="105"/>
      <c r="S241" s="105"/>
      <c r="T241" s="105"/>
      <c r="X241" s="10"/>
    </row>
    <row r="242" spans="1:24" ht="15.75" customHeight="1">
      <c r="A242" s="80"/>
      <c r="B242" s="80"/>
      <c r="C242" s="80"/>
      <c r="D242" s="81"/>
      <c r="O242" s="105"/>
      <c r="P242" s="105"/>
      <c r="Q242" s="105"/>
      <c r="R242" s="105"/>
      <c r="S242" s="105"/>
      <c r="T242" s="105"/>
      <c r="X242" s="10"/>
    </row>
    <row r="243" spans="1:24" ht="15.75" customHeight="1">
      <c r="A243" s="80"/>
      <c r="B243" s="80"/>
      <c r="C243" s="80"/>
      <c r="D243" s="81"/>
      <c r="O243" s="105"/>
      <c r="P243" s="105"/>
      <c r="Q243" s="105"/>
      <c r="R243" s="105"/>
      <c r="S243" s="105"/>
      <c r="T243" s="105"/>
      <c r="X243" s="10"/>
    </row>
    <row r="244" spans="1:24" ht="15.75" customHeight="1">
      <c r="A244" s="80"/>
      <c r="B244" s="80"/>
      <c r="C244" s="80"/>
      <c r="D244" s="81"/>
      <c r="O244" s="105"/>
      <c r="P244" s="105"/>
      <c r="Q244" s="105"/>
      <c r="R244" s="105"/>
      <c r="S244" s="105"/>
      <c r="T244" s="105"/>
      <c r="X244" s="10"/>
    </row>
    <row r="245" spans="1:24" ht="15.75" customHeight="1">
      <c r="A245" s="80"/>
      <c r="B245" s="80"/>
      <c r="C245" s="80"/>
      <c r="D245" s="81"/>
      <c r="O245" s="105"/>
      <c r="P245" s="105"/>
      <c r="Q245" s="105"/>
      <c r="R245" s="105"/>
      <c r="S245" s="105"/>
      <c r="T245" s="105"/>
      <c r="X245" s="10"/>
    </row>
    <row r="246" spans="1:24" ht="15.75" customHeight="1">
      <c r="A246" s="80"/>
      <c r="B246" s="80"/>
      <c r="C246" s="80"/>
      <c r="D246" s="81"/>
      <c r="O246" s="105"/>
      <c r="P246" s="105"/>
      <c r="Q246" s="105"/>
      <c r="R246" s="105"/>
      <c r="S246" s="105"/>
      <c r="T246" s="105"/>
      <c r="X246" s="10"/>
    </row>
    <row r="247" spans="1:24" ht="15.75" customHeight="1">
      <c r="A247" s="80"/>
      <c r="B247" s="80"/>
      <c r="C247" s="80"/>
      <c r="D247" s="81"/>
      <c r="O247" s="105"/>
      <c r="P247" s="105"/>
      <c r="Q247" s="105"/>
      <c r="R247" s="105"/>
      <c r="S247" s="105"/>
      <c r="T247" s="105"/>
      <c r="X247" s="10"/>
    </row>
    <row r="248" spans="1:24" ht="15.75" customHeight="1">
      <c r="A248" s="80"/>
      <c r="B248" s="80"/>
      <c r="C248" s="80"/>
      <c r="D248" s="81"/>
      <c r="O248" s="105"/>
      <c r="P248" s="105"/>
      <c r="Q248" s="105"/>
      <c r="R248" s="105"/>
      <c r="S248" s="105"/>
      <c r="T248" s="105"/>
      <c r="X248" s="10"/>
    </row>
    <row r="249" spans="1:24" ht="15.75" customHeight="1">
      <c r="A249" s="80"/>
      <c r="B249" s="80"/>
      <c r="C249" s="80"/>
      <c r="D249" s="81"/>
      <c r="O249" s="105"/>
      <c r="P249" s="105"/>
      <c r="Q249" s="105"/>
      <c r="R249" s="105"/>
      <c r="S249" s="105"/>
      <c r="T249" s="105"/>
      <c r="X249" s="10"/>
    </row>
    <row r="250" spans="1:24" ht="15.75" customHeight="1">
      <c r="A250" s="80"/>
      <c r="B250" s="80"/>
      <c r="C250" s="80"/>
      <c r="D250" s="81"/>
      <c r="O250" s="105"/>
      <c r="P250" s="105"/>
      <c r="Q250" s="105"/>
      <c r="R250" s="105"/>
      <c r="S250" s="105"/>
      <c r="T250" s="105"/>
      <c r="X250" s="10"/>
    </row>
    <row r="251" spans="1:24" ht="15.75" customHeight="1">
      <c r="A251" s="80"/>
      <c r="B251" s="80"/>
      <c r="C251" s="80"/>
      <c r="D251" s="81"/>
      <c r="O251" s="105"/>
      <c r="P251" s="105"/>
      <c r="Q251" s="105"/>
      <c r="R251" s="105"/>
      <c r="S251" s="105"/>
      <c r="T251" s="105"/>
      <c r="X251" s="10"/>
    </row>
    <row r="252" spans="1:24" ht="15.75" customHeight="1">
      <c r="A252" s="80"/>
      <c r="B252" s="80"/>
      <c r="C252" s="80"/>
      <c r="D252" s="81"/>
      <c r="O252" s="105"/>
      <c r="P252" s="105"/>
      <c r="Q252" s="105"/>
      <c r="R252" s="105"/>
      <c r="S252" s="105"/>
      <c r="T252" s="105"/>
      <c r="X252" s="10"/>
    </row>
    <row r="253" spans="1:24" ht="15.75" customHeight="1">
      <c r="A253" s="80"/>
      <c r="B253" s="80"/>
      <c r="C253" s="80"/>
      <c r="D253" s="81"/>
      <c r="O253" s="105"/>
      <c r="P253" s="105"/>
      <c r="Q253" s="105"/>
      <c r="R253" s="105"/>
      <c r="S253" s="105"/>
      <c r="T253" s="105"/>
      <c r="X253" s="10"/>
    </row>
    <row r="254" spans="1:24" ht="15.75" customHeight="1">
      <c r="A254" s="80"/>
      <c r="B254" s="80"/>
      <c r="C254" s="80"/>
      <c r="D254" s="81"/>
      <c r="O254" s="105"/>
      <c r="P254" s="105"/>
      <c r="Q254" s="105"/>
      <c r="R254" s="105"/>
      <c r="S254" s="105"/>
      <c r="T254" s="105"/>
      <c r="X254" s="10"/>
    </row>
    <row r="255" spans="1:24" ht="15.75" customHeight="1">
      <c r="A255" s="80"/>
      <c r="B255" s="80"/>
      <c r="C255" s="80"/>
      <c r="D255" s="81"/>
      <c r="O255" s="105"/>
      <c r="P255" s="105"/>
      <c r="Q255" s="105"/>
      <c r="R255" s="105"/>
      <c r="S255" s="105"/>
      <c r="T255" s="105"/>
      <c r="X255" s="10"/>
    </row>
    <row r="256" spans="1:24" ht="15.75" customHeight="1">
      <c r="A256" s="80"/>
      <c r="B256" s="80"/>
      <c r="C256" s="80"/>
      <c r="D256" s="81"/>
      <c r="O256" s="105"/>
      <c r="P256" s="105"/>
      <c r="Q256" s="105"/>
      <c r="R256" s="105"/>
      <c r="S256" s="105"/>
      <c r="T256" s="105"/>
      <c r="X256" s="10"/>
    </row>
    <row r="257" spans="1:24" ht="15.75" customHeight="1">
      <c r="A257" s="80"/>
      <c r="B257" s="80"/>
      <c r="C257" s="80"/>
      <c r="D257" s="81"/>
      <c r="O257" s="105"/>
      <c r="P257" s="105"/>
      <c r="Q257" s="105"/>
      <c r="R257" s="105"/>
      <c r="S257" s="105"/>
      <c r="T257" s="105"/>
      <c r="X257" s="10"/>
    </row>
    <row r="258" spans="1:24" ht="15.75" customHeight="1">
      <c r="A258" s="80"/>
      <c r="B258" s="80"/>
      <c r="C258" s="80"/>
      <c r="D258" s="81"/>
      <c r="O258" s="105"/>
      <c r="P258" s="105"/>
      <c r="Q258" s="105"/>
      <c r="R258" s="105"/>
      <c r="S258" s="105"/>
      <c r="T258" s="105"/>
      <c r="X258" s="10"/>
    </row>
    <row r="259" spans="1:24" ht="15.75" customHeight="1">
      <c r="A259" s="80"/>
      <c r="B259" s="80"/>
      <c r="C259" s="80"/>
      <c r="D259" s="81"/>
      <c r="O259" s="105"/>
      <c r="P259" s="105"/>
      <c r="Q259" s="105"/>
      <c r="R259" s="105"/>
      <c r="S259" s="105"/>
      <c r="T259" s="105"/>
      <c r="X259" s="10"/>
    </row>
    <row r="260" spans="1:24" ht="15.75" customHeight="1">
      <c r="A260" s="80"/>
      <c r="B260" s="80"/>
      <c r="C260" s="80"/>
      <c r="D260" s="81"/>
      <c r="O260" s="105"/>
      <c r="P260" s="105"/>
      <c r="Q260" s="105"/>
      <c r="R260" s="105"/>
      <c r="S260" s="105"/>
      <c r="T260" s="105"/>
      <c r="X260" s="10"/>
    </row>
    <row r="261" spans="1:24" ht="15.75" customHeight="1">
      <c r="A261" s="80"/>
      <c r="B261" s="80"/>
      <c r="C261" s="80"/>
      <c r="D261" s="81"/>
      <c r="O261" s="105"/>
      <c r="P261" s="105"/>
      <c r="Q261" s="105"/>
      <c r="R261" s="105"/>
      <c r="S261" s="105"/>
      <c r="T261" s="105"/>
      <c r="X261" s="10"/>
    </row>
    <row r="262" spans="1:24" ht="15.75" customHeight="1">
      <c r="A262" s="80"/>
      <c r="B262" s="80"/>
      <c r="C262" s="80"/>
      <c r="D262" s="81"/>
      <c r="O262" s="105"/>
      <c r="P262" s="105"/>
      <c r="Q262" s="105"/>
      <c r="R262" s="105"/>
      <c r="S262" s="105"/>
      <c r="T262" s="105"/>
      <c r="X262" s="10"/>
    </row>
    <row r="263" spans="1:24" ht="15.75" customHeight="1">
      <c r="A263" s="80"/>
      <c r="B263" s="80"/>
      <c r="C263" s="80"/>
      <c r="D263" s="81"/>
      <c r="O263" s="105"/>
      <c r="P263" s="105"/>
      <c r="Q263" s="105"/>
      <c r="R263" s="105"/>
      <c r="S263" s="105"/>
      <c r="T263" s="105"/>
      <c r="X263" s="10"/>
    </row>
    <row r="264" spans="1:24" ht="15.75" customHeight="1">
      <c r="A264" s="80"/>
      <c r="B264" s="80"/>
      <c r="C264" s="80"/>
      <c r="D264" s="81"/>
      <c r="O264" s="105"/>
      <c r="P264" s="105"/>
      <c r="Q264" s="105"/>
      <c r="R264" s="105"/>
      <c r="S264" s="105"/>
      <c r="T264" s="105"/>
      <c r="X264" s="10"/>
    </row>
    <row r="265" spans="1:24" ht="15.75" customHeight="1">
      <c r="A265" s="80"/>
      <c r="B265" s="80"/>
      <c r="C265" s="80"/>
      <c r="D265" s="81"/>
      <c r="O265" s="105"/>
      <c r="P265" s="105"/>
      <c r="Q265" s="105"/>
      <c r="R265" s="105"/>
      <c r="S265" s="105"/>
      <c r="T265" s="105"/>
      <c r="X265" s="10"/>
    </row>
    <row r="266" spans="1:24" ht="15.75" customHeight="1">
      <c r="A266" s="80"/>
      <c r="B266" s="80"/>
      <c r="C266" s="80"/>
      <c r="D266" s="81"/>
      <c r="O266" s="105"/>
      <c r="P266" s="105"/>
      <c r="Q266" s="105"/>
      <c r="R266" s="105"/>
      <c r="S266" s="105"/>
      <c r="T266" s="105"/>
      <c r="X266" s="10"/>
    </row>
    <row r="267" spans="1:24" ht="15.75" customHeight="1">
      <c r="A267" s="80"/>
      <c r="B267" s="80"/>
      <c r="C267" s="80"/>
      <c r="D267" s="81"/>
      <c r="O267" s="105"/>
      <c r="P267" s="105"/>
      <c r="Q267" s="105"/>
      <c r="R267" s="105"/>
      <c r="S267" s="105"/>
      <c r="T267" s="105"/>
      <c r="X267" s="10"/>
    </row>
    <row r="268" spans="1:24" ht="15.75" customHeight="1">
      <c r="A268" s="80"/>
      <c r="B268" s="80"/>
      <c r="C268" s="80"/>
      <c r="D268" s="81"/>
      <c r="O268" s="105"/>
      <c r="P268" s="105"/>
      <c r="Q268" s="105"/>
      <c r="R268" s="105"/>
      <c r="S268" s="105"/>
      <c r="T268" s="105"/>
      <c r="X268" s="10"/>
    </row>
    <row r="269" spans="1:24" ht="15.75" customHeight="1">
      <c r="A269" s="80"/>
      <c r="B269" s="80"/>
      <c r="C269" s="80"/>
      <c r="D269" s="81"/>
      <c r="O269" s="105"/>
      <c r="P269" s="105"/>
      <c r="Q269" s="105"/>
      <c r="R269" s="105"/>
      <c r="S269" s="105"/>
      <c r="T269" s="105"/>
      <c r="X269" s="10"/>
    </row>
    <row r="270" spans="1:24" ht="15.75" customHeight="1">
      <c r="A270" s="80"/>
      <c r="B270" s="80"/>
      <c r="C270" s="80"/>
      <c r="D270" s="81"/>
      <c r="O270" s="105"/>
      <c r="P270" s="105"/>
      <c r="Q270" s="105"/>
      <c r="R270" s="105"/>
      <c r="S270" s="105"/>
      <c r="T270" s="105"/>
      <c r="X270" s="10"/>
    </row>
    <row r="271" spans="1:24" ht="15.75" customHeight="1">
      <c r="A271" s="80"/>
      <c r="B271" s="80"/>
      <c r="C271" s="80"/>
      <c r="D271" s="81"/>
      <c r="O271" s="105"/>
      <c r="P271" s="105"/>
      <c r="Q271" s="105"/>
      <c r="R271" s="105"/>
      <c r="S271" s="105"/>
      <c r="T271" s="105"/>
      <c r="X271" s="10"/>
    </row>
    <row r="272" spans="1:24" ht="15.75" customHeight="1">
      <c r="A272" s="80"/>
      <c r="B272" s="80"/>
      <c r="C272" s="80"/>
      <c r="D272" s="81"/>
      <c r="O272" s="105"/>
      <c r="P272" s="105"/>
      <c r="Q272" s="105"/>
      <c r="R272" s="105"/>
      <c r="S272" s="105"/>
      <c r="T272" s="105"/>
      <c r="X272" s="10"/>
    </row>
    <row r="273" spans="1:24" ht="15.75" customHeight="1">
      <c r="A273" s="80"/>
      <c r="B273" s="80"/>
      <c r="C273" s="80"/>
      <c r="D273" s="81"/>
      <c r="O273" s="105"/>
      <c r="P273" s="105"/>
      <c r="Q273" s="105"/>
      <c r="R273" s="105"/>
      <c r="S273" s="105"/>
      <c r="T273" s="105"/>
      <c r="X273" s="10"/>
    </row>
    <row r="274" spans="1:24" ht="15.75" customHeight="1">
      <c r="A274" s="80"/>
      <c r="B274" s="80"/>
      <c r="C274" s="80"/>
      <c r="D274" s="81"/>
      <c r="O274" s="105"/>
      <c r="P274" s="105"/>
      <c r="Q274" s="105"/>
      <c r="R274" s="105"/>
      <c r="S274" s="105"/>
      <c r="T274" s="105"/>
      <c r="X274" s="10"/>
    </row>
    <row r="275" spans="1:24" ht="15.75" customHeight="1">
      <c r="A275" s="80"/>
      <c r="B275" s="80"/>
      <c r="C275" s="80"/>
      <c r="D275" s="81"/>
      <c r="O275" s="105"/>
      <c r="P275" s="105"/>
      <c r="Q275" s="105"/>
      <c r="R275" s="105"/>
      <c r="S275" s="105"/>
      <c r="T275" s="105"/>
      <c r="X275" s="10"/>
    </row>
    <row r="276" spans="1:24" ht="15.75" customHeight="1">
      <c r="A276" s="80"/>
      <c r="B276" s="80"/>
      <c r="C276" s="80"/>
      <c r="D276" s="81"/>
      <c r="O276" s="105"/>
      <c r="P276" s="105"/>
      <c r="Q276" s="105"/>
      <c r="R276" s="105"/>
      <c r="S276" s="105"/>
      <c r="T276" s="105"/>
      <c r="X276" s="10"/>
    </row>
    <row r="277" spans="1:24" ht="15.75" customHeight="1">
      <c r="A277" s="80"/>
      <c r="B277" s="80"/>
      <c r="C277" s="80"/>
      <c r="D277" s="81"/>
      <c r="O277" s="105"/>
      <c r="P277" s="105"/>
      <c r="Q277" s="105"/>
      <c r="R277" s="105"/>
      <c r="S277" s="105"/>
      <c r="T277" s="105"/>
      <c r="X277" s="10"/>
    </row>
    <row r="278" spans="1:24" ht="15.75" customHeight="1">
      <c r="A278" s="80"/>
      <c r="B278" s="80"/>
      <c r="C278" s="80"/>
      <c r="D278" s="81"/>
      <c r="O278" s="105"/>
      <c r="P278" s="105"/>
      <c r="Q278" s="105"/>
      <c r="R278" s="105"/>
      <c r="S278" s="105"/>
      <c r="T278" s="105"/>
      <c r="X278" s="10"/>
    </row>
    <row r="279" spans="1:24" ht="15.75" customHeight="1">
      <c r="A279" s="80"/>
      <c r="B279" s="80"/>
      <c r="C279" s="80"/>
      <c r="D279" s="81"/>
      <c r="O279" s="105"/>
      <c r="P279" s="105"/>
      <c r="Q279" s="105"/>
      <c r="R279" s="105"/>
      <c r="S279" s="105"/>
      <c r="T279" s="105"/>
      <c r="X279" s="10"/>
    </row>
    <row r="280" spans="1:24" ht="15.75" customHeight="1">
      <c r="A280" s="80"/>
      <c r="B280" s="80"/>
      <c r="C280" s="80"/>
      <c r="D280" s="81"/>
      <c r="O280" s="105"/>
      <c r="P280" s="105"/>
      <c r="Q280" s="105"/>
      <c r="R280" s="105"/>
      <c r="S280" s="105"/>
      <c r="T280" s="105"/>
      <c r="X280" s="10"/>
    </row>
    <row r="281" spans="1:24" ht="15.75" customHeight="1">
      <c r="A281" s="80"/>
      <c r="B281" s="80"/>
      <c r="C281" s="80"/>
      <c r="D281" s="81"/>
      <c r="O281" s="105"/>
      <c r="P281" s="105"/>
      <c r="Q281" s="105"/>
      <c r="R281" s="105"/>
      <c r="S281" s="105"/>
      <c r="T281" s="105"/>
      <c r="X281" s="10"/>
    </row>
    <row r="282" spans="1:24" ht="15.75" customHeight="1">
      <c r="A282" s="80"/>
      <c r="B282" s="80"/>
      <c r="C282" s="80"/>
      <c r="D282" s="81"/>
      <c r="O282" s="105"/>
      <c r="P282" s="105"/>
      <c r="Q282" s="105"/>
      <c r="R282" s="105"/>
      <c r="S282" s="105"/>
      <c r="T282" s="105"/>
      <c r="X282" s="10"/>
    </row>
    <row r="283" spans="1:24" ht="15.75" customHeight="1">
      <c r="A283" s="80"/>
      <c r="B283" s="80"/>
      <c r="C283" s="80"/>
      <c r="D283" s="81"/>
      <c r="O283" s="105"/>
      <c r="P283" s="105"/>
      <c r="Q283" s="105"/>
      <c r="R283" s="105"/>
      <c r="S283" s="105"/>
      <c r="T283" s="105"/>
      <c r="X283" s="10"/>
    </row>
    <row r="284" spans="1:24" ht="15.75" customHeight="1">
      <c r="A284" s="80"/>
      <c r="B284" s="80"/>
      <c r="C284" s="80"/>
      <c r="D284" s="81"/>
      <c r="O284" s="105"/>
      <c r="P284" s="105"/>
      <c r="Q284" s="105"/>
      <c r="R284" s="105"/>
      <c r="S284" s="105"/>
      <c r="T284" s="105"/>
      <c r="X284" s="10"/>
    </row>
    <row r="285" spans="1:24" ht="15.75" customHeight="1">
      <c r="A285" s="80"/>
      <c r="B285" s="80"/>
      <c r="C285" s="80"/>
      <c r="D285" s="81"/>
      <c r="O285" s="105"/>
      <c r="P285" s="105"/>
      <c r="Q285" s="105"/>
      <c r="R285" s="105"/>
      <c r="S285" s="105"/>
      <c r="T285" s="105"/>
      <c r="X285" s="10"/>
    </row>
    <row r="286" spans="1:24" ht="15.75" customHeight="1">
      <c r="A286" s="80"/>
      <c r="B286" s="80"/>
      <c r="C286" s="80"/>
      <c r="D286" s="81"/>
      <c r="O286" s="105"/>
      <c r="P286" s="105"/>
      <c r="Q286" s="105"/>
      <c r="R286" s="105"/>
      <c r="S286" s="105"/>
      <c r="T286" s="105"/>
      <c r="X286" s="10"/>
    </row>
    <row r="287" spans="1:24" ht="15.75" customHeight="1">
      <c r="A287" s="80"/>
      <c r="B287" s="80"/>
      <c r="C287" s="80"/>
      <c r="D287" s="81"/>
      <c r="O287" s="105"/>
      <c r="P287" s="105"/>
      <c r="Q287" s="105"/>
      <c r="R287" s="105"/>
      <c r="S287" s="105"/>
      <c r="T287" s="105"/>
      <c r="X287" s="10"/>
    </row>
    <row r="288" spans="1:24" ht="15.75" customHeight="1">
      <c r="A288" s="80"/>
      <c r="B288" s="80"/>
      <c r="C288" s="80"/>
      <c r="D288" s="81"/>
      <c r="O288" s="105"/>
      <c r="P288" s="105"/>
      <c r="Q288" s="105"/>
      <c r="R288" s="105"/>
      <c r="S288" s="105"/>
      <c r="T288" s="105"/>
      <c r="X288" s="10"/>
    </row>
    <row r="289" spans="1:24" ht="15.75" customHeight="1">
      <c r="A289" s="80"/>
      <c r="B289" s="80"/>
      <c r="C289" s="80"/>
      <c r="D289" s="81"/>
      <c r="O289" s="105"/>
      <c r="P289" s="105"/>
      <c r="Q289" s="105"/>
      <c r="R289" s="105"/>
      <c r="S289" s="105"/>
      <c r="T289" s="105"/>
      <c r="X289" s="10"/>
    </row>
    <row r="290" spans="1:24" ht="15.75" customHeight="1">
      <c r="A290" s="80"/>
      <c r="B290" s="80"/>
      <c r="C290" s="80"/>
      <c r="D290" s="81"/>
      <c r="O290" s="105"/>
      <c r="P290" s="105"/>
      <c r="Q290" s="105"/>
      <c r="R290" s="105"/>
      <c r="S290" s="105"/>
      <c r="T290" s="105"/>
      <c r="X290" s="10"/>
    </row>
    <row r="291" spans="1:24" ht="15.75" customHeight="1">
      <c r="A291" s="80"/>
      <c r="B291" s="80"/>
      <c r="C291" s="80"/>
      <c r="D291" s="81"/>
      <c r="O291" s="105"/>
      <c r="P291" s="105"/>
      <c r="Q291" s="105"/>
      <c r="R291" s="105"/>
      <c r="S291" s="105"/>
      <c r="T291" s="105"/>
      <c r="X291" s="10"/>
    </row>
    <row r="292" spans="1:24" ht="15.75" customHeight="1">
      <c r="A292" s="80"/>
      <c r="B292" s="80"/>
      <c r="C292" s="80"/>
      <c r="D292" s="81"/>
      <c r="O292" s="105"/>
      <c r="P292" s="105"/>
      <c r="Q292" s="105"/>
      <c r="R292" s="105"/>
      <c r="S292" s="105"/>
      <c r="T292" s="105"/>
      <c r="X292" s="10"/>
    </row>
    <row r="293" spans="1:24" ht="15.75" customHeight="1">
      <c r="A293" s="80"/>
      <c r="B293" s="80"/>
      <c r="C293" s="80"/>
      <c r="D293" s="81"/>
      <c r="O293" s="105"/>
      <c r="P293" s="105"/>
      <c r="Q293" s="105"/>
      <c r="R293" s="105"/>
      <c r="S293" s="105"/>
      <c r="T293" s="105"/>
      <c r="X293" s="10"/>
    </row>
    <row r="294" spans="1:24" ht="15.75" customHeight="1">
      <c r="A294" s="80"/>
      <c r="B294" s="80"/>
      <c r="C294" s="80"/>
      <c r="D294" s="81"/>
      <c r="O294" s="105"/>
      <c r="P294" s="105"/>
      <c r="Q294" s="105"/>
      <c r="R294" s="105"/>
      <c r="S294" s="105"/>
      <c r="T294" s="105"/>
      <c r="X294" s="10"/>
    </row>
    <row r="295" spans="1:24" ht="15.75" customHeight="1">
      <c r="A295" s="80"/>
      <c r="B295" s="80"/>
      <c r="C295" s="80"/>
      <c r="D295" s="81"/>
      <c r="O295" s="105"/>
      <c r="P295" s="105"/>
      <c r="Q295" s="105"/>
      <c r="R295" s="105"/>
      <c r="S295" s="105"/>
      <c r="T295" s="105"/>
      <c r="X295" s="10"/>
    </row>
    <row r="296" spans="1:24" ht="15.75" customHeight="1">
      <c r="A296" s="80"/>
      <c r="B296" s="80"/>
      <c r="C296" s="80"/>
      <c r="D296" s="81"/>
      <c r="O296" s="105"/>
      <c r="P296" s="105"/>
      <c r="Q296" s="105"/>
      <c r="R296" s="105"/>
      <c r="S296" s="105"/>
      <c r="T296" s="105"/>
      <c r="X296" s="10"/>
    </row>
    <row r="297" spans="1:24" ht="15.75" customHeight="1">
      <c r="A297" s="80"/>
      <c r="B297" s="80"/>
      <c r="C297" s="80"/>
      <c r="D297" s="81"/>
      <c r="O297" s="105"/>
      <c r="P297" s="105"/>
      <c r="Q297" s="105"/>
      <c r="R297" s="105"/>
      <c r="S297" s="105"/>
      <c r="T297" s="105"/>
      <c r="X297" s="10"/>
    </row>
    <row r="298" spans="1:24" ht="15.75" customHeight="1">
      <c r="A298" s="80"/>
      <c r="B298" s="80"/>
      <c r="C298" s="80"/>
      <c r="D298" s="81"/>
      <c r="O298" s="105"/>
      <c r="P298" s="105"/>
      <c r="Q298" s="105"/>
      <c r="R298" s="105"/>
      <c r="S298" s="105"/>
      <c r="T298" s="105"/>
      <c r="X298" s="10"/>
    </row>
    <row r="299" spans="1:24" ht="15.75" customHeight="1">
      <c r="A299" s="80"/>
      <c r="B299" s="80"/>
      <c r="C299" s="80"/>
      <c r="D299" s="81"/>
      <c r="O299" s="105"/>
      <c r="P299" s="105"/>
      <c r="Q299" s="105"/>
      <c r="R299" s="105"/>
      <c r="S299" s="105"/>
      <c r="T299" s="105"/>
      <c r="X299" s="10"/>
    </row>
    <row r="300" spans="1:24" ht="15.75" customHeight="1">
      <c r="A300" s="80"/>
      <c r="B300" s="80"/>
      <c r="C300" s="80"/>
      <c r="D300" s="81"/>
      <c r="O300" s="105"/>
      <c r="P300" s="105"/>
      <c r="Q300" s="105"/>
      <c r="R300" s="105"/>
      <c r="S300" s="105"/>
      <c r="T300" s="105"/>
      <c r="X300" s="10"/>
    </row>
    <row r="301" spans="1:24" ht="15.75" customHeight="1">
      <c r="A301" s="80"/>
      <c r="B301" s="80"/>
      <c r="C301" s="80"/>
      <c r="D301" s="81"/>
      <c r="O301" s="105"/>
      <c r="P301" s="105"/>
      <c r="Q301" s="105"/>
      <c r="R301" s="105"/>
      <c r="S301" s="105"/>
      <c r="T301" s="105"/>
      <c r="X301" s="10"/>
    </row>
    <row r="302" spans="1:24" ht="15.75" customHeight="1">
      <c r="A302" s="80"/>
      <c r="B302" s="80"/>
      <c r="C302" s="80"/>
      <c r="D302" s="81"/>
      <c r="O302" s="105"/>
      <c r="P302" s="105"/>
      <c r="Q302" s="105"/>
      <c r="R302" s="105"/>
      <c r="S302" s="105"/>
      <c r="T302" s="105"/>
      <c r="X302" s="10"/>
    </row>
    <row r="303" spans="1:24" ht="15.75" customHeight="1">
      <c r="A303" s="80"/>
      <c r="B303" s="80"/>
      <c r="C303" s="80"/>
      <c r="D303" s="81"/>
      <c r="O303" s="105"/>
      <c r="P303" s="105"/>
      <c r="Q303" s="105"/>
      <c r="R303" s="105"/>
      <c r="S303" s="105"/>
      <c r="T303" s="105"/>
      <c r="X303" s="10"/>
    </row>
    <row r="304" spans="1:24" ht="15.75" customHeight="1">
      <c r="A304" s="80"/>
      <c r="B304" s="80"/>
      <c r="C304" s="80"/>
      <c r="D304" s="81"/>
      <c r="O304" s="105"/>
      <c r="P304" s="105"/>
      <c r="Q304" s="105"/>
      <c r="R304" s="105"/>
      <c r="S304" s="105"/>
      <c r="T304" s="105"/>
      <c r="X304" s="10"/>
    </row>
    <row r="305" spans="1:24" ht="15.75" customHeight="1">
      <c r="A305" s="80"/>
      <c r="B305" s="80"/>
      <c r="C305" s="80"/>
      <c r="D305" s="81"/>
      <c r="O305" s="105"/>
      <c r="P305" s="105"/>
      <c r="Q305" s="105"/>
      <c r="R305" s="105"/>
      <c r="S305" s="105"/>
      <c r="T305" s="105"/>
      <c r="X305" s="10"/>
    </row>
    <row r="306" spans="1:24" ht="15.75" customHeight="1">
      <c r="A306" s="80"/>
      <c r="B306" s="80"/>
      <c r="C306" s="80"/>
      <c r="D306" s="81"/>
      <c r="O306" s="105"/>
      <c r="P306" s="105"/>
      <c r="Q306" s="105"/>
      <c r="R306" s="105"/>
      <c r="S306" s="105"/>
      <c r="T306" s="105"/>
      <c r="X306" s="10"/>
    </row>
    <row r="307" spans="1:24" ht="15.75" customHeight="1">
      <c r="A307" s="80"/>
      <c r="B307" s="80"/>
      <c r="C307" s="80"/>
      <c r="D307" s="81"/>
      <c r="O307" s="105"/>
      <c r="P307" s="105"/>
      <c r="Q307" s="105"/>
      <c r="R307" s="105"/>
      <c r="S307" s="105"/>
      <c r="T307" s="105"/>
      <c r="X307" s="10"/>
    </row>
    <row r="308" spans="1:24" ht="15.75" customHeight="1">
      <c r="A308" s="80"/>
      <c r="B308" s="80"/>
      <c r="C308" s="80"/>
      <c r="D308" s="81"/>
      <c r="O308" s="105"/>
      <c r="P308" s="105"/>
      <c r="Q308" s="105"/>
      <c r="R308" s="105"/>
      <c r="S308" s="105"/>
      <c r="T308" s="105"/>
      <c r="X308" s="10"/>
    </row>
    <row r="309" spans="1:24" ht="15.75" customHeight="1">
      <c r="A309" s="80"/>
      <c r="B309" s="80"/>
      <c r="C309" s="80"/>
      <c r="D309" s="81"/>
      <c r="O309" s="105"/>
      <c r="P309" s="105"/>
      <c r="Q309" s="105"/>
      <c r="R309" s="105"/>
      <c r="S309" s="105"/>
      <c r="T309" s="105"/>
      <c r="X309" s="10"/>
    </row>
    <row r="310" spans="1:24" ht="15.75" customHeight="1">
      <c r="A310" s="80"/>
      <c r="B310" s="80"/>
      <c r="C310" s="80"/>
      <c r="D310" s="81"/>
      <c r="O310" s="105"/>
      <c r="P310" s="105"/>
      <c r="Q310" s="105"/>
      <c r="R310" s="105"/>
      <c r="S310" s="105"/>
      <c r="T310" s="105"/>
      <c r="X310" s="10"/>
    </row>
    <row r="311" spans="1:24" ht="15.75" customHeight="1">
      <c r="A311" s="80"/>
      <c r="B311" s="80"/>
      <c r="C311" s="80"/>
      <c r="D311" s="81"/>
      <c r="O311" s="105"/>
      <c r="P311" s="105"/>
      <c r="Q311" s="105"/>
      <c r="R311" s="105"/>
      <c r="S311" s="105"/>
      <c r="T311" s="105"/>
      <c r="X311" s="10"/>
    </row>
    <row r="312" spans="1:24" ht="15.75" customHeight="1">
      <c r="A312" s="80"/>
      <c r="B312" s="80"/>
      <c r="C312" s="80"/>
      <c r="D312" s="81"/>
      <c r="O312" s="105"/>
      <c r="P312" s="105"/>
      <c r="Q312" s="105"/>
      <c r="R312" s="105"/>
      <c r="S312" s="105"/>
      <c r="T312" s="105"/>
      <c r="X312" s="10"/>
    </row>
    <row r="313" spans="1:24" ht="15.75" customHeight="1">
      <c r="A313" s="80"/>
      <c r="B313" s="80"/>
      <c r="C313" s="80"/>
      <c r="D313" s="81"/>
      <c r="O313" s="105"/>
      <c r="P313" s="105"/>
      <c r="Q313" s="105"/>
      <c r="R313" s="105"/>
      <c r="S313" s="105"/>
      <c r="T313" s="105"/>
      <c r="X313" s="10"/>
    </row>
    <row r="314" spans="1:24" ht="15.75" customHeight="1">
      <c r="A314" s="80"/>
      <c r="B314" s="80"/>
      <c r="C314" s="80"/>
      <c r="D314" s="81"/>
      <c r="O314" s="105"/>
      <c r="P314" s="105"/>
      <c r="Q314" s="105"/>
      <c r="R314" s="105"/>
      <c r="S314" s="105"/>
      <c r="T314" s="105"/>
      <c r="X314" s="10"/>
    </row>
    <row r="315" spans="1:24" ht="15.75" customHeight="1">
      <c r="A315" s="80"/>
      <c r="B315" s="80"/>
      <c r="C315" s="80"/>
      <c r="D315" s="81"/>
      <c r="O315" s="105"/>
      <c r="P315" s="105"/>
      <c r="Q315" s="105"/>
      <c r="R315" s="105"/>
      <c r="S315" s="105"/>
      <c r="T315" s="105"/>
      <c r="X315" s="10"/>
    </row>
    <row r="316" spans="1:24" ht="15.75" customHeight="1">
      <c r="A316" s="80"/>
      <c r="B316" s="80"/>
      <c r="C316" s="80"/>
      <c r="D316" s="81"/>
      <c r="O316" s="105"/>
      <c r="P316" s="105"/>
      <c r="Q316" s="105"/>
      <c r="R316" s="105"/>
      <c r="S316" s="105"/>
      <c r="T316" s="105"/>
      <c r="X316" s="10"/>
    </row>
    <row r="317" spans="1:24" ht="15.75" customHeight="1">
      <c r="A317" s="80"/>
      <c r="B317" s="80"/>
      <c r="C317" s="80"/>
      <c r="D317" s="81"/>
      <c r="O317" s="105"/>
      <c r="P317" s="105"/>
      <c r="Q317" s="105"/>
      <c r="R317" s="105"/>
      <c r="S317" s="105"/>
      <c r="T317" s="105"/>
      <c r="X317" s="10"/>
    </row>
    <row r="318" spans="1:24" ht="15.75" customHeight="1">
      <c r="A318" s="80"/>
      <c r="B318" s="80"/>
      <c r="C318" s="80"/>
      <c r="D318" s="81"/>
      <c r="O318" s="105"/>
      <c r="P318" s="105"/>
      <c r="Q318" s="105"/>
      <c r="R318" s="105"/>
      <c r="S318" s="105"/>
      <c r="T318" s="105"/>
      <c r="X318" s="10"/>
    </row>
    <row r="319" spans="1:24" ht="15.75" customHeight="1">
      <c r="A319" s="80"/>
      <c r="B319" s="80"/>
      <c r="C319" s="80"/>
      <c r="D319" s="81"/>
      <c r="O319" s="105"/>
      <c r="P319" s="105"/>
      <c r="Q319" s="105"/>
      <c r="R319" s="105"/>
      <c r="S319" s="105"/>
      <c r="T319" s="105"/>
      <c r="X319" s="10"/>
    </row>
    <row r="320" spans="1:24" ht="15.75" customHeight="1">
      <c r="A320" s="80"/>
      <c r="B320" s="80"/>
      <c r="C320" s="80"/>
      <c r="D320" s="81"/>
      <c r="O320" s="105"/>
      <c r="P320" s="105"/>
      <c r="Q320" s="105"/>
      <c r="R320" s="105"/>
      <c r="S320" s="105"/>
      <c r="T320" s="105"/>
      <c r="X320" s="10"/>
    </row>
    <row r="321" spans="1:24" ht="15.75" customHeight="1">
      <c r="A321" s="80"/>
      <c r="B321" s="80"/>
      <c r="C321" s="80"/>
      <c r="D321" s="81"/>
      <c r="O321" s="105"/>
      <c r="P321" s="105"/>
      <c r="Q321" s="105"/>
      <c r="R321" s="105"/>
      <c r="S321" s="105"/>
      <c r="T321" s="105"/>
      <c r="X321" s="10"/>
    </row>
    <row r="322" spans="1:24" ht="15.75" customHeight="1">
      <c r="A322" s="80"/>
      <c r="B322" s="80"/>
      <c r="C322" s="80"/>
      <c r="D322" s="81"/>
      <c r="O322" s="105"/>
      <c r="P322" s="105"/>
      <c r="Q322" s="105"/>
      <c r="R322" s="105"/>
      <c r="S322" s="105"/>
      <c r="T322" s="105"/>
      <c r="X322" s="10"/>
    </row>
    <row r="323" spans="1:24" ht="15.75" customHeight="1">
      <c r="A323" s="80"/>
      <c r="B323" s="80"/>
      <c r="C323" s="80"/>
      <c r="D323" s="81"/>
      <c r="O323" s="105"/>
      <c r="P323" s="105"/>
      <c r="Q323" s="105"/>
      <c r="R323" s="105"/>
      <c r="S323" s="105"/>
      <c r="T323" s="105"/>
      <c r="X323" s="10"/>
    </row>
    <row r="324" spans="1:24" ht="15.75" customHeight="1">
      <c r="A324" s="80"/>
      <c r="B324" s="80"/>
      <c r="C324" s="80"/>
      <c r="D324" s="81"/>
      <c r="O324" s="105"/>
      <c r="P324" s="105"/>
      <c r="Q324" s="105"/>
      <c r="R324" s="105"/>
      <c r="S324" s="105"/>
      <c r="T324" s="105"/>
      <c r="X324" s="10"/>
    </row>
    <row r="325" spans="1:24" ht="15.75" customHeight="1">
      <c r="A325" s="80"/>
      <c r="B325" s="80"/>
      <c r="C325" s="80"/>
      <c r="D325" s="81"/>
      <c r="O325" s="105"/>
      <c r="P325" s="105"/>
      <c r="Q325" s="105"/>
      <c r="R325" s="105"/>
      <c r="S325" s="105"/>
      <c r="T325" s="105"/>
      <c r="X325" s="10"/>
    </row>
    <row r="326" spans="1:24" ht="15.75" customHeight="1">
      <c r="A326" s="80"/>
      <c r="B326" s="80"/>
      <c r="C326" s="80"/>
      <c r="D326" s="81"/>
      <c r="O326" s="105"/>
      <c r="P326" s="105"/>
      <c r="Q326" s="105"/>
      <c r="R326" s="105"/>
      <c r="S326" s="105"/>
      <c r="T326" s="105"/>
      <c r="X326" s="10"/>
    </row>
    <row r="327" spans="1:24" ht="15.75" customHeight="1">
      <c r="A327" s="80"/>
      <c r="B327" s="80"/>
      <c r="C327" s="80"/>
      <c r="D327" s="81"/>
      <c r="O327" s="105"/>
      <c r="P327" s="105"/>
      <c r="Q327" s="105"/>
      <c r="R327" s="105"/>
      <c r="S327" s="105"/>
      <c r="T327" s="105"/>
      <c r="X327" s="10"/>
    </row>
    <row r="328" spans="1:24" ht="15.75" customHeight="1">
      <c r="A328" s="80"/>
      <c r="B328" s="80"/>
      <c r="C328" s="80"/>
      <c r="D328" s="81"/>
      <c r="O328" s="105"/>
      <c r="P328" s="105"/>
      <c r="Q328" s="105"/>
      <c r="R328" s="105"/>
      <c r="S328" s="105"/>
      <c r="T328" s="105"/>
      <c r="X328" s="10"/>
    </row>
    <row r="329" spans="1:24" ht="15.75" customHeight="1">
      <c r="A329" s="80"/>
      <c r="B329" s="80"/>
      <c r="C329" s="80"/>
      <c r="D329" s="81"/>
      <c r="O329" s="105"/>
      <c r="P329" s="105"/>
      <c r="Q329" s="105"/>
      <c r="R329" s="105"/>
      <c r="S329" s="105"/>
      <c r="T329" s="105"/>
      <c r="X329" s="10"/>
    </row>
    <row r="330" spans="1:24" ht="15.75" customHeight="1">
      <c r="A330" s="80"/>
      <c r="B330" s="80"/>
      <c r="C330" s="80"/>
      <c r="D330" s="81"/>
      <c r="O330" s="105"/>
      <c r="P330" s="105"/>
      <c r="Q330" s="105"/>
      <c r="R330" s="105"/>
      <c r="S330" s="105"/>
      <c r="T330" s="105"/>
      <c r="X330" s="10"/>
    </row>
    <row r="331" spans="1:24" ht="15.75" customHeight="1">
      <c r="A331" s="80"/>
      <c r="B331" s="80"/>
      <c r="C331" s="80"/>
      <c r="D331" s="81"/>
      <c r="O331" s="105"/>
      <c r="P331" s="105"/>
      <c r="Q331" s="105"/>
      <c r="R331" s="105"/>
      <c r="S331" s="105"/>
      <c r="T331" s="105"/>
      <c r="X331" s="10"/>
    </row>
    <row r="332" spans="1:24" ht="15.75" customHeight="1">
      <c r="A332" s="80"/>
      <c r="B332" s="80"/>
      <c r="C332" s="80"/>
      <c r="D332" s="81"/>
      <c r="O332" s="105"/>
      <c r="P332" s="105"/>
      <c r="Q332" s="105"/>
      <c r="R332" s="105"/>
      <c r="S332" s="105"/>
      <c r="T332" s="105"/>
      <c r="X332" s="10"/>
    </row>
    <row r="333" spans="1:24" ht="15.75" customHeight="1">
      <c r="A333" s="80"/>
      <c r="B333" s="80"/>
      <c r="C333" s="80"/>
      <c r="D333" s="81"/>
      <c r="O333" s="105"/>
      <c r="P333" s="105"/>
      <c r="Q333" s="105"/>
      <c r="R333" s="105"/>
      <c r="S333" s="105"/>
      <c r="T333" s="105"/>
      <c r="X333" s="10"/>
    </row>
    <row r="334" spans="1:24" ht="15.75" customHeight="1">
      <c r="A334" s="80"/>
      <c r="B334" s="80"/>
      <c r="C334" s="80"/>
      <c r="D334" s="81"/>
      <c r="O334" s="105"/>
      <c r="P334" s="105"/>
      <c r="Q334" s="105"/>
      <c r="R334" s="105"/>
      <c r="S334" s="105"/>
      <c r="T334" s="105"/>
      <c r="X334" s="10"/>
    </row>
    <row r="335" spans="1:24" ht="15.75" customHeight="1">
      <c r="A335" s="80"/>
      <c r="B335" s="80"/>
      <c r="C335" s="80"/>
      <c r="D335" s="81"/>
      <c r="O335" s="105"/>
      <c r="P335" s="105"/>
      <c r="Q335" s="105"/>
      <c r="R335" s="105"/>
      <c r="S335" s="105"/>
      <c r="T335" s="105"/>
      <c r="X335" s="10"/>
    </row>
    <row r="336" spans="1:24" ht="15.75" customHeight="1">
      <c r="A336" s="80"/>
      <c r="B336" s="80"/>
      <c r="C336" s="80"/>
      <c r="D336" s="81"/>
      <c r="O336" s="105"/>
      <c r="P336" s="105"/>
      <c r="Q336" s="105"/>
      <c r="R336" s="105"/>
      <c r="S336" s="105"/>
      <c r="T336" s="105"/>
      <c r="X336" s="10"/>
    </row>
    <row r="337" spans="1:24" ht="15.75" customHeight="1">
      <c r="A337" s="80"/>
      <c r="B337" s="80"/>
      <c r="C337" s="80"/>
      <c r="D337" s="81"/>
      <c r="O337" s="105"/>
      <c r="P337" s="105"/>
      <c r="Q337" s="105"/>
      <c r="R337" s="105"/>
      <c r="S337" s="105"/>
      <c r="T337" s="105"/>
      <c r="X337" s="10"/>
    </row>
    <row r="338" spans="1:24" ht="15.75" customHeight="1">
      <c r="A338" s="80"/>
      <c r="B338" s="80"/>
      <c r="C338" s="80"/>
      <c r="D338" s="81"/>
      <c r="O338" s="105"/>
      <c r="P338" s="105"/>
      <c r="Q338" s="105"/>
      <c r="R338" s="105"/>
      <c r="S338" s="105"/>
      <c r="T338" s="105"/>
      <c r="X338" s="10"/>
    </row>
    <row r="339" spans="1:24" ht="15.75" customHeight="1">
      <c r="O339" s="105"/>
      <c r="P339" s="105"/>
      <c r="Q339" s="105"/>
      <c r="R339" s="105"/>
      <c r="S339" s="105"/>
      <c r="T339" s="105"/>
      <c r="X339" s="10"/>
    </row>
    <row r="340" spans="1:24" ht="15.75" customHeight="1">
      <c r="O340" s="105"/>
      <c r="P340" s="105"/>
      <c r="Q340" s="105"/>
      <c r="R340" s="105"/>
      <c r="S340" s="105"/>
      <c r="T340" s="105"/>
      <c r="X340" s="10"/>
    </row>
    <row r="341" spans="1:24" ht="15.75" customHeight="1">
      <c r="O341" s="105"/>
      <c r="P341" s="105"/>
      <c r="Q341" s="105"/>
      <c r="R341" s="105"/>
      <c r="S341" s="105"/>
      <c r="T341" s="105"/>
      <c r="X341" s="10"/>
    </row>
    <row r="342" spans="1:24" ht="15.75" customHeight="1">
      <c r="O342" s="105"/>
      <c r="P342" s="105"/>
      <c r="Q342" s="105"/>
      <c r="R342" s="105"/>
      <c r="S342" s="105"/>
      <c r="T342" s="105"/>
      <c r="X342" s="10"/>
    </row>
    <row r="343" spans="1:24" ht="15.75" customHeight="1">
      <c r="O343" s="105"/>
      <c r="P343" s="105"/>
      <c r="Q343" s="105"/>
      <c r="R343" s="105"/>
      <c r="S343" s="105"/>
      <c r="T343" s="105"/>
      <c r="X343" s="10"/>
    </row>
    <row r="344" spans="1:24" ht="15.75" customHeight="1">
      <c r="O344" s="105"/>
      <c r="P344" s="105"/>
      <c r="Q344" s="105"/>
      <c r="R344" s="105"/>
      <c r="S344" s="105"/>
      <c r="T344" s="105"/>
      <c r="X344" s="10"/>
    </row>
    <row r="345" spans="1:24" ht="15.75" customHeight="1">
      <c r="O345" s="105"/>
      <c r="P345" s="105"/>
      <c r="Q345" s="105"/>
      <c r="R345" s="105"/>
      <c r="S345" s="105"/>
      <c r="T345" s="105"/>
      <c r="X345" s="10"/>
    </row>
    <row r="346" spans="1:24" ht="15.75" customHeight="1">
      <c r="O346" s="105"/>
      <c r="P346" s="105"/>
      <c r="Q346" s="105"/>
      <c r="R346" s="105"/>
      <c r="S346" s="105"/>
      <c r="T346" s="105"/>
      <c r="X346" s="10"/>
    </row>
    <row r="347" spans="1:24" ht="15.75" customHeight="1">
      <c r="O347" s="105"/>
      <c r="P347" s="105"/>
      <c r="Q347" s="105"/>
      <c r="R347" s="105"/>
      <c r="S347" s="105"/>
      <c r="T347" s="105"/>
      <c r="X347" s="10"/>
    </row>
    <row r="348" spans="1:24" ht="15.75" customHeight="1">
      <c r="O348" s="105"/>
      <c r="P348" s="105"/>
      <c r="Q348" s="105"/>
      <c r="R348" s="105"/>
      <c r="S348" s="105"/>
      <c r="T348" s="105"/>
      <c r="X348" s="10"/>
    </row>
    <row r="349" spans="1:24" ht="15.75" customHeight="1">
      <c r="O349" s="105"/>
      <c r="P349" s="105"/>
      <c r="Q349" s="105"/>
      <c r="R349" s="105"/>
      <c r="S349" s="105"/>
      <c r="T349" s="105"/>
      <c r="X349" s="10"/>
    </row>
    <row r="350" spans="1:24" ht="15.75" customHeight="1">
      <c r="O350" s="105"/>
      <c r="P350" s="105"/>
      <c r="Q350" s="105"/>
      <c r="R350" s="105"/>
      <c r="S350" s="105"/>
      <c r="T350" s="105"/>
      <c r="X350" s="10"/>
    </row>
    <row r="351" spans="1:24" ht="15.75" customHeight="1">
      <c r="O351" s="105"/>
      <c r="P351" s="105"/>
      <c r="Q351" s="105"/>
      <c r="R351" s="105"/>
      <c r="S351" s="105"/>
      <c r="T351" s="105"/>
      <c r="X351" s="10"/>
    </row>
    <row r="352" spans="1:24" ht="15.75" customHeight="1">
      <c r="O352" s="105"/>
      <c r="P352" s="105"/>
      <c r="Q352" s="105"/>
      <c r="R352" s="105"/>
      <c r="S352" s="105"/>
      <c r="T352" s="105"/>
      <c r="X352" s="10"/>
    </row>
    <row r="353" spans="15:24" ht="15.75" customHeight="1">
      <c r="O353" s="105"/>
      <c r="P353" s="105"/>
      <c r="Q353" s="105"/>
      <c r="R353" s="105"/>
      <c r="S353" s="105"/>
      <c r="T353" s="105"/>
      <c r="X353" s="10"/>
    </row>
    <row r="354" spans="15:24" ht="15.75" customHeight="1">
      <c r="O354" s="105"/>
      <c r="P354" s="105"/>
      <c r="Q354" s="105"/>
      <c r="R354" s="105"/>
      <c r="S354" s="105"/>
      <c r="T354" s="105"/>
      <c r="X354" s="10"/>
    </row>
    <row r="355" spans="15:24" ht="15.75" customHeight="1">
      <c r="O355" s="105"/>
      <c r="P355" s="105"/>
      <c r="Q355" s="105"/>
      <c r="R355" s="105"/>
      <c r="S355" s="105"/>
      <c r="T355" s="105"/>
      <c r="X355" s="10"/>
    </row>
    <row r="356" spans="15:24" ht="15.75" customHeight="1">
      <c r="O356" s="105"/>
      <c r="P356" s="105"/>
      <c r="Q356" s="105"/>
      <c r="R356" s="105"/>
      <c r="S356" s="105"/>
      <c r="T356" s="105"/>
      <c r="X356" s="10"/>
    </row>
    <row r="357" spans="15:24" ht="15.75" customHeight="1">
      <c r="O357" s="105"/>
      <c r="P357" s="105"/>
      <c r="Q357" s="105"/>
      <c r="R357" s="105"/>
      <c r="S357" s="105"/>
      <c r="T357" s="105"/>
      <c r="X357" s="10"/>
    </row>
    <row r="358" spans="15:24" ht="15.75" customHeight="1">
      <c r="O358" s="105"/>
      <c r="P358" s="105"/>
      <c r="Q358" s="105"/>
      <c r="R358" s="105"/>
      <c r="S358" s="105"/>
      <c r="T358" s="105"/>
      <c r="X358" s="10"/>
    </row>
    <row r="359" spans="15:24" ht="15.75" customHeight="1">
      <c r="O359" s="105"/>
      <c r="P359" s="105"/>
      <c r="Q359" s="105"/>
      <c r="R359" s="105"/>
      <c r="S359" s="105"/>
      <c r="T359" s="105"/>
      <c r="X359" s="10"/>
    </row>
    <row r="360" spans="15:24" ht="15.75" customHeight="1">
      <c r="O360" s="105"/>
      <c r="P360" s="105"/>
      <c r="Q360" s="105"/>
      <c r="R360" s="105"/>
      <c r="S360" s="105"/>
      <c r="T360" s="105"/>
      <c r="X360" s="10"/>
    </row>
    <row r="361" spans="15:24" ht="15.75" customHeight="1">
      <c r="O361" s="105"/>
      <c r="P361" s="105"/>
      <c r="Q361" s="105"/>
      <c r="R361" s="105"/>
      <c r="S361" s="105"/>
      <c r="T361" s="105"/>
      <c r="X361" s="10"/>
    </row>
    <row r="362" spans="15:24" ht="15.75" customHeight="1">
      <c r="O362" s="105"/>
      <c r="P362" s="105"/>
      <c r="Q362" s="105"/>
      <c r="R362" s="105"/>
      <c r="S362" s="105"/>
      <c r="T362" s="105"/>
      <c r="X362" s="10"/>
    </row>
    <row r="363" spans="15:24" ht="15.75" customHeight="1">
      <c r="O363" s="105"/>
      <c r="P363" s="105"/>
      <c r="Q363" s="105"/>
      <c r="R363" s="105"/>
      <c r="S363" s="105"/>
      <c r="T363" s="105"/>
      <c r="X363" s="10"/>
    </row>
    <row r="364" spans="15:24" ht="15.75" customHeight="1">
      <c r="O364" s="105"/>
      <c r="P364" s="105"/>
      <c r="Q364" s="105"/>
      <c r="R364" s="105"/>
      <c r="S364" s="105"/>
      <c r="T364" s="105"/>
      <c r="X364" s="10"/>
    </row>
    <row r="365" spans="15:24" ht="15.75" customHeight="1">
      <c r="O365" s="105"/>
      <c r="P365" s="105"/>
      <c r="Q365" s="105"/>
      <c r="R365" s="105"/>
      <c r="S365" s="105"/>
      <c r="T365" s="105"/>
      <c r="X365" s="10"/>
    </row>
    <row r="366" spans="15:24" ht="15.75" customHeight="1">
      <c r="O366" s="105"/>
      <c r="P366" s="105"/>
      <c r="Q366" s="105"/>
      <c r="R366" s="105"/>
      <c r="S366" s="105"/>
      <c r="T366" s="105"/>
      <c r="X366" s="10"/>
    </row>
    <row r="367" spans="15:24" ht="15.75" customHeight="1">
      <c r="O367" s="105"/>
      <c r="P367" s="105"/>
      <c r="Q367" s="105"/>
      <c r="R367" s="105"/>
      <c r="S367" s="105"/>
      <c r="T367" s="105"/>
      <c r="X367" s="10"/>
    </row>
    <row r="368" spans="15:24" ht="15.75" customHeight="1">
      <c r="O368" s="105"/>
      <c r="P368" s="105"/>
      <c r="Q368" s="105"/>
      <c r="R368" s="105"/>
      <c r="S368" s="105"/>
      <c r="T368" s="105"/>
      <c r="X368" s="10"/>
    </row>
    <row r="369" spans="15:24" ht="15.75" customHeight="1">
      <c r="O369" s="105"/>
      <c r="P369" s="105"/>
      <c r="Q369" s="105"/>
      <c r="R369" s="105"/>
      <c r="S369" s="105"/>
      <c r="T369" s="105"/>
      <c r="X369" s="10"/>
    </row>
    <row r="370" spans="15:24" ht="15.75" customHeight="1">
      <c r="O370" s="105"/>
      <c r="P370" s="105"/>
      <c r="Q370" s="105"/>
      <c r="R370" s="105"/>
      <c r="S370" s="105"/>
      <c r="T370" s="105"/>
      <c r="X370" s="10"/>
    </row>
    <row r="371" spans="15:24" ht="15.75" customHeight="1">
      <c r="O371" s="105"/>
      <c r="P371" s="105"/>
      <c r="Q371" s="105"/>
      <c r="R371" s="105"/>
      <c r="S371" s="105"/>
      <c r="T371" s="105"/>
      <c r="X371" s="10"/>
    </row>
    <row r="372" spans="15:24" ht="15.75" customHeight="1">
      <c r="O372" s="105"/>
      <c r="P372" s="105"/>
      <c r="Q372" s="105"/>
      <c r="R372" s="105"/>
      <c r="S372" s="105"/>
      <c r="T372" s="105"/>
      <c r="X372" s="10"/>
    </row>
    <row r="373" spans="15:24" ht="15.75" customHeight="1">
      <c r="O373" s="105"/>
      <c r="P373" s="105"/>
      <c r="Q373" s="105"/>
      <c r="R373" s="105"/>
      <c r="S373" s="105"/>
      <c r="T373" s="105"/>
      <c r="X373" s="10"/>
    </row>
    <row r="374" spans="15:24" ht="15.75" customHeight="1">
      <c r="O374" s="105"/>
      <c r="P374" s="105"/>
      <c r="Q374" s="105"/>
      <c r="R374" s="105"/>
      <c r="S374" s="105"/>
      <c r="T374" s="105"/>
      <c r="X374" s="10"/>
    </row>
    <row r="375" spans="15:24" ht="15.75" customHeight="1">
      <c r="O375" s="105"/>
      <c r="P375" s="105"/>
      <c r="Q375" s="105"/>
      <c r="R375" s="105"/>
      <c r="S375" s="105"/>
      <c r="T375" s="105"/>
      <c r="X375" s="10"/>
    </row>
    <row r="376" spans="15:24" ht="15.75" customHeight="1">
      <c r="O376" s="105"/>
      <c r="P376" s="105"/>
      <c r="Q376" s="105"/>
      <c r="R376" s="105"/>
      <c r="S376" s="105"/>
      <c r="T376" s="105"/>
      <c r="X376" s="10"/>
    </row>
    <row r="377" spans="15:24" ht="15.75" customHeight="1">
      <c r="O377" s="105"/>
      <c r="P377" s="105"/>
      <c r="Q377" s="105"/>
      <c r="R377" s="105"/>
      <c r="S377" s="105"/>
      <c r="T377" s="105"/>
      <c r="X377" s="10"/>
    </row>
    <row r="378" spans="15:24" ht="15.75" customHeight="1">
      <c r="O378" s="105"/>
      <c r="P378" s="105"/>
      <c r="Q378" s="105"/>
      <c r="R378" s="105"/>
      <c r="S378" s="105"/>
      <c r="T378" s="105"/>
      <c r="X378" s="10"/>
    </row>
    <row r="379" spans="15:24" ht="15.75" customHeight="1">
      <c r="O379" s="105"/>
      <c r="P379" s="105"/>
      <c r="Q379" s="105"/>
      <c r="R379" s="105"/>
      <c r="S379" s="105"/>
      <c r="T379" s="105"/>
      <c r="X379" s="10"/>
    </row>
    <row r="380" spans="15:24" ht="15.75" customHeight="1">
      <c r="O380" s="105"/>
      <c r="P380" s="105"/>
      <c r="Q380" s="105"/>
      <c r="R380" s="105"/>
      <c r="S380" s="105"/>
      <c r="T380" s="105"/>
      <c r="X380" s="10"/>
    </row>
    <row r="381" spans="15:24" ht="15.75" customHeight="1">
      <c r="O381" s="105"/>
      <c r="P381" s="105"/>
      <c r="Q381" s="105"/>
      <c r="R381" s="105"/>
      <c r="S381" s="105"/>
      <c r="T381" s="105"/>
      <c r="X381" s="10"/>
    </row>
    <row r="382" spans="15:24" ht="15.75" customHeight="1">
      <c r="O382" s="105"/>
      <c r="P382" s="105"/>
      <c r="Q382" s="105"/>
      <c r="R382" s="105"/>
      <c r="S382" s="105"/>
      <c r="T382" s="105"/>
      <c r="X382" s="10"/>
    </row>
    <row r="383" spans="15:24" ht="15.75" customHeight="1">
      <c r="O383" s="105"/>
      <c r="P383" s="105"/>
      <c r="Q383" s="105"/>
      <c r="R383" s="105"/>
      <c r="S383" s="105"/>
      <c r="T383" s="105"/>
      <c r="X383" s="10"/>
    </row>
    <row r="384" spans="15:24" ht="15.75" customHeight="1">
      <c r="O384" s="105"/>
      <c r="P384" s="105"/>
      <c r="Q384" s="105"/>
      <c r="R384" s="105"/>
      <c r="S384" s="105"/>
      <c r="T384" s="105"/>
      <c r="X384" s="10"/>
    </row>
    <row r="385" spans="15:24" ht="15.75" customHeight="1">
      <c r="O385" s="105"/>
      <c r="P385" s="105"/>
      <c r="Q385" s="105"/>
      <c r="R385" s="105"/>
      <c r="S385" s="105"/>
      <c r="T385" s="105"/>
      <c r="X385" s="10"/>
    </row>
    <row r="386" spans="15:24" ht="15.75" customHeight="1">
      <c r="O386" s="105"/>
      <c r="P386" s="105"/>
      <c r="Q386" s="105"/>
      <c r="R386" s="105"/>
      <c r="S386" s="105"/>
      <c r="T386" s="105"/>
      <c r="X386" s="10"/>
    </row>
    <row r="387" spans="15:24" ht="15.75" customHeight="1">
      <c r="O387" s="105"/>
      <c r="P387" s="105"/>
      <c r="Q387" s="105"/>
      <c r="R387" s="105"/>
      <c r="S387" s="105"/>
      <c r="T387" s="105"/>
      <c r="X387" s="10"/>
    </row>
    <row r="388" spans="15:24" ht="15.75" customHeight="1">
      <c r="O388" s="105"/>
      <c r="P388" s="105"/>
      <c r="Q388" s="105"/>
      <c r="R388" s="105"/>
      <c r="S388" s="105"/>
      <c r="T388" s="105"/>
      <c r="X388" s="10"/>
    </row>
    <row r="389" spans="15:24" ht="15.75" customHeight="1">
      <c r="O389" s="105"/>
      <c r="P389" s="105"/>
      <c r="Q389" s="105"/>
      <c r="R389" s="105"/>
      <c r="S389" s="105"/>
      <c r="T389" s="105"/>
      <c r="X389" s="10"/>
    </row>
    <row r="390" spans="15:24" ht="15.75" customHeight="1">
      <c r="O390" s="105"/>
      <c r="P390" s="105"/>
      <c r="Q390" s="105"/>
      <c r="R390" s="105"/>
      <c r="S390" s="105"/>
      <c r="T390" s="105"/>
      <c r="X390" s="10"/>
    </row>
    <row r="391" spans="15:24" ht="15.75" customHeight="1">
      <c r="O391" s="105"/>
      <c r="P391" s="105"/>
      <c r="Q391" s="105"/>
      <c r="R391" s="105"/>
      <c r="S391" s="105"/>
      <c r="T391" s="105"/>
      <c r="X391" s="10"/>
    </row>
    <row r="392" spans="15:24" ht="15.75" customHeight="1">
      <c r="O392" s="105"/>
      <c r="P392" s="105"/>
      <c r="Q392" s="105"/>
      <c r="R392" s="105"/>
      <c r="S392" s="105"/>
      <c r="T392" s="105"/>
      <c r="X392" s="10"/>
    </row>
    <row r="393" spans="15:24" ht="15.75" customHeight="1">
      <c r="O393" s="105"/>
      <c r="P393" s="105"/>
      <c r="Q393" s="105"/>
      <c r="R393" s="105"/>
      <c r="S393" s="105"/>
      <c r="T393" s="105"/>
      <c r="X393" s="10"/>
    </row>
    <row r="394" spans="15:24" ht="15.75" customHeight="1">
      <c r="O394" s="105"/>
      <c r="P394" s="105"/>
      <c r="Q394" s="105"/>
      <c r="R394" s="105"/>
      <c r="S394" s="105"/>
      <c r="T394" s="105"/>
      <c r="X394" s="10"/>
    </row>
    <row r="395" spans="15:24" ht="15.75" customHeight="1">
      <c r="O395" s="105"/>
      <c r="P395" s="105"/>
      <c r="Q395" s="105"/>
      <c r="R395" s="105"/>
      <c r="S395" s="105"/>
      <c r="T395" s="105"/>
      <c r="X395" s="10"/>
    </row>
    <row r="396" spans="15:24" ht="15.75" customHeight="1">
      <c r="O396" s="105"/>
      <c r="P396" s="105"/>
      <c r="Q396" s="105"/>
      <c r="R396" s="105"/>
      <c r="S396" s="105"/>
      <c r="T396" s="105"/>
      <c r="X396" s="10"/>
    </row>
    <row r="397" spans="15:24" ht="15.75" customHeight="1">
      <c r="O397" s="105"/>
      <c r="P397" s="105"/>
      <c r="Q397" s="105"/>
      <c r="R397" s="105"/>
      <c r="S397" s="105"/>
      <c r="T397" s="105"/>
      <c r="X397" s="10"/>
    </row>
    <row r="398" spans="15:24" ht="15.75" customHeight="1">
      <c r="O398" s="105"/>
      <c r="P398" s="105"/>
      <c r="Q398" s="105"/>
      <c r="R398" s="105"/>
      <c r="S398" s="105"/>
      <c r="T398" s="105"/>
      <c r="X398" s="10"/>
    </row>
    <row r="399" spans="15:24" ht="15.75" customHeight="1">
      <c r="O399" s="105"/>
      <c r="P399" s="105"/>
      <c r="Q399" s="105"/>
      <c r="R399" s="105"/>
      <c r="S399" s="105"/>
      <c r="T399" s="105"/>
      <c r="X399" s="10"/>
    </row>
    <row r="400" spans="15:24" ht="15.75" customHeight="1">
      <c r="O400" s="105"/>
      <c r="P400" s="105"/>
      <c r="Q400" s="105"/>
      <c r="R400" s="105"/>
      <c r="S400" s="105"/>
      <c r="T400" s="105"/>
      <c r="X400" s="10"/>
    </row>
    <row r="401" spans="15:24" ht="15.75" customHeight="1">
      <c r="O401" s="105"/>
      <c r="P401" s="105"/>
      <c r="Q401" s="105"/>
      <c r="R401" s="105"/>
      <c r="S401" s="105"/>
      <c r="T401" s="105"/>
      <c r="X401" s="10"/>
    </row>
    <row r="402" spans="15:24" ht="15.75" customHeight="1">
      <c r="O402" s="105"/>
      <c r="P402" s="105"/>
      <c r="Q402" s="105"/>
      <c r="R402" s="105"/>
      <c r="S402" s="105"/>
      <c r="T402" s="105"/>
      <c r="X402" s="10"/>
    </row>
    <row r="403" spans="15:24" ht="15.75" customHeight="1">
      <c r="O403" s="105"/>
      <c r="P403" s="105"/>
      <c r="Q403" s="105"/>
      <c r="R403" s="105"/>
      <c r="S403" s="105"/>
      <c r="T403" s="105"/>
      <c r="X403" s="10"/>
    </row>
    <row r="404" spans="15:24" ht="15.75" customHeight="1">
      <c r="O404" s="105"/>
      <c r="P404" s="105"/>
      <c r="Q404" s="105"/>
      <c r="R404" s="105"/>
      <c r="S404" s="105"/>
      <c r="T404" s="105"/>
      <c r="X404" s="10"/>
    </row>
    <row r="405" spans="15:24" ht="15.75" customHeight="1">
      <c r="O405" s="105"/>
      <c r="P405" s="105"/>
      <c r="Q405" s="105"/>
      <c r="R405" s="105"/>
      <c r="S405" s="105"/>
      <c r="T405" s="105"/>
      <c r="X405" s="10"/>
    </row>
    <row r="406" spans="15:24" ht="15.75" customHeight="1">
      <c r="O406" s="105"/>
      <c r="P406" s="105"/>
      <c r="Q406" s="105"/>
      <c r="R406" s="105"/>
      <c r="S406" s="105"/>
      <c r="T406" s="105"/>
      <c r="X406" s="10"/>
    </row>
    <row r="407" spans="15:24" ht="15.75" customHeight="1">
      <c r="O407" s="105"/>
      <c r="P407" s="105"/>
      <c r="Q407" s="105"/>
      <c r="R407" s="105"/>
      <c r="S407" s="105"/>
      <c r="T407" s="105"/>
      <c r="X407" s="10"/>
    </row>
    <row r="408" spans="15:24" ht="15.75" customHeight="1">
      <c r="O408" s="105"/>
      <c r="P408" s="105"/>
      <c r="Q408" s="105"/>
      <c r="R408" s="105"/>
      <c r="S408" s="105"/>
      <c r="T408" s="105"/>
      <c r="X408" s="10"/>
    </row>
    <row r="409" spans="15:24" ht="15.75" customHeight="1">
      <c r="O409" s="105"/>
      <c r="P409" s="105"/>
      <c r="Q409" s="105"/>
      <c r="R409" s="105"/>
      <c r="S409" s="105"/>
      <c r="T409" s="105"/>
      <c r="X409" s="10"/>
    </row>
    <row r="410" spans="15:24" ht="15.75" customHeight="1">
      <c r="O410" s="105"/>
      <c r="P410" s="105"/>
      <c r="Q410" s="105"/>
      <c r="R410" s="105"/>
      <c r="S410" s="105"/>
      <c r="T410" s="105"/>
      <c r="X410" s="10"/>
    </row>
    <row r="411" spans="15:24" ht="15.75" customHeight="1">
      <c r="O411" s="105"/>
      <c r="P411" s="105"/>
      <c r="Q411" s="105"/>
      <c r="R411" s="105"/>
      <c r="S411" s="105"/>
      <c r="T411" s="105"/>
      <c r="X411" s="10"/>
    </row>
    <row r="412" spans="15:24" ht="15.75" customHeight="1">
      <c r="O412" s="105"/>
      <c r="P412" s="105"/>
      <c r="Q412" s="105"/>
      <c r="R412" s="105"/>
      <c r="S412" s="105"/>
      <c r="T412" s="105"/>
      <c r="X412" s="10"/>
    </row>
    <row r="413" spans="15:24" ht="15.75" customHeight="1">
      <c r="O413" s="105"/>
      <c r="P413" s="105"/>
      <c r="Q413" s="105"/>
      <c r="R413" s="105"/>
      <c r="S413" s="105"/>
      <c r="T413" s="105"/>
      <c r="X413" s="10"/>
    </row>
    <row r="414" spans="15:24" ht="15.75" customHeight="1">
      <c r="O414" s="105"/>
      <c r="P414" s="105"/>
      <c r="Q414" s="105"/>
      <c r="R414" s="105"/>
      <c r="S414" s="105"/>
      <c r="T414" s="105"/>
      <c r="X414" s="10"/>
    </row>
    <row r="415" spans="15:24" ht="15.75" customHeight="1">
      <c r="O415" s="105"/>
      <c r="P415" s="105"/>
      <c r="Q415" s="105"/>
      <c r="R415" s="105"/>
      <c r="S415" s="105"/>
      <c r="T415" s="105"/>
      <c r="X415" s="10"/>
    </row>
    <row r="416" spans="15:24" ht="15.75" customHeight="1">
      <c r="O416" s="105"/>
      <c r="P416" s="105"/>
      <c r="Q416" s="105"/>
      <c r="R416" s="105"/>
      <c r="S416" s="105"/>
      <c r="T416" s="105"/>
      <c r="X416" s="10"/>
    </row>
    <row r="417" spans="15:24" ht="15.75" customHeight="1">
      <c r="O417" s="105"/>
      <c r="P417" s="105"/>
      <c r="Q417" s="105"/>
      <c r="R417" s="105"/>
      <c r="S417" s="105"/>
      <c r="T417" s="105"/>
      <c r="X417" s="10"/>
    </row>
    <row r="418" spans="15:24" ht="15.75" customHeight="1">
      <c r="O418" s="105"/>
      <c r="P418" s="105"/>
      <c r="Q418" s="105"/>
      <c r="R418" s="105"/>
      <c r="S418" s="105"/>
      <c r="T418" s="105"/>
      <c r="X418" s="10"/>
    </row>
    <row r="419" spans="15:24" ht="15.75" customHeight="1">
      <c r="O419" s="105"/>
      <c r="P419" s="105"/>
      <c r="Q419" s="105"/>
      <c r="R419" s="105"/>
      <c r="S419" s="105"/>
      <c r="T419" s="105"/>
      <c r="X419" s="10"/>
    </row>
    <row r="420" spans="15:24" ht="15.75" customHeight="1">
      <c r="O420" s="105"/>
      <c r="P420" s="105"/>
      <c r="Q420" s="105"/>
      <c r="R420" s="105"/>
      <c r="S420" s="105"/>
      <c r="T420" s="105"/>
      <c r="X420" s="10"/>
    </row>
    <row r="421" spans="15:24" ht="15.75" customHeight="1">
      <c r="O421" s="105"/>
      <c r="P421" s="105"/>
      <c r="Q421" s="105"/>
      <c r="R421" s="105"/>
      <c r="S421" s="105"/>
      <c r="T421" s="105"/>
      <c r="X421" s="10"/>
    </row>
    <row r="422" spans="15:24" ht="15.75" customHeight="1">
      <c r="O422" s="105"/>
      <c r="P422" s="105"/>
      <c r="Q422" s="105"/>
      <c r="R422" s="105"/>
      <c r="S422" s="105"/>
      <c r="T422" s="105"/>
      <c r="X422" s="10"/>
    </row>
    <row r="423" spans="15:24" ht="15.75" customHeight="1">
      <c r="O423" s="105"/>
      <c r="P423" s="105"/>
      <c r="Q423" s="105"/>
      <c r="R423" s="105"/>
      <c r="S423" s="105"/>
      <c r="T423" s="105"/>
      <c r="X423" s="10"/>
    </row>
    <row r="424" spans="15:24" ht="15.75" customHeight="1">
      <c r="O424" s="105"/>
      <c r="P424" s="105"/>
      <c r="Q424" s="105"/>
      <c r="R424" s="105"/>
      <c r="S424" s="105"/>
      <c r="T424" s="105"/>
      <c r="X424" s="10"/>
    </row>
    <row r="425" spans="15:24" ht="15.75" customHeight="1">
      <c r="O425" s="105"/>
      <c r="P425" s="105"/>
      <c r="Q425" s="105"/>
      <c r="R425" s="105"/>
      <c r="S425" s="105"/>
      <c r="T425" s="105"/>
      <c r="X425" s="10"/>
    </row>
    <row r="426" spans="15:24" ht="15.75" customHeight="1">
      <c r="O426" s="105"/>
      <c r="P426" s="105"/>
      <c r="Q426" s="105"/>
      <c r="R426" s="105"/>
      <c r="S426" s="105"/>
      <c r="T426" s="105"/>
      <c r="X426" s="10"/>
    </row>
    <row r="427" spans="15:24" ht="15.75" customHeight="1">
      <c r="O427" s="105"/>
      <c r="P427" s="105"/>
      <c r="Q427" s="105"/>
      <c r="R427" s="105"/>
      <c r="S427" s="105"/>
      <c r="T427" s="105"/>
      <c r="X427" s="10"/>
    </row>
    <row r="428" spans="15:24" ht="15.75" customHeight="1">
      <c r="O428" s="105"/>
      <c r="P428" s="105"/>
      <c r="Q428" s="105"/>
      <c r="R428" s="105"/>
      <c r="S428" s="105"/>
      <c r="T428" s="105"/>
      <c r="X428" s="10"/>
    </row>
    <row r="429" spans="15:24" ht="15.75" customHeight="1">
      <c r="O429" s="105"/>
      <c r="P429" s="105"/>
      <c r="Q429" s="105"/>
      <c r="R429" s="105"/>
      <c r="S429" s="105"/>
      <c r="T429" s="105"/>
      <c r="X429" s="10"/>
    </row>
    <row r="430" spans="15:24" ht="15.75" customHeight="1">
      <c r="O430" s="105"/>
      <c r="P430" s="105"/>
      <c r="Q430" s="105"/>
      <c r="R430" s="105"/>
      <c r="S430" s="105"/>
      <c r="T430" s="105"/>
      <c r="X430" s="10"/>
    </row>
    <row r="431" spans="15:24" ht="15.75" customHeight="1">
      <c r="O431" s="105"/>
      <c r="P431" s="105"/>
      <c r="Q431" s="105"/>
      <c r="R431" s="105"/>
      <c r="S431" s="105"/>
      <c r="T431" s="105"/>
      <c r="X431" s="10"/>
    </row>
    <row r="432" spans="15:24" ht="15.75" customHeight="1">
      <c r="O432" s="105"/>
      <c r="P432" s="105"/>
      <c r="Q432" s="105"/>
      <c r="R432" s="105"/>
      <c r="S432" s="105"/>
      <c r="T432" s="105"/>
      <c r="X432" s="10"/>
    </row>
    <row r="433" spans="15:24" ht="15.75" customHeight="1">
      <c r="O433" s="105"/>
      <c r="P433" s="105"/>
      <c r="Q433" s="105"/>
      <c r="R433" s="105"/>
      <c r="S433" s="105"/>
      <c r="T433" s="105"/>
      <c r="X433" s="10"/>
    </row>
    <row r="434" spans="15:24" ht="15.75" customHeight="1">
      <c r="O434" s="105"/>
      <c r="P434" s="105"/>
      <c r="Q434" s="105"/>
      <c r="R434" s="105"/>
      <c r="S434" s="105"/>
      <c r="T434" s="105"/>
      <c r="X434" s="10"/>
    </row>
    <row r="435" spans="15:24" ht="15.75" customHeight="1">
      <c r="O435" s="105"/>
      <c r="P435" s="105"/>
      <c r="Q435" s="105"/>
      <c r="R435" s="105"/>
      <c r="S435" s="105"/>
      <c r="T435" s="105"/>
      <c r="X435" s="10"/>
    </row>
    <row r="436" spans="15:24" ht="15.75" customHeight="1">
      <c r="O436" s="105"/>
      <c r="P436" s="105"/>
      <c r="Q436" s="105"/>
      <c r="R436" s="105"/>
      <c r="S436" s="105"/>
      <c r="T436" s="105"/>
      <c r="X436" s="10"/>
    </row>
    <row r="437" spans="15:24" ht="15.75" customHeight="1">
      <c r="O437" s="105"/>
      <c r="P437" s="105"/>
      <c r="Q437" s="105"/>
      <c r="R437" s="105"/>
      <c r="S437" s="105"/>
      <c r="T437" s="105"/>
      <c r="X437" s="10"/>
    </row>
    <row r="438" spans="15:24" ht="15.75" customHeight="1">
      <c r="O438" s="105"/>
      <c r="P438" s="105"/>
      <c r="Q438" s="105"/>
      <c r="R438" s="105"/>
      <c r="S438" s="105"/>
      <c r="T438" s="105"/>
      <c r="X438" s="10"/>
    </row>
    <row r="439" spans="15:24" ht="15.75" customHeight="1">
      <c r="O439" s="105"/>
      <c r="P439" s="105"/>
      <c r="Q439" s="105"/>
      <c r="R439" s="105"/>
      <c r="S439" s="105"/>
      <c r="T439" s="105"/>
      <c r="X439" s="10"/>
    </row>
    <row r="440" spans="15:24" ht="15.75" customHeight="1">
      <c r="O440" s="105"/>
      <c r="P440" s="105"/>
      <c r="Q440" s="105"/>
      <c r="R440" s="105"/>
      <c r="S440" s="105"/>
      <c r="T440" s="105"/>
      <c r="X440" s="10"/>
    </row>
    <row r="441" spans="15:24" ht="15.75" customHeight="1">
      <c r="O441" s="105"/>
      <c r="P441" s="105"/>
      <c r="Q441" s="105"/>
      <c r="R441" s="105"/>
      <c r="S441" s="105"/>
      <c r="T441" s="105"/>
      <c r="X441" s="10"/>
    </row>
    <row r="442" spans="15:24" ht="15.75" customHeight="1">
      <c r="O442" s="105"/>
      <c r="P442" s="105"/>
      <c r="Q442" s="105"/>
      <c r="R442" s="105"/>
      <c r="S442" s="105"/>
      <c r="T442" s="105"/>
      <c r="X442" s="10"/>
    </row>
    <row r="443" spans="15:24" ht="15.75" customHeight="1">
      <c r="O443" s="105"/>
      <c r="P443" s="105"/>
      <c r="Q443" s="105"/>
      <c r="R443" s="105"/>
      <c r="S443" s="105"/>
      <c r="T443" s="105"/>
      <c r="X443" s="10"/>
    </row>
    <row r="444" spans="15:24" ht="15.75" customHeight="1">
      <c r="O444" s="105"/>
      <c r="P444" s="105"/>
      <c r="Q444" s="105"/>
      <c r="R444" s="105"/>
      <c r="S444" s="105"/>
      <c r="T444" s="105"/>
      <c r="X444" s="10"/>
    </row>
    <row r="445" spans="15:24" ht="15.75" customHeight="1">
      <c r="O445" s="105"/>
      <c r="P445" s="105"/>
      <c r="Q445" s="105"/>
      <c r="R445" s="105"/>
      <c r="S445" s="105"/>
      <c r="T445" s="105"/>
      <c r="X445" s="10"/>
    </row>
    <row r="446" spans="15:24" ht="15.75" customHeight="1">
      <c r="O446" s="105"/>
      <c r="P446" s="105"/>
      <c r="Q446" s="105"/>
      <c r="R446" s="105"/>
      <c r="S446" s="105"/>
      <c r="T446" s="105"/>
      <c r="X446" s="10"/>
    </row>
    <row r="447" spans="15:24" ht="15.75" customHeight="1">
      <c r="O447" s="105"/>
      <c r="P447" s="105"/>
      <c r="Q447" s="105"/>
      <c r="R447" s="105"/>
      <c r="S447" s="105"/>
      <c r="T447" s="105"/>
      <c r="X447" s="10"/>
    </row>
    <row r="448" spans="15:24" ht="15.75" customHeight="1">
      <c r="O448" s="105"/>
      <c r="P448" s="105"/>
      <c r="Q448" s="105"/>
      <c r="R448" s="105"/>
      <c r="S448" s="105"/>
      <c r="T448" s="105"/>
      <c r="X448" s="10"/>
    </row>
    <row r="449" spans="15:24" ht="15.75" customHeight="1">
      <c r="O449" s="105"/>
      <c r="P449" s="105"/>
      <c r="Q449" s="105"/>
      <c r="R449" s="105"/>
      <c r="S449" s="105"/>
      <c r="T449" s="105"/>
      <c r="X449" s="10"/>
    </row>
    <row r="450" spans="15:24" ht="15.75" customHeight="1">
      <c r="O450" s="105"/>
      <c r="P450" s="105"/>
      <c r="Q450" s="105"/>
      <c r="R450" s="105"/>
      <c r="S450" s="105"/>
      <c r="T450" s="105"/>
      <c r="X450" s="10"/>
    </row>
    <row r="451" spans="15:24" ht="15.75" customHeight="1">
      <c r="O451" s="105"/>
      <c r="P451" s="105"/>
      <c r="Q451" s="105"/>
      <c r="R451" s="105"/>
      <c r="S451" s="105"/>
      <c r="T451" s="105"/>
      <c r="X451" s="10"/>
    </row>
    <row r="452" spans="15:24" ht="15.75" customHeight="1">
      <c r="O452" s="105"/>
      <c r="P452" s="105"/>
      <c r="Q452" s="105"/>
      <c r="R452" s="105"/>
      <c r="S452" s="105"/>
      <c r="T452" s="105"/>
      <c r="X452" s="10"/>
    </row>
    <row r="453" spans="15:24" ht="15.75" customHeight="1">
      <c r="O453" s="105"/>
      <c r="P453" s="105"/>
      <c r="Q453" s="105"/>
      <c r="R453" s="105"/>
      <c r="S453" s="105"/>
      <c r="T453" s="105"/>
      <c r="X453" s="10"/>
    </row>
    <row r="454" spans="15:24" ht="15.75" customHeight="1">
      <c r="O454" s="105"/>
      <c r="P454" s="105"/>
      <c r="Q454" s="105"/>
      <c r="R454" s="105"/>
      <c r="S454" s="105"/>
      <c r="T454" s="105"/>
      <c r="X454" s="10"/>
    </row>
    <row r="455" spans="15:24" ht="15.75" customHeight="1">
      <c r="O455" s="105"/>
      <c r="P455" s="105"/>
      <c r="Q455" s="105"/>
      <c r="R455" s="105"/>
      <c r="S455" s="105"/>
      <c r="T455" s="105"/>
      <c r="X455" s="10"/>
    </row>
    <row r="456" spans="15:24" ht="15.75" customHeight="1">
      <c r="O456" s="105"/>
      <c r="P456" s="105"/>
      <c r="Q456" s="105"/>
      <c r="R456" s="105"/>
      <c r="S456" s="105"/>
      <c r="T456" s="105"/>
      <c r="X456" s="10"/>
    </row>
    <row r="457" spans="15:24" ht="15.75" customHeight="1">
      <c r="O457" s="105"/>
      <c r="P457" s="105"/>
      <c r="Q457" s="105"/>
      <c r="R457" s="105"/>
      <c r="S457" s="105"/>
      <c r="T457" s="105"/>
      <c r="X457" s="10"/>
    </row>
    <row r="458" spans="15:24" ht="15.75" customHeight="1">
      <c r="O458" s="105"/>
      <c r="P458" s="105"/>
      <c r="Q458" s="105"/>
      <c r="R458" s="105"/>
      <c r="S458" s="105"/>
      <c r="T458" s="105"/>
      <c r="X458" s="10"/>
    </row>
    <row r="459" spans="15:24" ht="15.75" customHeight="1">
      <c r="O459" s="105"/>
      <c r="P459" s="105"/>
      <c r="Q459" s="105"/>
      <c r="R459" s="105"/>
      <c r="S459" s="105"/>
      <c r="T459" s="105"/>
      <c r="X459" s="10"/>
    </row>
    <row r="460" spans="15:24" ht="15.75" customHeight="1">
      <c r="O460" s="105"/>
      <c r="P460" s="105"/>
      <c r="Q460" s="105"/>
      <c r="R460" s="105"/>
      <c r="S460" s="105"/>
      <c r="T460" s="105"/>
      <c r="X460" s="10"/>
    </row>
    <row r="461" spans="15:24" ht="15.75" customHeight="1">
      <c r="O461" s="105"/>
      <c r="P461" s="105"/>
      <c r="Q461" s="105"/>
      <c r="R461" s="105"/>
      <c r="S461" s="105"/>
      <c r="T461" s="105"/>
      <c r="X461" s="10"/>
    </row>
    <row r="462" spans="15:24" ht="15.75" customHeight="1">
      <c r="O462" s="105"/>
      <c r="P462" s="105"/>
      <c r="Q462" s="105"/>
      <c r="R462" s="105"/>
      <c r="S462" s="105"/>
      <c r="T462" s="105"/>
      <c r="X462" s="10"/>
    </row>
    <row r="463" spans="15:24" ht="15.75" customHeight="1">
      <c r="O463" s="105"/>
      <c r="P463" s="105"/>
      <c r="Q463" s="105"/>
      <c r="R463" s="105"/>
      <c r="S463" s="105"/>
      <c r="T463" s="105"/>
      <c r="X463" s="10"/>
    </row>
    <row r="464" spans="15:24" ht="15.75" customHeight="1">
      <c r="O464" s="105"/>
      <c r="P464" s="105"/>
      <c r="Q464" s="105"/>
      <c r="R464" s="105"/>
      <c r="S464" s="105"/>
      <c r="T464" s="105"/>
      <c r="X464" s="10"/>
    </row>
    <row r="465" spans="15:24" ht="15.75" customHeight="1">
      <c r="O465" s="105"/>
      <c r="P465" s="105"/>
      <c r="Q465" s="105"/>
      <c r="R465" s="105"/>
      <c r="S465" s="105"/>
      <c r="T465" s="105"/>
      <c r="X465" s="10"/>
    </row>
    <row r="466" spans="15:24" ht="15.75" customHeight="1">
      <c r="O466" s="105"/>
      <c r="P466" s="105"/>
      <c r="Q466" s="105"/>
      <c r="R466" s="105"/>
      <c r="S466" s="105"/>
      <c r="T466" s="105"/>
      <c r="X466" s="10"/>
    </row>
    <row r="467" spans="15:24" ht="15.75" customHeight="1">
      <c r="O467" s="105"/>
      <c r="P467" s="105"/>
      <c r="Q467" s="105"/>
      <c r="R467" s="105"/>
      <c r="S467" s="105"/>
      <c r="T467" s="105"/>
      <c r="X467" s="10"/>
    </row>
    <row r="468" spans="15:24" ht="15.75" customHeight="1">
      <c r="O468" s="105"/>
      <c r="P468" s="105"/>
      <c r="Q468" s="105"/>
      <c r="R468" s="105"/>
      <c r="S468" s="105"/>
      <c r="T468" s="105"/>
      <c r="X468" s="10"/>
    </row>
    <row r="469" spans="15:24" ht="15.75" customHeight="1">
      <c r="O469" s="105"/>
      <c r="P469" s="105"/>
      <c r="Q469" s="105"/>
      <c r="R469" s="105"/>
      <c r="S469" s="105"/>
      <c r="T469" s="105"/>
      <c r="X469" s="10"/>
    </row>
    <row r="470" spans="15:24" ht="15.75" customHeight="1">
      <c r="O470" s="105"/>
      <c r="P470" s="105"/>
      <c r="Q470" s="105"/>
      <c r="R470" s="105"/>
      <c r="S470" s="105"/>
      <c r="T470" s="105"/>
      <c r="X470" s="10"/>
    </row>
    <row r="471" spans="15:24" ht="15.75" customHeight="1">
      <c r="O471" s="105"/>
      <c r="P471" s="105"/>
      <c r="Q471" s="105"/>
      <c r="R471" s="105"/>
      <c r="S471" s="105"/>
      <c r="T471" s="105"/>
      <c r="X471" s="10"/>
    </row>
    <row r="472" spans="15:24" ht="15.75" customHeight="1">
      <c r="O472" s="105"/>
      <c r="P472" s="105"/>
      <c r="Q472" s="105"/>
      <c r="R472" s="105"/>
      <c r="S472" s="105"/>
      <c r="T472" s="105"/>
      <c r="X472" s="10"/>
    </row>
    <row r="473" spans="15:24" ht="15.75" customHeight="1">
      <c r="O473" s="105"/>
      <c r="P473" s="105"/>
      <c r="Q473" s="105"/>
      <c r="R473" s="105"/>
      <c r="S473" s="105"/>
      <c r="T473" s="105"/>
      <c r="X473" s="10"/>
    </row>
    <row r="474" spans="15:24" ht="15.75" customHeight="1">
      <c r="O474" s="105"/>
      <c r="P474" s="105"/>
      <c r="Q474" s="105"/>
      <c r="R474" s="105"/>
      <c r="S474" s="105"/>
      <c r="T474" s="105"/>
      <c r="X474" s="10"/>
    </row>
    <row r="475" spans="15:24" ht="15.75" customHeight="1">
      <c r="O475" s="105"/>
      <c r="P475" s="105"/>
      <c r="Q475" s="105"/>
      <c r="R475" s="105"/>
      <c r="S475" s="105"/>
      <c r="T475" s="105"/>
      <c r="X475" s="10"/>
    </row>
    <row r="476" spans="15:24" ht="15.75" customHeight="1">
      <c r="O476" s="105"/>
      <c r="P476" s="105"/>
      <c r="Q476" s="105"/>
      <c r="R476" s="105"/>
      <c r="S476" s="105"/>
      <c r="T476" s="105"/>
      <c r="X476" s="10"/>
    </row>
    <row r="477" spans="15:24" ht="15.75" customHeight="1">
      <c r="O477" s="105"/>
      <c r="P477" s="105"/>
      <c r="Q477" s="105"/>
      <c r="R477" s="105"/>
      <c r="S477" s="105"/>
      <c r="T477" s="105"/>
      <c r="X477" s="10"/>
    </row>
    <row r="478" spans="15:24" ht="15.75" customHeight="1">
      <c r="O478" s="105"/>
      <c r="P478" s="105"/>
      <c r="Q478" s="105"/>
      <c r="R478" s="105"/>
      <c r="S478" s="105"/>
      <c r="T478" s="105"/>
      <c r="X478" s="10"/>
    </row>
    <row r="479" spans="15:24" ht="15.75" customHeight="1">
      <c r="O479" s="105"/>
      <c r="P479" s="105"/>
      <c r="Q479" s="105"/>
      <c r="R479" s="105"/>
      <c r="S479" s="105"/>
      <c r="T479" s="105"/>
      <c r="X479" s="10"/>
    </row>
    <row r="480" spans="15:24" ht="15.75" customHeight="1">
      <c r="O480" s="105"/>
      <c r="P480" s="105"/>
      <c r="Q480" s="105"/>
      <c r="R480" s="105"/>
      <c r="S480" s="105"/>
      <c r="T480" s="105"/>
      <c r="X480" s="10"/>
    </row>
    <row r="481" spans="15:24" ht="15.75" customHeight="1">
      <c r="O481" s="105"/>
      <c r="P481" s="105"/>
      <c r="Q481" s="105"/>
      <c r="R481" s="105"/>
      <c r="S481" s="105"/>
      <c r="T481" s="105"/>
      <c r="X481" s="10"/>
    </row>
    <row r="482" spans="15:24" ht="15.75" customHeight="1">
      <c r="O482" s="105"/>
      <c r="P482" s="105"/>
      <c r="Q482" s="105"/>
      <c r="R482" s="105"/>
      <c r="S482" s="105"/>
      <c r="T482" s="105"/>
      <c r="X482" s="10"/>
    </row>
    <row r="483" spans="15:24" ht="15.75" customHeight="1">
      <c r="O483" s="105"/>
      <c r="P483" s="105"/>
      <c r="Q483" s="105"/>
      <c r="R483" s="105"/>
      <c r="S483" s="105"/>
      <c r="T483" s="105"/>
      <c r="X483" s="10"/>
    </row>
    <row r="484" spans="15:24" ht="15.75" customHeight="1">
      <c r="O484" s="105"/>
      <c r="P484" s="105"/>
      <c r="Q484" s="105"/>
      <c r="R484" s="105"/>
      <c r="S484" s="105"/>
      <c r="T484" s="105"/>
      <c r="X484" s="10"/>
    </row>
    <row r="485" spans="15:24" ht="15.75" customHeight="1">
      <c r="O485" s="105"/>
      <c r="P485" s="105"/>
      <c r="Q485" s="105"/>
      <c r="R485" s="105"/>
      <c r="S485" s="105"/>
      <c r="T485" s="105"/>
      <c r="X485" s="10"/>
    </row>
    <row r="486" spans="15:24" ht="15.75" customHeight="1">
      <c r="O486" s="105"/>
      <c r="P486" s="105"/>
      <c r="Q486" s="105"/>
      <c r="R486" s="105"/>
      <c r="S486" s="105"/>
      <c r="T486" s="105"/>
      <c r="X486" s="10"/>
    </row>
    <row r="487" spans="15:24" ht="15.75" customHeight="1">
      <c r="O487" s="105"/>
      <c r="P487" s="105"/>
      <c r="Q487" s="105"/>
      <c r="R487" s="105"/>
      <c r="S487" s="105"/>
      <c r="T487" s="105"/>
      <c r="X487" s="10"/>
    </row>
    <row r="488" spans="15:24" ht="15.75" customHeight="1">
      <c r="O488" s="105"/>
      <c r="P488" s="105"/>
      <c r="Q488" s="105"/>
      <c r="R488" s="105"/>
      <c r="S488" s="105"/>
      <c r="T488" s="105"/>
      <c r="X488" s="10"/>
    </row>
    <row r="489" spans="15:24" ht="15.75" customHeight="1">
      <c r="O489" s="105"/>
      <c r="P489" s="105"/>
      <c r="Q489" s="105"/>
      <c r="R489" s="105"/>
      <c r="S489" s="105"/>
      <c r="T489" s="105"/>
      <c r="X489" s="10"/>
    </row>
    <row r="490" spans="15:24" ht="15.75" customHeight="1">
      <c r="O490" s="105"/>
      <c r="P490" s="105"/>
      <c r="Q490" s="105"/>
      <c r="R490" s="105"/>
      <c r="S490" s="105"/>
      <c r="T490" s="105"/>
      <c r="X490" s="10"/>
    </row>
    <row r="491" spans="15:24" ht="15.75" customHeight="1">
      <c r="O491" s="105"/>
      <c r="P491" s="105"/>
      <c r="Q491" s="105"/>
      <c r="R491" s="105"/>
      <c r="S491" s="105"/>
      <c r="T491" s="105"/>
      <c r="X491" s="10"/>
    </row>
    <row r="492" spans="15:24" ht="15.75" customHeight="1">
      <c r="O492" s="105"/>
      <c r="P492" s="105"/>
      <c r="Q492" s="105"/>
      <c r="R492" s="105"/>
      <c r="S492" s="105"/>
      <c r="T492" s="105"/>
      <c r="X492" s="10"/>
    </row>
    <row r="493" spans="15:24" ht="15.75" customHeight="1">
      <c r="O493" s="105"/>
      <c r="P493" s="105"/>
      <c r="Q493" s="105"/>
      <c r="R493" s="105"/>
      <c r="S493" s="105"/>
      <c r="T493" s="105"/>
      <c r="X493" s="10"/>
    </row>
    <row r="494" spans="15:24" ht="15.75" customHeight="1">
      <c r="O494" s="105"/>
      <c r="P494" s="105"/>
      <c r="Q494" s="105"/>
      <c r="R494" s="105"/>
      <c r="S494" s="105"/>
      <c r="T494" s="105"/>
      <c r="X494" s="10"/>
    </row>
    <row r="495" spans="15:24" ht="15.75" customHeight="1">
      <c r="O495" s="105"/>
      <c r="P495" s="105"/>
      <c r="Q495" s="105"/>
      <c r="R495" s="105"/>
      <c r="S495" s="105"/>
      <c r="T495" s="105"/>
      <c r="X495" s="10"/>
    </row>
    <row r="496" spans="15:24" ht="15.75" customHeight="1">
      <c r="O496" s="105"/>
      <c r="P496" s="105"/>
      <c r="Q496" s="105"/>
      <c r="R496" s="105"/>
      <c r="S496" s="105"/>
      <c r="T496" s="105"/>
      <c r="X496" s="10"/>
    </row>
    <row r="497" spans="15:24" ht="15.75" customHeight="1">
      <c r="O497" s="105"/>
      <c r="P497" s="105"/>
      <c r="Q497" s="105"/>
      <c r="R497" s="105"/>
      <c r="S497" s="105"/>
      <c r="T497" s="105"/>
      <c r="X497" s="10"/>
    </row>
    <row r="498" spans="15:24" ht="15.75" customHeight="1">
      <c r="O498" s="105"/>
      <c r="P498" s="105"/>
      <c r="Q498" s="105"/>
      <c r="R498" s="105"/>
      <c r="S498" s="105"/>
      <c r="T498" s="105"/>
      <c r="X498" s="10"/>
    </row>
    <row r="499" spans="15:24" ht="15.75" customHeight="1">
      <c r="O499" s="105"/>
      <c r="P499" s="105"/>
      <c r="Q499" s="105"/>
      <c r="R499" s="105"/>
      <c r="S499" s="105"/>
      <c r="T499" s="105"/>
      <c r="X499" s="10"/>
    </row>
    <row r="500" spans="15:24" ht="15.75" customHeight="1">
      <c r="O500" s="105"/>
      <c r="P500" s="105"/>
      <c r="Q500" s="105"/>
      <c r="R500" s="105"/>
      <c r="S500" s="105"/>
      <c r="T500" s="105"/>
      <c r="X500" s="10"/>
    </row>
    <row r="501" spans="15:24" ht="15.75" customHeight="1">
      <c r="O501" s="105"/>
      <c r="P501" s="105"/>
      <c r="Q501" s="105"/>
      <c r="R501" s="105"/>
      <c r="S501" s="105"/>
      <c r="T501" s="105"/>
      <c r="X501" s="10"/>
    </row>
    <row r="502" spans="15:24" ht="15.75" customHeight="1">
      <c r="O502" s="105"/>
      <c r="P502" s="105"/>
      <c r="Q502" s="105"/>
      <c r="R502" s="105"/>
      <c r="S502" s="105"/>
      <c r="T502" s="105"/>
      <c r="X502" s="10"/>
    </row>
    <row r="503" spans="15:24" ht="15.75" customHeight="1">
      <c r="O503" s="105"/>
      <c r="P503" s="105"/>
      <c r="Q503" s="105"/>
      <c r="R503" s="105"/>
      <c r="S503" s="105"/>
      <c r="T503" s="105"/>
      <c r="X503" s="10"/>
    </row>
    <row r="504" spans="15:24" ht="15.75" customHeight="1">
      <c r="O504" s="105"/>
      <c r="P504" s="105"/>
      <c r="Q504" s="105"/>
      <c r="R504" s="105"/>
      <c r="S504" s="105"/>
      <c r="T504" s="105"/>
      <c r="X504" s="10"/>
    </row>
    <row r="505" spans="15:24" ht="15.75" customHeight="1">
      <c r="O505" s="105"/>
      <c r="P505" s="105"/>
      <c r="Q505" s="105"/>
      <c r="R505" s="105"/>
      <c r="S505" s="105"/>
      <c r="T505" s="105"/>
      <c r="X505" s="10"/>
    </row>
    <row r="506" spans="15:24" ht="15.75" customHeight="1">
      <c r="O506" s="105"/>
      <c r="P506" s="105"/>
      <c r="Q506" s="105"/>
      <c r="R506" s="105"/>
      <c r="S506" s="105"/>
      <c r="T506" s="105"/>
      <c r="X506" s="10"/>
    </row>
    <row r="507" spans="15:24" ht="15.75" customHeight="1">
      <c r="O507" s="105"/>
      <c r="P507" s="105"/>
      <c r="Q507" s="105"/>
      <c r="R507" s="105"/>
      <c r="S507" s="105"/>
      <c r="T507" s="105"/>
      <c r="X507" s="10"/>
    </row>
    <row r="508" spans="15:24" ht="15.75" customHeight="1">
      <c r="O508" s="105"/>
      <c r="P508" s="105"/>
      <c r="Q508" s="105"/>
      <c r="R508" s="105"/>
      <c r="S508" s="105"/>
      <c r="T508" s="105"/>
      <c r="X508" s="10"/>
    </row>
    <row r="509" spans="15:24" ht="15.75" customHeight="1">
      <c r="O509" s="105"/>
      <c r="P509" s="105"/>
      <c r="Q509" s="105"/>
      <c r="R509" s="105"/>
      <c r="S509" s="105"/>
      <c r="T509" s="105"/>
      <c r="X509" s="10"/>
    </row>
    <row r="510" spans="15:24" ht="15.75" customHeight="1">
      <c r="O510" s="105"/>
      <c r="P510" s="105"/>
      <c r="Q510" s="105"/>
      <c r="R510" s="105"/>
      <c r="S510" s="105"/>
      <c r="T510" s="105"/>
      <c r="X510" s="10"/>
    </row>
    <row r="511" spans="15:24" ht="15.75" customHeight="1">
      <c r="O511" s="105"/>
      <c r="P511" s="105"/>
      <c r="Q511" s="105"/>
      <c r="R511" s="105"/>
      <c r="S511" s="105"/>
      <c r="T511" s="105"/>
      <c r="X511" s="10"/>
    </row>
    <row r="512" spans="15:24" ht="15.75" customHeight="1">
      <c r="O512" s="105"/>
      <c r="P512" s="105"/>
      <c r="Q512" s="105"/>
      <c r="R512" s="105"/>
      <c r="S512" s="105"/>
      <c r="T512" s="105"/>
      <c r="X512" s="10"/>
    </row>
    <row r="513" spans="15:24" ht="15.75" customHeight="1">
      <c r="O513" s="105"/>
      <c r="P513" s="105"/>
      <c r="Q513" s="105"/>
      <c r="R513" s="105"/>
      <c r="S513" s="105"/>
      <c r="T513" s="105"/>
      <c r="X513" s="10"/>
    </row>
    <row r="514" spans="15:24" ht="15.75" customHeight="1">
      <c r="O514" s="105"/>
      <c r="P514" s="105"/>
      <c r="Q514" s="105"/>
      <c r="R514" s="105"/>
      <c r="S514" s="105"/>
      <c r="T514" s="105"/>
      <c r="X514" s="10"/>
    </row>
    <row r="515" spans="15:24" ht="15.75" customHeight="1">
      <c r="O515" s="105"/>
      <c r="P515" s="105"/>
      <c r="Q515" s="105"/>
      <c r="R515" s="105"/>
      <c r="S515" s="105"/>
      <c r="T515" s="105"/>
      <c r="X515" s="10"/>
    </row>
    <row r="516" spans="15:24" ht="15.75" customHeight="1">
      <c r="O516" s="105"/>
      <c r="P516" s="105"/>
      <c r="Q516" s="105"/>
      <c r="R516" s="105"/>
      <c r="S516" s="105"/>
      <c r="T516" s="105"/>
      <c r="X516" s="10"/>
    </row>
    <row r="517" spans="15:24" ht="15.75" customHeight="1">
      <c r="O517" s="105"/>
      <c r="P517" s="105"/>
      <c r="Q517" s="105"/>
      <c r="R517" s="105"/>
      <c r="S517" s="105"/>
      <c r="T517" s="105"/>
      <c r="X517" s="10"/>
    </row>
    <row r="518" spans="15:24" ht="15.75" customHeight="1">
      <c r="O518" s="105"/>
      <c r="P518" s="105"/>
      <c r="Q518" s="105"/>
      <c r="R518" s="105"/>
      <c r="S518" s="105"/>
      <c r="T518" s="105"/>
      <c r="X518" s="10"/>
    </row>
    <row r="519" spans="15:24" ht="15.75" customHeight="1">
      <c r="O519" s="105"/>
      <c r="P519" s="105"/>
      <c r="Q519" s="105"/>
      <c r="R519" s="105"/>
      <c r="S519" s="105"/>
      <c r="T519" s="105"/>
      <c r="X519" s="10"/>
    </row>
    <row r="520" spans="15:24" ht="15.75" customHeight="1">
      <c r="O520" s="105"/>
      <c r="P520" s="105"/>
      <c r="Q520" s="105"/>
      <c r="R520" s="105"/>
      <c r="S520" s="105"/>
      <c r="T520" s="105"/>
      <c r="X520" s="10"/>
    </row>
    <row r="521" spans="15:24" ht="15.75" customHeight="1">
      <c r="O521" s="105"/>
      <c r="P521" s="105"/>
      <c r="Q521" s="105"/>
      <c r="R521" s="105"/>
      <c r="S521" s="105"/>
      <c r="T521" s="105"/>
      <c r="X521" s="10"/>
    </row>
    <row r="522" spans="15:24" ht="15.75" customHeight="1">
      <c r="O522" s="105"/>
      <c r="P522" s="105"/>
      <c r="Q522" s="105"/>
      <c r="R522" s="105"/>
      <c r="S522" s="105"/>
      <c r="T522" s="105"/>
      <c r="X522" s="10"/>
    </row>
    <row r="523" spans="15:24" ht="15.75" customHeight="1">
      <c r="O523" s="105"/>
      <c r="P523" s="105"/>
      <c r="Q523" s="105"/>
      <c r="R523" s="105"/>
      <c r="S523" s="105"/>
      <c r="T523" s="105"/>
      <c r="X523" s="10"/>
    </row>
    <row r="524" spans="15:24" ht="15.75" customHeight="1">
      <c r="O524" s="105"/>
      <c r="P524" s="105"/>
      <c r="Q524" s="105"/>
      <c r="R524" s="105"/>
      <c r="S524" s="105"/>
      <c r="T524" s="105"/>
      <c r="X524" s="10"/>
    </row>
    <row r="525" spans="15:24" ht="15.75" customHeight="1">
      <c r="O525" s="105"/>
      <c r="P525" s="105"/>
      <c r="Q525" s="105"/>
      <c r="R525" s="105"/>
      <c r="S525" s="105"/>
      <c r="T525" s="105"/>
      <c r="X525" s="10"/>
    </row>
    <row r="526" spans="15:24" ht="15.75" customHeight="1">
      <c r="O526" s="105"/>
      <c r="P526" s="105"/>
      <c r="Q526" s="105"/>
      <c r="R526" s="105"/>
      <c r="S526" s="105"/>
      <c r="T526" s="105"/>
      <c r="X526" s="10"/>
    </row>
    <row r="527" spans="15:24" ht="15.75" customHeight="1">
      <c r="O527" s="105"/>
      <c r="P527" s="105"/>
      <c r="Q527" s="105"/>
      <c r="R527" s="105"/>
      <c r="S527" s="105"/>
      <c r="T527" s="105"/>
      <c r="X527" s="10"/>
    </row>
    <row r="528" spans="15:24" ht="15.75" customHeight="1">
      <c r="O528" s="105"/>
      <c r="P528" s="105"/>
      <c r="Q528" s="105"/>
      <c r="R528" s="105"/>
      <c r="S528" s="105"/>
      <c r="T528" s="105"/>
      <c r="X528" s="10"/>
    </row>
    <row r="529" spans="15:24" ht="15.75" customHeight="1">
      <c r="O529" s="105"/>
      <c r="P529" s="105"/>
      <c r="Q529" s="105"/>
      <c r="R529" s="105"/>
      <c r="S529" s="105"/>
      <c r="T529" s="105"/>
      <c r="X529" s="10"/>
    </row>
    <row r="530" spans="15:24" ht="15.75" customHeight="1">
      <c r="O530" s="105"/>
      <c r="P530" s="105"/>
      <c r="Q530" s="105"/>
      <c r="R530" s="105"/>
      <c r="S530" s="105"/>
      <c r="T530" s="105"/>
      <c r="X530" s="10"/>
    </row>
    <row r="531" spans="15:24" ht="15.75" customHeight="1">
      <c r="O531" s="105"/>
      <c r="P531" s="105"/>
      <c r="Q531" s="105"/>
      <c r="R531" s="105"/>
      <c r="S531" s="105"/>
      <c r="T531" s="105"/>
      <c r="X531" s="10"/>
    </row>
    <row r="532" spans="15:24" ht="15.75" customHeight="1">
      <c r="O532" s="105"/>
      <c r="P532" s="105"/>
      <c r="Q532" s="105"/>
      <c r="R532" s="105"/>
      <c r="S532" s="105"/>
      <c r="T532" s="105"/>
      <c r="X532" s="10"/>
    </row>
    <row r="533" spans="15:24" ht="15.75" customHeight="1">
      <c r="O533" s="105"/>
      <c r="P533" s="105"/>
      <c r="Q533" s="105"/>
      <c r="R533" s="105"/>
      <c r="S533" s="105"/>
      <c r="T533" s="105"/>
      <c r="X533" s="10"/>
    </row>
    <row r="534" spans="15:24" ht="15.75" customHeight="1">
      <c r="O534" s="105"/>
      <c r="P534" s="105"/>
      <c r="Q534" s="105"/>
      <c r="R534" s="105"/>
      <c r="S534" s="105"/>
      <c r="T534" s="105"/>
      <c r="X534" s="10"/>
    </row>
    <row r="535" spans="15:24" ht="15.75" customHeight="1">
      <c r="O535" s="105"/>
      <c r="P535" s="105"/>
      <c r="Q535" s="105"/>
      <c r="R535" s="105"/>
      <c r="S535" s="105"/>
      <c r="T535" s="105"/>
      <c r="X535" s="10"/>
    </row>
    <row r="536" spans="15:24" ht="15.75" customHeight="1">
      <c r="O536" s="105"/>
      <c r="P536" s="105"/>
      <c r="Q536" s="105"/>
      <c r="R536" s="105"/>
      <c r="S536" s="105"/>
      <c r="T536" s="105"/>
      <c r="X536" s="10"/>
    </row>
    <row r="537" spans="15:24" ht="15.75" customHeight="1">
      <c r="O537" s="105"/>
      <c r="P537" s="105"/>
      <c r="Q537" s="105"/>
      <c r="R537" s="105"/>
      <c r="S537" s="105"/>
      <c r="T537" s="105"/>
      <c r="X537" s="10"/>
    </row>
    <row r="538" spans="15:24" ht="15.75" customHeight="1">
      <c r="O538" s="105"/>
      <c r="P538" s="105"/>
      <c r="Q538" s="105"/>
      <c r="R538" s="105"/>
      <c r="S538" s="105"/>
      <c r="T538" s="105"/>
      <c r="X538" s="10"/>
    </row>
    <row r="539" spans="15:24" ht="15.75" customHeight="1">
      <c r="O539" s="105"/>
      <c r="P539" s="105"/>
      <c r="Q539" s="105"/>
      <c r="R539" s="105"/>
      <c r="S539" s="105"/>
      <c r="T539" s="105"/>
      <c r="X539" s="10"/>
    </row>
    <row r="540" spans="15:24" ht="15.75" customHeight="1">
      <c r="O540" s="105"/>
      <c r="P540" s="105"/>
      <c r="Q540" s="105"/>
      <c r="R540" s="105"/>
      <c r="S540" s="105"/>
      <c r="T540" s="105"/>
      <c r="X540" s="10"/>
    </row>
    <row r="541" spans="15:24" ht="15.75" customHeight="1">
      <c r="O541" s="105"/>
      <c r="P541" s="105"/>
      <c r="Q541" s="105"/>
      <c r="R541" s="105"/>
      <c r="S541" s="105"/>
      <c r="T541" s="105"/>
      <c r="X541" s="10"/>
    </row>
    <row r="542" spans="15:24" ht="15.75" customHeight="1">
      <c r="O542" s="105"/>
      <c r="P542" s="105"/>
      <c r="Q542" s="105"/>
      <c r="R542" s="105"/>
      <c r="S542" s="105"/>
      <c r="T542" s="105"/>
      <c r="X542" s="10"/>
    </row>
    <row r="543" spans="15:24" ht="15.75" customHeight="1">
      <c r="O543" s="105"/>
      <c r="P543" s="105"/>
      <c r="Q543" s="105"/>
      <c r="R543" s="105"/>
      <c r="S543" s="105"/>
      <c r="T543" s="105"/>
      <c r="X543" s="10"/>
    </row>
    <row r="544" spans="15:24" ht="15.75" customHeight="1">
      <c r="O544" s="105"/>
      <c r="P544" s="105"/>
      <c r="Q544" s="105"/>
      <c r="R544" s="105"/>
      <c r="S544" s="105"/>
      <c r="T544" s="105"/>
      <c r="X544" s="10"/>
    </row>
    <row r="545" spans="15:24" ht="15.75" customHeight="1">
      <c r="O545" s="105"/>
      <c r="P545" s="105"/>
      <c r="Q545" s="105"/>
      <c r="R545" s="105"/>
      <c r="S545" s="105"/>
      <c r="T545" s="105"/>
      <c r="X545" s="10"/>
    </row>
    <row r="546" spans="15:24" ht="15.75" customHeight="1">
      <c r="O546" s="105"/>
      <c r="P546" s="105"/>
      <c r="Q546" s="105"/>
      <c r="R546" s="105"/>
      <c r="S546" s="105"/>
      <c r="T546" s="105"/>
      <c r="X546" s="10"/>
    </row>
    <row r="547" spans="15:24" ht="15.75" customHeight="1">
      <c r="O547" s="105"/>
      <c r="P547" s="105"/>
      <c r="Q547" s="105"/>
      <c r="R547" s="105"/>
      <c r="S547" s="105"/>
      <c r="T547" s="105"/>
      <c r="X547" s="10"/>
    </row>
    <row r="548" spans="15:24" ht="15.75" customHeight="1">
      <c r="O548" s="105"/>
      <c r="P548" s="105"/>
      <c r="Q548" s="105"/>
      <c r="R548" s="105"/>
      <c r="S548" s="105"/>
      <c r="T548" s="105"/>
      <c r="X548" s="10"/>
    </row>
    <row r="549" spans="15:24" ht="15.75" customHeight="1">
      <c r="O549" s="105"/>
      <c r="P549" s="105"/>
      <c r="Q549" s="105"/>
      <c r="R549" s="105"/>
      <c r="S549" s="105"/>
      <c r="T549" s="105"/>
      <c r="X549" s="10"/>
    </row>
    <row r="550" spans="15:24" ht="15.75" customHeight="1">
      <c r="O550" s="105"/>
      <c r="P550" s="105"/>
      <c r="Q550" s="105"/>
      <c r="R550" s="105"/>
      <c r="S550" s="105"/>
      <c r="T550" s="105"/>
      <c r="X550" s="10"/>
    </row>
    <row r="551" spans="15:24" ht="15.75" customHeight="1">
      <c r="O551" s="105"/>
      <c r="P551" s="105"/>
      <c r="Q551" s="105"/>
      <c r="R551" s="105"/>
      <c r="S551" s="105"/>
      <c r="T551" s="105"/>
      <c r="X551" s="10"/>
    </row>
    <row r="552" spans="15:24" ht="15.75" customHeight="1">
      <c r="O552" s="105"/>
      <c r="P552" s="105"/>
      <c r="Q552" s="105"/>
      <c r="R552" s="105"/>
      <c r="S552" s="105"/>
      <c r="T552" s="105"/>
      <c r="X552" s="10"/>
    </row>
    <row r="553" spans="15:24" ht="15.75" customHeight="1">
      <c r="O553" s="105"/>
      <c r="P553" s="105"/>
      <c r="Q553" s="105"/>
      <c r="R553" s="105"/>
      <c r="S553" s="105"/>
      <c r="T553" s="105"/>
      <c r="X553" s="10"/>
    </row>
    <row r="554" spans="15:24" ht="15.75" customHeight="1">
      <c r="O554" s="105"/>
      <c r="P554" s="105"/>
      <c r="Q554" s="105"/>
      <c r="R554" s="105"/>
      <c r="S554" s="105"/>
      <c r="T554" s="105"/>
      <c r="X554" s="10"/>
    </row>
    <row r="555" spans="15:24" ht="15.75" customHeight="1">
      <c r="O555" s="105"/>
      <c r="P555" s="105"/>
      <c r="Q555" s="105"/>
      <c r="R555" s="105"/>
      <c r="S555" s="105"/>
      <c r="T555" s="105"/>
      <c r="X555" s="10"/>
    </row>
    <row r="556" spans="15:24" ht="15.75" customHeight="1">
      <c r="O556" s="105"/>
      <c r="P556" s="105"/>
      <c r="Q556" s="105"/>
      <c r="R556" s="105"/>
      <c r="S556" s="105"/>
      <c r="T556" s="105"/>
      <c r="X556" s="10"/>
    </row>
    <row r="557" spans="15:24" ht="15.75" customHeight="1">
      <c r="O557" s="105"/>
      <c r="P557" s="105"/>
      <c r="Q557" s="105"/>
      <c r="R557" s="105"/>
      <c r="S557" s="105"/>
      <c r="T557" s="105"/>
      <c r="X557" s="10"/>
    </row>
    <row r="558" spans="15:24" ht="15.75" customHeight="1">
      <c r="O558" s="105"/>
      <c r="P558" s="105"/>
      <c r="Q558" s="105"/>
      <c r="R558" s="105"/>
      <c r="S558" s="105"/>
      <c r="T558" s="105"/>
      <c r="X558" s="10"/>
    </row>
    <row r="559" spans="15:24" ht="15.75" customHeight="1">
      <c r="O559" s="105"/>
      <c r="P559" s="105"/>
      <c r="Q559" s="105"/>
      <c r="R559" s="105"/>
      <c r="S559" s="105"/>
      <c r="T559" s="105"/>
      <c r="X559" s="10"/>
    </row>
    <row r="560" spans="15:24" ht="15.75" customHeight="1">
      <c r="O560" s="105"/>
      <c r="P560" s="105"/>
      <c r="Q560" s="105"/>
      <c r="R560" s="105"/>
      <c r="S560" s="105"/>
      <c r="T560" s="105"/>
      <c r="X560" s="10"/>
    </row>
    <row r="561" spans="15:24" ht="15.75" customHeight="1">
      <c r="O561" s="105"/>
      <c r="P561" s="105"/>
      <c r="Q561" s="105"/>
      <c r="R561" s="105"/>
      <c r="S561" s="105"/>
      <c r="T561" s="105"/>
      <c r="X561" s="10"/>
    </row>
    <row r="562" spans="15:24" ht="15.75" customHeight="1">
      <c r="O562" s="105"/>
      <c r="P562" s="105"/>
      <c r="Q562" s="105"/>
      <c r="R562" s="105"/>
      <c r="S562" s="105"/>
      <c r="T562" s="105"/>
      <c r="X562" s="10"/>
    </row>
    <row r="563" spans="15:24" ht="15.75" customHeight="1">
      <c r="O563" s="105"/>
      <c r="P563" s="105"/>
      <c r="Q563" s="105"/>
      <c r="R563" s="105"/>
      <c r="S563" s="105"/>
      <c r="T563" s="105"/>
      <c r="X563" s="10"/>
    </row>
    <row r="564" spans="15:24" ht="15.75" customHeight="1">
      <c r="O564" s="105"/>
      <c r="P564" s="105"/>
      <c r="Q564" s="105"/>
      <c r="R564" s="105"/>
      <c r="S564" s="105"/>
      <c r="T564" s="105"/>
      <c r="X564" s="10"/>
    </row>
    <row r="565" spans="15:24" ht="15.75" customHeight="1">
      <c r="O565" s="105"/>
      <c r="P565" s="105"/>
      <c r="Q565" s="105"/>
      <c r="R565" s="105"/>
      <c r="S565" s="105"/>
      <c r="T565" s="105"/>
      <c r="X565" s="10"/>
    </row>
    <row r="566" spans="15:24" ht="15.75" customHeight="1">
      <c r="O566" s="105"/>
      <c r="P566" s="105"/>
      <c r="Q566" s="105"/>
      <c r="R566" s="105"/>
      <c r="S566" s="105"/>
      <c r="T566" s="105"/>
      <c r="X566" s="10"/>
    </row>
    <row r="567" spans="15:24" ht="15.75" customHeight="1">
      <c r="O567" s="105"/>
      <c r="P567" s="105"/>
      <c r="Q567" s="105"/>
      <c r="R567" s="105"/>
      <c r="S567" s="105"/>
      <c r="T567" s="105"/>
      <c r="X567" s="10"/>
    </row>
    <row r="568" spans="15:24" ht="15.75" customHeight="1">
      <c r="O568" s="105"/>
      <c r="P568" s="105"/>
      <c r="Q568" s="105"/>
      <c r="R568" s="105"/>
      <c r="S568" s="105"/>
      <c r="T568" s="105"/>
      <c r="X568" s="10"/>
    </row>
    <row r="569" spans="15:24" ht="15.75" customHeight="1">
      <c r="O569" s="105"/>
      <c r="P569" s="105"/>
      <c r="Q569" s="105"/>
      <c r="R569" s="105"/>
      <c r="S569" s="105"/>
      <c r="T569" s="105"/>
      <c r="X569" s="10"/>
    </row>
    <row r="570" spans="15:24" ht="15.75" customHeight="1">
      <c r="O570" s="105"/>
      <c r="P570" s="105"/>
      <c r="Q570" s="105"/>
      <c r="R570" s="105"/>
      <c r="S570" s="105"/>
      <c r="T570" s="105"/>
      <c r="X570" s="10"/>
    </row>
    <row r="571" spans="15:24" ht="15.75" customHeight="1">
      <c r="O571" s="105"/>
      <c r="P571" s="105"/>
      <c r="Q571" s="105"/>
      <c r="R571" s="105"/>
      <c r="S571" s="105"/>
      <c r="T571" s="105"/>
      <c r="X571" s="10"/>
    </row>
    <row r="572" spans="15:24" ht="15.75" customHeight="1">
      <c r="O572" s="105"/>
      <c r="P572" s="105"/>
      <c r="Q572" s="105"/>
      <c r="R572" s="105"/>
      <c r="S572" s="105"/>
      <c r="T572" s="105"/>
      <c r="X572" s="10"/>
    </row>
    <row r="573" spans="15:24" ht="15.75" customHeight="1">
      <c r="O573" s="105"/>
      <c r="P573" s="105"/>
      <c r="Q573" s="105"/>
      <c r="R573" s="105"/>
      <c r="S573" s="105"/>
      <c r="T573" s="105"/>
      <c r="X573" s="10"/>
    </row>
    <row r="574" spans="15:24" ht="15.75" customHeight="1">
      <c r="O574" s="105"/>
      <c r="P574" s="105"/>
      <c r="Q574" s="105"/>
      <c r="R574" s="105"/>
      <c r="S574" s="105"/>
      <c r="T574" s="105"/>
      <c r="X574" s="10"/>
    </row>
    <row r="575" spans="15:24" ht="15.75" customHeight="1">
      <c r="O575" s="105"/>
      <c r="P575" s="105"/>
      <c r="Q575" s="105"/>
      <c r="R575" s="105"/>
      <c r="S575" s="105"/>
      <c r="T575" s="105"/>
      <c r="X575" s="10"/>
    </row>
    <row r="576" spans="15:24" ht="15.75" customHeight="1">
      <c r="O576" s="105"/>
      <c r="P576" s="105"/>
      <c r="Q576" s="105"/>
      <c r="R576" s="105"/>
      <c r="S576" s="105"/>
      <c r="T576" s="105"/>
      <c r="X576" s="10"/>
    </row>
    <row r="577" spans="15:24" ht="15.75" customHeight="1">
      <c r="O577" s="105"/>
      <c r="P577" s="105"/>
      <c r="Q577" s="105"/>
      <c r="R577" s="105"/>
      <c r="S577" s="105"/>
      <c r="T577" s="105"/>
      <c r="X577" s="10"/>
    </row>
    <row r="578" spans="15:24" ht="15.75" customHeight="1">
      <c r="O578" s="105"/>
      <c r="P578" s="105"/>
      <c r="Q578" s="105"/>
      <c r="R578" s="105"/>
      <c r="S578" s="105"/>
      <c r="T578" s="105"/>
      <c r="X578" s="10"/>
    </row>
    <row r="579" spans="15:24" ht="15.75" customHeight="1">
      <c r="O579" s="105"/>
      <c r="P579" s="105"/>
      <c r="Q579" s="105"/>
      <c r="R579" s="105"/>
      <c r="S579" s="105"/>
      <c r="T579" s="105"/>
      <c r="X579" s="10"/>
    </row>
    <row r="580" spans="15:24" ht="15.75" customHeight="1">
      <c r="O580" s="105"/>
      <c r="P580" s="105"/>
      <c r="Q580" s="105"/>
      <c r="R580" s="105"/>
      <c r="S580" s="105"/>
      <c r="T580" s="105"/>
      <c r="X580" s="10"/>
    </row>
    <row r="581" spans="15:24" ht="15.75" customHeight="1">
      <c r="O581" s="105"/>
      <c r="P581" s="105"/>
      <c r="Q581" s="105"/>
      <c r="R581" s="105"/>
      <c r="S581" s="105"/>
      <c r="T581" s="105"/>
      <c r="X581" s="10"/>
    </row>
    <row r="582" spans="15:24" ht="15.75" customHeight="1">
      <c r="O582" s="105"/>
      <c r="P582" s="105"/>
      <c r="Q582" s="105"/>
      <c r="R582" s="105"/>
      <c r="S582" s="105"/>
      <c r="T582" s="105"/>
      <c r="X582" s="10"/>
    </row>
    <row r="583" spans="15:24" ht="15.75" customHeight="1">
      <c r="O583" s="105"/>
      <c r="P583" s="105"/>
      <c r="Q583" s="105"/>
      <c r="R583" s="105"/>
      <c r="S583" s="105"/>
      <c r="T583" s="105"/>
      <c r="X583" s="10"/>
    </row>
    <row r="584" spans="15:24" ht="15.75" customHeight="1">
      <c r="O584" s="105"/>
      <c r="P584" s="105"/>
      <c r="Q584" s="105"/>
      <c r="R584" s="105"/>
      <c r="S584" s="105"/>
      <c r="T584" s="105"/>
      <c r="X584" s="10"/>
    </row>
    <row r="585" spans="15:24" ht="15.75" customHeight="1">
      <c r="O585" s="105"/>
      <c r="P585" s="105"/>
      <c r="Q585" s="105"/>
      <c r="R585" s="105"/>
      <c r="S585" s="105"/>
      <c r="T585" s="105"/>
      <c r="X585" s="10"/>
    </row>
    <row r="586" spans="15:24" ht="15.75" customHeight="1">
      <c r="O586" s="105"/>
      <c r="P586" s="105"/>
      <c r="Q586" s="105"/>
      <c r="R586" s="105"/>
      <c r="S586" s="105"/>
      <c r="T586" s="105"/>
      <c r="X586" s="10"/>
    </row>
    <row r="587" spans="15:24" ht="15.75" customHeight="1">
      <c r="O587" s="105"/>
      <c r="P587" s="105"/>
      <c r="Q587" s="105"/>
      <c r="R587" s="105"/>
      <c r="S587" s="105"/>
      <c r="T587" s="105"/>
      <c r="X587" s="10"/>
    </row>
    <row r="588" spans="15:24" ht="15.75" customHeight="1">
      <c r="O588" s="105"/>
      <c r="P588" s="105"/>
      <c r="Q588" s="105"/>
      <c r="R588" s="105"/>
      <c r="S588" s="105"/>
      <c r="T588" s="105"/>
      <c r="X588" s="10"/>
    </row>
    <row r="589" spans="15:24" ht="15.75" customHeight="1">
      <c r="O589" s="105"/>
      <c r="P589" s="105"/>
      <c r="Q589" s="105"/>
      <c r="R589" s="105"/>
      <c r="S589" s="105"/>
      <c r="T589" s="105"/>
      <c r="X589" s="10"/>
    </row>
    <row r="590" spans="15:24" ht="15.75" customHeight="1">
      <c r="O590" s="105"/>
      <c r="P590" s="105"/>
      <c r="Q590" s="105"/>
      <c r="R590" s="105"/>
      <c r="S590" s="105"/>
      <c r="T590" s="105"/>
      <c r="X590" s="10"/>
    </row>
    <row r="591" spans="15:24" ht="15.75" customHeight="1">
      <c r="O591" s="105"/>
      <c r="P591" s="105"/>
      <c r="Q591" s="105"/>
      <c r="R591" s="105"/>
      <c r="S591" s="105"/>
      <c r="T591" s="105"/>
      <c r="X591" s="10"/>
    </row>
    <row r="592" spans="15:24" ht="15.75" customHeight="1">
      <c r="O592" s="105"/>
      <c r="P592" s="105"/>
      <c r="Q592" s="105"/>
      <c r="R592" s="105"/>
      <c r="S592" s="105"/>
      <c r="T592" s="105"/>
      <c r="X592" s="10"/>
    </row>
    <row r="593" spans="15:24" ht="15.75" customHeight="1">
      <c r="O593" s="105"/>
      <c r="P593" s="105"/>
      <c r="Q593" s="105"/>
      <c r="R593" s="105"/>
      <c r="S593" s="105"/>
      <c r="T593" s="105"/>
      <c r="X593" s="10"/>
    </row>
    <row r="594" spans="15:24" ht="15.75" customHeight="1">
      <c r="O594" s="105"/>
      <c r="P594" s="105"/>
      <c r="Q594" s="105"/>
      <c r="R594" s="105"/>
      <c r="S594" s="105"/>
      <c r="T594" s="105"/>
      <c r="X594" s="10"/>
    </row>
    <row r="595" spans="15:24" ht="15.75" customHeight="1">
      <c r="O595" s="105"/>
      <c r="P595" s="105"/>
      <c r="Q595" s="105"/>
      <c r="R595" s="105"/>
      <c r="S595" s="105"/>
      <c r="T595" s="105"/>
      <c r="X595" s="10"/>
    </row>
    <row r="596" spans="15:24" ht="15.75" customHeight="1">
      <c r="O596" s="105"/>
      <c r="P596" s="105"/>
      <c r="Q596" s="105"/>
      <c r="R596" s="105"/>
      <c r="S596" s="105"/>
      <c r="T596" s="105"/>
      <c r="X596" s="10"/>
    </row>
    <row r="597" spans="15:24" ht="15.75" customHeight="1">
      <c r="O597" s="105"/>
      <c r="P597" s="105"/>
      <c r="Q597" s="105"/>
      <c r="R597" s="105"/>
      <c r="S597" s="105"/>
      <c r="T597" s="105"/>
      <c r="X597" s="10"/>
    </row>
    <row r="598" spans="15:24" ht="15.75" customHeight="1">
      <c r="O598" s="105"/>
      <c r="P598" s="105"/>
      <c r="Q598" s="105"/>
      <c r="R598" s="105"/>
      <c r="S598" s="105"/>
      <c r="T598" s="105"/>
      <c r="X598" s="10"/>
    </row>
    <row r="599" spans="15:24" ht="15.75" customHeight="1">
      <c r="O599" s="105"/>
      <c r="P599" s="105"/>
      <c r="Q599" s="105"/>
      <c r="R599" s="105"/>
      <c r="S599" s="105"/>
      <c r="T599" s="105"/>
      <c r="X599" s="10"/>
    </row>
    <row r="600" spans="15:24" ht="15.75" customHeight="1">
      <c r="O600" s="105"/>
      <c r="P600" s="105"/>
      <c r="Q600" s="105"/>
      <c r="R600" s="105"/>
      <c r="S600" s="105"/>
      <c r="T600" s="105"/>
      <c r="X600" s="10"/>
    </row>
    <row r="601" spans="15:24" ht="15.75" customHeight="1">
      <c r="O601" s="105"/>
      <c r="P601" s="105"/>
      <c r="Q601" s="105"/>
      <c r="R601" s="105"/>
      <c r="S601" s="105"/>
      <c r="T601" s="105"/>
      <c r="X601" s="10"/>
    </row>
    <row r="602" spans="15:24" ht="15.75" customHeight="1">
      <c r="O602" s="105"/>
      <c r="P602" s="105"/>
      <c r="Q602" s="105"/>
      <c r="R602" s="105"/>
      <c r="S602" s="105"/>
      <c r="T602" s="105"/>
      <c r="X602" s="10"/>
    </row>
    <row r="603" spans="15:24" ht="15.75" customHeight="1">
      <c r="O603" s="105"/>
      <c r="P603" s="105"/>
      <c r="Q603" s="105"/>
      <c r="R603" s="105"/>
      <c r="S603" s="105"/>
      <c r="T603" s="105"/>
      <c r="X603" s="10"/>
    </row>
    <row r="604" spans="15:24" ht="15.75" customHeight="1">
      <c r="O604" s="105"/>
      <c r="P604" s="105"/>
      <c r="Q604" s="105"/>
      <c r="R604" s="105"/>
      <c r="S604" s="105"/>
      <c r="T604" s="105"/>
      <c r="X604" s="10"/>
    </row>
    <row r="605" spans="15:24" ht="15.75" customHeight="1">
      <c r="O605" s="105"/>
      <c r="P605" s="105"/>
      <c r="Q605" s="105"/>
      <c r="R605" s="105"/>
      <c r="S605" s="105"/>
      <c r="T605" s="105"/>
      <c r="X605" s="10"/>
    </row>
    <row r="606" spans="15:24" ht="15.75" customHeight="1">
      <c r="O606" s="105"/>
      <c r="P606" s="105"/>
      <c r="Q606" s="105"/>
      <c r="R606" s="105"/>
      <c r="S606" s="105"/>
      <c r="T606" s="105"/>
      <c r="X606" s="10"/>
    </row>
    <row r="607" spans="15:24" ht="15.75" customHeight="1">
      <c r="O607" s="105"/>
      <c r="P607" s="105"/>
      <c r="Q607" s="105"/>
      <c r="R607" s="105"/>
      <c r="S607" s="105"/>
      <c r="T607" s="105"/>
      <c r="X607" s="10"/>
    </row>
    <row r="608" spans="15:24" ht="15.75" customHeight="1">
      <c r="O608" s="105"/>
      <c r="P608" s="105"/>
      <c r="Q608" s="105"/>
      <c r="R608" s="105"/>
      <c r="S608" s="105"/>
      <c r="T608" s="105"/>
      <c r="X608" s="10"/>
    </row>
    <row r="609" spans="15:24" ht="15.75" customHeight="1">
      <c r="O609" s="105"/>
      <c r="P609" s="105"/>
      <c r="Q609" s="105"/>
      <c r="R609" s="105"/>
      <c r="S609" s="105"/>
      <c r="T609" s="105"/>
      <c r="X609" s="10"/>
    </row>
    <row r="610" spans="15:24" ht="15.75" customHeight="1">
      <c r="O610" s="105"/>
      <c r="P610" s="105"/>
      <c r="Q610" s="105"/>
      <c r="R610" s="105"/>
      <c r="S610" s="105"/>
      <c r="T610" s="105"/>
      <c r="X610" s="10"/>
    </row>
    <row r="611" spans="15:24" ht="15.75" customHeight="1">
      <c r="O611" s="105"/>
      <c r="P611" s="105"/>
      <c r="Q611" s="105"/>
      <c r="R611" s="105"/>
      <c r="S611" s="105"/>
      <c r="T611" s="105"/>
      <c r="X611" s="10"/>
    </row>
    <row r="612" spans="15:24" ht="15.75" customHeight="1">
      <c r="O612" s="105"/>
      <c r="P612" s="105"/>
      <c r="Q612" s="105"/>
      <c r="R612" s="105"/>
      <c r="S612" s="105"/>
      <c r="T612" s="105"/>
      <c r="X612" s="10"/>
    </row>
    <row r="613" spans="15:24" ht="15.75" customHeight="1">
      <c r="O613" s="105"/>
      <c r="P613" s="105"/>
      <c r="Q613" s="105"/>
      <c r="R613" s="105"/>
      <c r="S613" s="105"/>
      <c r="T613" s="105"/>
      <c r="X613" s="10"/>
    </row>
    <row r="614" spans="15:24" ht="15.75" customHeight="1">
      <c r="O614" s="105"/>
      <c r="P614" s="105"/>
      <c r="Q614" s="105"/>
      <c r="R614" s="105"/>
      <c r="S614" s="105"/>
      <c r="T614" s="105"/>
      <c r="X614" s="10"/>
    </row>
    <row r="615" spans="15:24" ht="15.75" customHeight="1">
      <c r="O615" s="105"/>
      <c r="P615" s="105"/>
      <c r="Q615" s="105"/>
      <c r="R615" s="105"/>
      <c r="S615" s="105"/>
      <c r="T615" s="105"/>
      <c r="X615" s="10"/>
    </row>
    <row r="616" spans="15:24" ht="15.75" customHeight="1">
      <c r="O616" s="105"/>
      <c r="P616" s="105"/>
      <c r="Q616" s="105"/>
      <c r="R616" s="105"/>
      <c r="S616" s="105"/>
      <c r="T616" s="105"/>
      <c r="X616" s="10"/>
    </row>
    <row r="617" spans="15:24" ht="15.75" customHeight="1">
      <c r="O617" s="105"/>
      <c r="P617" s="105"/>
      <c r="Q617" s="105"/>
      <c r="R617" s="105"/>
      <c r="S617" s="105"/>
      <c r="T617" s="105"/>
      <c r="X617" s="10"/>
    </row>
    <row r="618" spans="15:24" ht="15.75" customHeight="1">
      <c r="O618" s="105"/>
      <c r="P618" s="105"/>
      <c r="Q618" s="105"/>
      <c r="R618" s="105"/>
      <c r="S618" s="105"/>
      <c r="T618" s="105"/>
      <c r="X618" s="10"/>
    </row>
    <row r="619" spans="15:24" ht="15.75" customHeight="1">
      <c r="O619" s="105"/>
      <c r="P619" s="105"/>
      <c r="Q619" s="105"/>
      <c r="R619" s="105"/>
      <c r="S619" s="105"/>
      <c r="T619" s="105"/>
      <c r="X619" s="10"/>
    </row>
    <row r="620" spans="15:24" ht="15.75" customHeight="1">
      <c r="O620" s="105"/>
      <c r="P620" s="105"/>
      <c r="Q620" s="105"/>
      <c r="R620" s="105"/>
      <c r="S620" s="105"/>
      <c r="T620" s="105"/>
      <c r="X620" s="10"/>
    </row>
    <row r="621" spans="15:24" ht="15.75" customHeight="1">
      <c r="O621" s="105"/>
      <c r="P621" s="105"/>
      <c r="Q621" s="105"/>
      <c r="R621" s="105"/>
      <c r="S621" s="105"/>
      <c r="T621" s="105"/>
      <c r="X621" s="10"/>
    </row>
    <row r="622" spans="15:24" ht="15.75" customHeight="1">
      <c r="O622" s="105"/>
      <c r="P622" s="105"/>
      <c r="Q622" s="105"/>
      <c r="R622" s="105"/>
      <c r="S622" s="105"/>
      <c r="T622" s="105"/>
      <c r="X622" s="10"/>
    </row>
    <row r="623" spans="15:24" ht="15.75" customHeight="1">
      <c r="O623" s="105"/>
      <c r="P623" s="105"/>
      <c r="Q623" s="105"/>
      <c r="R623" s="105"/>
      <c r="S623" s="105"/>
      <c r="T623" s="105"/>
      <c r="X623" s="10"/>
    </row>
    <row r="624" spans="15:24" ht="15.75" customHeight="1">
      <c r="O624" s="105"/>
      <c r="P624" s="105"/>
      <c r="Q624" s="105"/>
      <c r="R624" s="105"/>
      <c r="S624" s="105"/>
      <c r="T624" s="105"/>
      <c r="X624" s="10"/>
    </row>
    <row r="625" spans="15:24" ht="15.75" customHeight="1">
      <c r="O625" s="105"/>
      <c r="P625" s="105"/>
      <c r="Q625" s="105"/>
      <c r="R625" s="105"/>
      <c r="S625" s="105"/>
      <c r="T625" s="105"/>
      <c r="X625" s="10"/>
    </row>
    <row r="626" spans="15:24" ht="15.75" customHeight="1">
      <c r="O626" s="105"/>
      <c r="P626" s="105"/>
      <c r="Q626" s="105"/>
      <c r="R626" s="105"/>
      <c r="S626" s="105"/>
      <c r="T626" s="105"/>
      <c r="X626" s="10"/>
    </row>
    <row r="627" spans="15:24" ht="15.75" customHeight="1">
      <c r="O627" s="105"/>
      <c r="P627" s="105"/>
      <c r="Q627" s="105"/>
      <c r="R627" s="105"/>
      <c r="S627" s="105"/>
      <c r="T627" s="105"/>
      <c r="X627" s="10"/>
    </row>
    <row r="628" spans="15:24" ht="15.75" customHeight="1">
      <c r="O628" s="105"/>
      <c r="P628" s="105"/>
      <c r="Q628" s="105"/>
      <c r="R628" s="105"/>
      <c r="S628" s="105"/>
      <c r="T628" s="105"/>
      <c r="X628" s="10"/>
    </row>
    <row r="629" spans="15:24" ht="15.75" customHeight="1">
      <c r="O629" s="105"/>
      <c r="P629" s="105"/>
      <c r="Q629" s="105"/>
      <c r="R629" s="105"/>
      <c r="S629" s="105"/>
      <c r="T629" s="105"/>
      <c r="X629" s="10"/>
    </row>
    <row r="630" spans="15:24" ht="15.75" customHeight="1">
      <c r="O630" s="105"/>
      <c r="P630" s="105"/>
      <c r="Q630" s="105"/>
      <c r="R630" s="105"/>
      <c r="S630" s="105"/>
      <c r="T630" s="105"/>
      <c r="X630" s="10"/>
    </row>
    <row r="631" spans="15:24" ht="15.75" customHeight="1">
      <c r="O631" s="105"/>
      <c r="P631" s="105"/>
      <c r="Q631" s="105"/>
      <c r="R631" s="105"/>
      <c r="S631" s="105"/>
      <c r="T631" s="105"/>
      <c r="X631" s="10"/>
    </row>
    <row r="632" spans="15:24" ht="15.75" customHeight="1">
      <c r="O632" s="105"/>
      <c r="P632" s="105"/>
      <c r="Q632" s="105"/>
      <c r="R632" s="105"/>
      <c r="S632" s="105"/>
      <c r="T632" s="105"/>
      <c r="X632" s="10"/>
    </row>
    <row r="633" spans="15:24" ht="15.75" customHeight="1">
      <c r="O633" s="105"/>
      <c r="P633" s="105"/>
      <c r="Q633" s="105"/>
      <c r="R633" s="105"/>
      <c r="S633" s="105"/>
      <c r="T633" s="105"/>
      <c r="X633" s="10"/>
    </row>
    <row r="634" spans="15:24" ht="15.75" customHeight="1">
      <c r="O634" s="105"/>
      <c r="P634" s="105"/>
      <c r="Q634" s="105"/>
      <c r="R634" s="105"/>
      <c r="S634" s="105"/>
      <c r="T634" s="105"/>
      <c r="X634" s="10"/>
    </row>
    <row r="635" spans="15:24" ht="15.75" customHeight="1">
      <c r="O635" s="105"/>
      <c r="P635" s="105"/>
      <c r="Q635" s="105"/>
      <c r="R635" s="105"/>
      <c r="S635" s="105"/>
      <c r="T635" s="105"/>
      <c r="X635" s="10"/>
    </row>
    <row r="636" spans="15:24" ht="15.75" customHeight="1">
      <c r="O636" s="105"/>
      <c r="P636" s="105"/>
      <c r="Q636" s="105"/>
      <c r="R636" s="105"/>
      <c r="S636" s="105"/>
      <c r="T636" s="105"/>
      <c r="X636" s="10"/>
    </row>
    <row r="637" spans="15:24" ht="15.75" customHeight="1">
      <c r="O637" s="105"/>
      <c r="P637" s="105"/>
      <c r="Q637" s="105"/>
      <c r="R637" s="105"/>
      <c r="S637" s="105"/>
      <c r="T637" s="105"/>
      <c r="X637" s="10"/>
    </row>
    <row r="638" spans="15:24" ht="15.75" customHeight="1">
      <c r="O638" s="105"/>
      <c r="P638" s="105"/>
      <c r="Q638" s="105"/>
      <c r="R638" s="105"/>
      <c r="S638" s="105"/>
      <c r="T638" s="105"/>
      <c r="X638" s="10"/>
    </row>
    <row r="639" spans="15:24" ht="15.75" customHeight="1">
      <c r="O639" s="105"/>
      <c r="P639" s="105"/>
      <c r="Q639" s="105"/>
      <c r="R639" s="105"/>
      <c r="S639" s="105"/>
      <c r="T639" s="105"/>
      <c r="X639" s="10"/>
    </row>
    <row r="640" spans="15:24" ht="15.75" customHeight="1">
      <c r="O640" s="105"/>
      <c r="P640" s="105"/>
      <c r="Q640" s="105"/>
      <c r="R640" s="105"/>
      <c r="S640" s="105"/>
      <c r="T640" s="105"/>
      <c r="X640" s="10"/>
    </row>
    <row r="641" spans="15:24" ht="15.75" customHeight="1">
      <c r="O641" s="105"/>
      <c r="P641" s="105"/>
      <c r="Q641" s="105"/>
      <c r="R641" s="105"/>
      <c r="S641" s="105"/>
      <c r="T641" s="105"/>
      <c r="X641" s="10"/>
    </row>
    <row r="642" spans="15:24" ht="15.75" customHeight="1">
      <c r="O642" s="105"/>
      <c r="P642" s="105"/>
      <c r="Q642" s="105"/>
      <c r="R642" s="105"/>
      <c r="S642" s="105"/>
      <c r="T642" s="105"/>
      <c r="X642" s="10"/>
    </row>
    <row r="643" spans="15:24" ht="15.75" customHeight="1">
      <c r="O643" s="105"/>
      <c r="P643" s="105"/>
      <c r="Q643" s="105"/>
      <c r="R643" s="105"/>
      <c r="S643" s="105"/>
      <c r="T643" s="105"/>
      <c r="X643" s="10"/>
    </row>
    <row r="644" spans="15:24" ht="15.75" customHeight="1">
      <c r="O644" s="105"/>
      <c r="P644" s="105"/>
      <c r="Q644" s="105"/>
      <c r="R644" s="105"/>
      <c r="S644" s="105"/>
      <c r="T644" s="105"/>
      <c r="X644" s="10"/>
    </row>
    <row r="645" spans="15:24" ht="15.75" customHeight="1">
      <c r="O645" s="105"/>
      <c r="P645" s="105"/>
      <c r="Q645" s="105"/>
      <c r="R645" s="105"/>
      <c r="S645" s="105"/>
      <c r="T645" s="105"/>
      <c r="X645" s="10"/>
    </row>
    <row r="646" spans="15:24" ht="15.75" customHeight="1">
      <c r="O646" s="105"/>
      <c r="P646" s="105"/>
      <c r="Q646" s="105"/>
      <c r="R646" s="105"/>
      <c r="S646" s="105"/>
      <c r="T646" s="105"/>
      <c r="X646" s="10"/>
    </row>
    <row r="647" spans="15:24" ht="15.75" customHeight="1">
      <c r="O647" s="105"/>
      <c r="P647" s="105"/>
      <c r="Q647" s="105"/>
      <c r="R647" s="105"/>
      <c r="S647" s="105"/>
      <c r="T647" s="105"/>
      <c r="X647" s="10"/>
    </row>
    <row r="648" spans="15:24" ht="15.75" customHeight="1">
      <c r="O648" s="105"/>
      <c r="P648" s="105"/>
      <c r="Q648" s="105"/>
      <c r="R648" s="105"/>
      <c r="S648" s="105"/>
      <c r="T648" s="105"/>
      <c r="X648" s="10"/>
    </row>
    <row r="649" spans="15:24" ht="15.75" customHeight="1">
      <c r="O649" s="105"/>
      <c r="P649" s="105"/>
      <c r="Q649" s="105"/>
      <c r="R649" s="105"/>
      <c r="S649" s="105"/>
      <c r="T649" s="105"/>
      <c r="X649" s="10"/>
    </row>
    <row r="650" spans="15:24" ht="15.75" customHeight="1">
      <c r="O650" s="105"/>
      <c r="P650" s="105"/>
      <c r="Q650" s="105"/>
      <c r="R650" s="105"/>
      <c r="S650" s="105"/>
      <c r="T650" s="105"/>
      <c r="X650" s="10"/>
    </row>
    <row r="651" spans="15:24" ht="15.75" customHeight="1">
      <c r="O651" s="105"/>
      <c r="P651" s="105"/>
      <c r="Q651" s="105"/>
      <c r="R651" s="105"/>
      <c r="S651" s="105"/>
      <c r="T651" s="105"/>
      <c r="X651" s="10"/>
    </row>
    <row r="652" spans="15:24" ht="15.75" customHeight="1">
      <c r="O652" s="105"/>
      <c r="P652" s="105"/>
      <c r="Q652" s="105"/>
      <c r="R652" s="105"/>
      <c r="S652" s="105"/>
      <c r="T652" s="105"/>
      <c r="X652" s="10"/>
    </row>
    <row r="653" spans="15:24" ht="15.75" customHeight="1">
      <c r="O653" s="105"/>
      <c r="P653" s="105"/>
      <c r="Q653" s="105"/>
      <c r="R653" s="105"/>
      <c r="S653" s="105"/>
      <c r="T653" s="105"/>
      <c r="X653" s="10"/>
    </row>
    <row r="654" spans="15:24" ht="15.75" customHeight="1">
      <c r="O654" s="105"/>
      <c r="P654" s="105"/>
      <c r="Q654" s="105"/>
      <c r="R654" s="105"/>
      <c r="S654" s="105"/>
      <c r="T654" s="105"/>
      <c r="X654" s="10"/>
    </row>
    <row r="655" spans="15:24" ht="15.75" customHeight="1">
      <c r="O655" s="105"/>
      <c r="P655" s="105"/>
      <c r="Q655" s="105"/>
      <c r="R655" s="105"/>
      <c r="S655" s="105"/>
      <c r="T655" s="105"/>
      <c r="X655" s="10"/>
    </row>
    <row r="656" spans="15:24" ht="15.75" customHeight="1">
      <c r="O656" s="105"/>
      <c r="P656" s="105"/>
      <c r="Q656" s="105"/>
      <c r="R656" s="105"/>
      <c r="S656" s="105"/>
      <c r="T656" s="105"/>
      <c r="X656" s="10"/>
    </row>
    <row r="657" spans="15:24" ht="15.75" customHeight="1">
      <c r="O657" s="105"/>
      <c r="P657" s="105"/>
      <c r="Q657" s="105"/>
      <c r="R657" s="105"/>
      <c r="S657" s="105"/>
      <c r="T657" s="105"/>
      <c r="X657" s="10"/>
    </row>
    <row r="658" spans="15:24" ht="15.75" customHeight="1">
      <c r="O658" s="105"/>
      <c r="P658" s="105"/>
      <c r="Q658" s="105"/>
      <c r="R658" s="105"/>
      <c r="S658" s="105"/>
      <c r="T658" s="105"/>
      <c r="X658" s="10"/>
    </row>
    <row r="659" spans="15:24" ht="15.75" customHeight="1">
      <c r="O659" s="105"/>
      <c r="P659" s="105"/>
      <c r="Q659" s="105"/>
      <c r="R659" s="105"/>
      <c r="S659" s="105"/>
      <c r="T659" s="105"/>
      <c r="X659" s="10"/>
    </row>
    <row r="660" spans="15:24" ht="15.75" customHeight="1">
      <c r="O660" s="105"/>
      <c r="P660" s="105"/>
      <c r="Q660" s="105"/>
      <c r="R660" s="105"/>
      <c r="S660" s="105"/>
      <c r="T660" s="105"/>
      <c r="X660" s="10"/>
    </row>
    <row r="661" spans="15:24" ht="15.75" customHeight="1">
      <c r="O661" s="105"/>
      <c r="P661" s="105"/>
      <c r="Q661" s="105"/>
      <c r="R661" s="105"/>
      <c r="S661" s="105"/>
      <c r="T661" s="105"/>
      <c r="X661" s="10"/>
    </row>
    <row r="662" spans="15:24" ht="15.75" customHeight="1">
      <c r="O662" s="105"/>
      <c r="P662" s="105"/>
      <c r="Q662" s="105"/>
      <c r="R662" s="105"/>
      <c r="S662" s="105"/>
      <c r="T662" s="105"/>
      <c r="X662" s="10"/>
    </row>
    <row r="663" spans="15:24" ht="15.75" customHeight="1">
      <c r="O663" s="105"/>
      <c r="P663" s="105"/>
      <c r="Q663" s="105"/>
      <c r="R663" s="105"/>
      <c r="S663" s="105"/>
      <c r="T663" s="105"/>
      <c r="X663" s="10"/>
    </row>
    <row r="664" spans="15:24" ht="15.75" customHeight="1">
      <c r="O664" s="105"/>
      <c r="P664" s="105"/>
      <c r="Q664" s="105"/>
      <c r="R664" s="105"/>
      <c r="S664" s="105"/>
      <c r="T664" s="105"/>
      <c r="X664" s="10"/>
    </row>
    <row r="665" spans="15:24" ht="15.75" customHeight="1">
      <c r="O665" s="105"/>
      <c r="P665" s="105"/>
      <c r="Q665" s="105"/>
      <c r="R665" s="105"/>
      <c r="S665" s="105"/>
      <c r="T665" s="105"/>
      <c r="X665" s="10"/>
    </row>
    <row r="666" spans="15:24" ht="15.75" customHeight="1">
      <c r="O666" s="105"/>
      <c r="P666" s="105"/>
      <c r="Q666" s="105"/>
      <c r="R666" s="105"/>
      <c r="S666" s="105"/>
      <c r="T666" s="105"/>
      <c r="X666" s="10"/>
    </row>
    <row r="667" spans="15:24" ht="15.75" customHeight="1">
      <c r="O667" s="105"/>
      <c r="P667" s="105"/>
      <c r="Q667" s="105"/>
      <c r="R667" s="105"/>
      <c r="S667" s="105"/>
      <c r="T667" s="105"/>
      <c r="X667" s="10"/>
    </row>
    <row r="668" spans="15:24" ht="15.75" customHeight="1">
      <c r="O668" s="105"/>
      <c r="P668" s="105"/>
      <c r="Q668" s="105"/>
      <c r="R668" s="105"/>
      <c r="S668" s="105"/>
      <c r="T668" s="105"/>
      <c r="X668" s="10"/>
    </row>
    <row r="669" spans="15:24" ht="15.75" customHeight="1">
      <c r="O669" s="105"/>
      <c r="P669" s="105"/>
      <c r="Q669" s="105"/>
      <c r="R669" s="105"/>
      <c r="S669" s="105"/>
      <c r="T669" s="105"/>
      <c r="X669" s="10"/>
    </row>
    <row r="670" spans="15:24" ht="15.75" customHeight="1">
      <c r="O670" s="105"/>
      <c r="P670" s="105"/>
      <c r="Q670" s="105"/>
      <c r="R670" s="105"/>
      <c r="S670" s="105"/>
      <c r="T670" s="105"/>
      <c r="X670" s="10"/>
    </row>
    <row r="671" spans="15:24" ht="15.75" customHeight="1">
      <c r="O671" s="105"/>
      <c r="P671" s="105"/>
      <c r="Q671" s="105"/>
      <c r="R671" s="105"/>
      <c r="S671" s="105"/>
      <c r="T671" s="105"/>
      <c r="X671" s="10"/>
    </row>
    <row r="672" spans="15:24" ht="15.75" customHeight="1">
      <c r="O672" s="105"/>
      <c r="P672" s="105"/>
      <c r="Q672" s="105"/>
      <c r="R672" s="105"/>
      <c r="S672" s="105"/>
      <c r="T672" s="105"/>
      <c r="X672" s="10"/>
    </row>
    <row r="673" spans="15:24" ht="15.75" customHeight="1">
      <c r="O673" s="105"/>
      <c r="P673" s="105"/>
      <c r="Q673" s="105"/>
      <c r="R673" s="105"/>
      <c r="S673" s="105"/>
      <c r="T673" s="105"/>
      <c r="X673" s="10"/>
    </row>
    <row r="674" spans="15:24" ht="15.75" customHeight="1">
      <c r="O674" s="105"/>
      <c r="P674" s="105"/>
      <c r="Q674" s="105"/>
      <c r="R674" s="105"/>
      <c r="S674" s="105"/>
      <c r="T674" s="105"/>
      <c r="X674" s="10"/>
    </row>
    <row r="675" spans="15:24" ht="15.75" customHeight="1">
      <c r="O675" s="105"/>
      <c r="P675" s="105"/>
      <c r="Q675" s="105"/>
      <c r="R675" s="105"/>
      <c r="S675" s="105"/>
      <c r="T675" s="105"/>
      <c r="X675" s="10"/>
    </row>
    <row r="676" spans="15:24" ht="15.75" customHeight="1">
      <c r="O676" s="105"/>
      <c r="P676" s="105"/>
      <c r="Q676" s="105"/>
      <c r="R676" s="105"/>
      <c r="S676" s="105"/>
      <c r="T676" s="105"/>
      <c r="X676" s="10"/>
    </row>
    <row r="677" spans="15:24" ht="15.75" customHeight="1">
      <c r="O677" s="105"/>
      <c r="P677" s="105"/>
      <c r="Q677" s="105"/>
      <c r="R677" s="105"/>
      <c r="S677" s="105"/>
      <c r="T677" s="105"/>
      <c r="X677" s="10"/>
    </row>
    <row r="678" spans="15:24" ht="15.75" customHeight="1">
      <c r="O678" s="105"/>
      <c r="P678" s="105"/>
      <c r="Q678" s="105"/>
      <c r="R678" s="105"/>
      <c r="S678" s="105"/>
      <c r="T678" s="105"/>
      <c r="X678" s="10"/>
    </row>
    <row r="679" spans="15:24" ht="15.75" customHeight="1">
      <c r="O679" s="105"/>
      <c r="P679" s="105"/>
      <c r="Q679" s="105"/>
      <c r="R679" s="105"/>
      <c r="S679" s="105"/>
      <c r="T679" s="105"/>
      <c r="X679" s="10"/>
    </row>
    <row r="680" spans="15:24" ht="15.75" customHeight="1">
      <c r="O680" s="105"/>
      <c r="P680" s="105"/>
      <c r="Q680" s="105"/>
      <c r="R680" s="105"/>
      <c r="S680" s="105"/>
      <c r="T680" s="105"/>
      <c r="X680" s="10"/>
    </row>
    <row r="681" spans="15:24" ht="15.75" customHeight="1">
      <c r="O681" s="105"/>
      <c r="P681" s="105"/>
      <c r="Q681" s="105"/>
      <c r="R681" s="105"/>
      <c r="S681" s="105"/>
      <c r="T681" s="105"/>
      <c r="X681" s="10"/>
    </row>
    <row r="682" spans="15:24" ht="15.75" customHeight="1">
      <c r="O682" s="105"/>
      <c r="P682" s="105"/>
      <c r="Q682" s="105"/>
      <c r="R682" s="105"/>
      <c r="S682" s="105"/>
      <c r="T682" s="105"/>
      <c r="X682" s="10"/>
    </row>
    <row r="683" spans="15:24" ht="15.75" customHeight="1">
      <c r="O683" s="105"/>
      <c r="P683" s="105"/>
      <c r="Q683" s="105"/>
      <c r="R683" s="105"/>
      <c r="S683" s="105"/>
      <c r="T683" s="105"/>
      <c r="X683" s="10"/>
    </row>
    <row r="684" spans="15:24" ht="15.75" customHeight="1">
      <c r="O684" s="105"/>
      <c r="P684" s="105"/>
      <c r="Q684" s="105"/>
      <c r="R684" s="105"/>
      <c r="S684" s="105"/>
      <c r="T684" s="105"/>
      <c r="X684" s="10"/>
    </row>
    <row r="685" spans="15:24" ht="15.75" customHeight="1">
      <c r="O685" s="105"/>
      <c r="P685" s="105"/>
      <c r="Q685" s="105"/>
      <c r="R685" s="105"/>
      <c r="S685" s="105"/>
      <c r="T685" s="105"/>
      <c r="X685" s="10"/>
    </row>
    <row r="686" spans="15:24" ht="15.75" customHeight="1">
      <c r="O686" s="105"/>
      <c r="P686" s="105"/>
      <c r="Q686" s="105"/>
      <c r="R686" s="105"/>
      <c r="S686" s="105"/>
      <c r="T686" s="105"/>
      <c r="X686" s="10"/>
    </row>
    <row r="687" spans="15:24" ht="15.75" customHeight="1">
      <c r="O687" s="105"/>
      <c r="P687" s="105"/>
      <c r="Q687" s="105"/>
      <c r="R687" s="105"/>
      <c r="S687" s="105"/>
      <c r="T687" s="105"/>
      <c r="X687" s="10"/>
    </row>
    <row r="688" spans="15:24" ht="15.75" customHeight="1">
      <c r="O688" s="105"/>
      <c r="P688" s="105"/>
      <c r="Q688" s="105"/>
      <c r="R688" s="105"/>
      <c r="S688" s="105"/>
      <c r="T688" s="105"/>
      <c r="X688" s="10"/>
    </row>
    <row r="689" spans="15:24" ht="15.75" customHeight="1">
      <c r="O689" s="105"/>
      <c r="P689" s="105"/>
      <c r="Q689" s="105"/>
      <c r="R689" s="105"/>
      <c r="S689" s="105"/>
      <c r="T689" s="105"/>
      <c r="X689" s="10"/>
    </row>
    <row r="690" spans="15:24" ht="15.75" customHeight="1">
      <c r="O690" s="105"/>
      <c r="P690" s="105"/>
      <c r="Q690" s="105"/>
      <c r="R690" s="105"/>
      <c r="S690" s="105"/>
      <c r="T690" s="105"/>
      <c r="X690" s="10"/>
    </row>
    <row r="691" spans="15:24" ht="15.75" customHeight="1">
      <c r="O691" s="105"/>
      <c r="P691" s="105"/>
      <c r="Q691" s="105"/>
      <c r="R691" s="105"/>
      <c r="S691" s="105"/>
      <c r="T691" s="105"/>
      <c r="X691" s="10"/>
    </row>
    <row r="692" spans="15:24" ht="15.75" customHeight="1">
      <c r="O692" s="105"/>
      <c r="P692" s="105"/>
      <c r="Q692" s="105"/>
      <c r="R692" s="105"/>
      <c r="S692" s="105"/>
      <c r="T692" s="105"/>
      <c r="X692" s="10"/>
    </row>
    <row r="693" spans="15:24" ht="15.75" customHeight="1">
      <c r="O693" s="105"/>
      <c r="P693" s="105"/>
      <c r="Q693" s="105"/>
      <c r="R693" s="105"/>
      <c r="S693" s="105"/>
      <c r="T693" s="105"/>
      <c r="X693" s="10"/>
    </row>
    <row r="694" spans="15:24" ht="15.75" customHeight="1">
      <c r="O694" s="105"/>
      <c r="P694" s="105"/>
      <c r="Q694" s="105"/>
      <c r="R694" s="105"/>
      <c r="S694" s="105"/>
      <c r="T694" s="105"/>
      <c r="X694" s="10"/>
    </row>
    <row r="695" spans="15:24" ht="15.75" customHeight="1">
      <c r="O695" s="105"/>
      <c r="P695" s="105"/>
      <c r="Q695" s="105"/>
      <c r="R695" s="105"/>
      <c r="S695" s="105"/>
      <c r="T695" s="105"/>
      <c r="X695" s="10"/>
    </row>
    <row r="696" spans="15:24" ht="15.75" customHeight="1">
      <c r="O696" s="105"/>
      <c r="P696" s="105"/>
      <c r="Q696" s="105"/>
      <c r="R696" s="105"/>
      <c r="S696" s="105"/>
      <c r="T696" s="105"/>
      <c r="X696" s="10"/>
    </row>
    <row r="697" spans="15:24" ht="15.75" customHeight="1">
      <c r="O697" s="105"/>
      <c r="P697" s="105"/>
      <c r="Q697" s="105"/>
      <c r="R697" s="105"/>
      <c r="S697" s="105"/>
      <c r="T697" s="105"/>
      <c r="X697" s="10"/>
    </row>
    <row r="698" spans="15:24" ht="15.75" customHeight="1">
      <c r="O698" s="105"/>
      <c r="P698" s="105"/>
      <c r="Q698" s="105"/>
      <c r="R698" s="105"/>
      <c r="S698" s="105"/>
      <c r="T698" s="105"/>
      <c r="X698" s="10"/>
    </row>
    <row r="699" spans="15:24" ht="15.75" customHeight="1">
      <c r="O699" s="105"/>
      <c r="P699" s="105"/>
      <c r="Q699" s="105"/>
      <c r="R699" s="105"/>
      <c r="S699" s="105"/>
      <c r="T699" s="105"/>
      <c r="X699" s="10"/>
    </row>
    <row r="700" spans="15:24" ht="15.75" customHeight="1">
      <c r="O700" s="105"/>
      <c r="P700" s="105"/>
      <c r="Q700" s="105"/>
      <c r="R700" s="105"/>
      <c r="S700" s="105"/>
      <c r="T700" s="105"/>
      <c r="X700" s="10"/>
    </row>
    <row r="701" spans="15:24" ht="15.75" customHeight="1">
      <c r="O701" s="105"/>
      <c r="P701" s="105"/>
      <c r="Q701" s="105"/>
      <c r="R701" s="105"/>
      <c r="S701" s="105"/>
      <c r="T701" s="105"/>
      <c r="X701" s="10"/>
    </row>
    <row r="702" spans="15:24" ht="15.75" customHeight="1">
      <c r="O702" s="105"/>
      <c r="P702" s="105"/>
      <c r="Q702" s="105"/>
      <c r="R702" s="105"/>
      <c r="S702" s="105"/>
      <c r="T702" s="105"/>
      <c r="X702" s="10"/>
    </row>
    <row r="703" spans="15:24" ht="15.75" customHeight="1">
      <c r="O703" s="105"/>
      <c r="P703" s="105"/>
      <c r="Q703" s="105"/>
      <c r="R703" s="105"/>
      <c r="S703" s="105"/>
      <c r="T703" s="105"/>
      <c r="X703" s="10"/>
    </row>
    <row r="704" spans="15:24" ht="15.75" customHeight="1">
      <c r="O704" s="105"/>
      <c r="P704" s="105"/>
      <c r="Q704" s="105"/>
      <c r="R704" s="105"/>
      <c r="S704" s="105"/>
      <c r="T704" s="105"/>
      <c r="X704" s="10"/>
    </row>
    <row r="705" spans="15:24" ht="15.75" customHeight="1">
      <c r="O705" s="105"/>
      <c r="P705" s="105"/>
      <c r="Q705" s="105"/>
      <c r="R705" s="105"/>
      <c r="S705" s="105"/>
      <c r="T705" s="105"/>
      <c r="X705" s="10"/>
    </row>
    <row r="706" spans="15:24" ht="15.75" customHeight="1">
      <c r="O706" s="105"/>
      <c r="P706" s="105"/>
      <c r="Q706" s="105"/>
      <c r="R706" s="105"/>
      <c r="S706" s="105"/>
      <c r="T706" s="105"/>
      <c r="X706" s="10"/>
    </row>
    <row r="707" spans="15:24" ht="15.75" customHeight="1">
      <c r="O707" s="105"/>
      <c r="P707" s="105"/>
      <c r="Q707" s="105"/>
      <c r="R707" s="105"/>
      <c r="S707" s="105"/>
      <c r="T707" s="105"/>
      <c r="X707" s="10"/>
    </row>
    <row r="708" spans="15:24" ht="15.75" customHeight="1">
      <c r="O708" s="105"/>
      <c r="P708" s="105"/>
      <c r="Q708" s="105"/>
      <c r="R708" s="105"/>
      <c r="S708" s="105"/>
      <c r="T708" s="105"/>
      <c r="X708" s="10"/>
    </row>
    <row r="709" spans="15:24" ht="15.75" customHeight="1">
      <c r="O709" s="105"/>
      <c r="P709" s="105"/>
      <c r="Q709" s="105"/>
      <c r="R709" s="105"/>
      <c r="S709" s="105"/>
      <c r="T709" s="105"/>
      <c r="X709" s="10"/>
    </row>
    <row r="710" spans="15:24" ht="15.75" customHeight="1">
      <c r="O710" s="105"/>
      <c r="P710" s="105"/>
      <c r="Q710" s="105"/>
      <c r="R710" s="105"/>
      <c r="S710" s="105"/>
      <c r="T710" s="105"/>
      <c r="X710" s="10"/>
    </row>
    <row r="711" spans="15:24" ht="15.75" customHeight="1">
      <c r="O711" s="105"/>
      <c r="P711" s="105"/>
      <c r="Q711" s="105"/>
      <c r="R711" s="105"/>
      <c r="S711" s="105"/>
      <c r="T711" s="105"/>
      <c r="X711" s="10"/>
    </row>
    <row r="712" spans="15:24" ht="15.75" customHeight="1">
      <c r="O712" s="105"/>
      <c r="P712" s="105"/>
      <c r="Q712" s="105"/>
      <c r="R712" s="105"/>
      <c r="S712" s="105"/>
      <c r="T712" s="105"/>
      <c r="X712" s="10"/>
    </row>
    <row r="713" spans="15:24" ht="15.75" customHeight="1">
      <c r="O713" s="105"/>
      <c r="P713" s="105"/>
      <c r="Q713" s="105"/>
      <c r="R713" s="105"/>
      <c r="S713" s="105"/>
      <c r="T713" s="105"/>
      <c r="X713" s="10"/>
    </row>
    <row r="714" spans="15:24" ht="15.75" customHeight="1">
      <c r="O714" s="105"/>
      <c r="P714" s="105"/>
      <c r="Q714" s="105"/>
      <c r="R714" s="105"/>
      <c r="S714" s="105"/>
      <c r="T714" s="105"/>
      <c r="X714" s="10"/>
    </row>
    <row r="715" spans="15:24" ht="15.75" customHeight="1">
      <c r="O715" s="105"/>
      <c r="P715" s="105"/>
      <c r="Q715" s="105"/>
      <c r="R715" s="105"/>
      <c r="S715" s="105"/>
      <c r="T715" s="105"/>
      <c r="X715" s="10"/>
    </row>
    <row r="716" spans="15:24" ht="15.75" customHeight="1">
      <c r="O716" s="105"/>
      <c r="P716" s="105"/>
      <c r="Q716" s="105"/>
      <c r="R716" s="105"/>
      <c r="S716" s="105"/>
      <c r="T716" s="105"/>
      <c r="X716" s="10"/>
    </row>
    <row r="717" spans="15:24" ht="15.75" customHeight="1">
      <c r="O717" s="105"/>
      <c r="P717" s="105"/>
      <c r="Q717" s="105"/>
      <c r="R717" s="105"/>
      <c r="S717" s="105"/>
      <c r="T717" s="105"/>
      <c r="X717" s="10"/>
    </row>
    <row r="718" spans="15:24" ht="15.75" customHeight="1">
      <c r="O718" s="105"/>
      <c r="P718" s="105"/>
      <c r="Q718" s="105"/>
      <c r="R718" s="105"/>
      <c r="S718" s="105"/>
      <c r="T718" s="105"/>
      <c r="X718" s="10"/>
    </row>
    <row r="719" spans="15:24" ht="15.75" customHeight="1">
      <c r="O719" s="105"/>
      <c r="P719" s="105"/>
      <c r="Q719" s="105"/>
      <c r="R719" s="105"/>
      <c r="S719" s="105"/>
      <c r="T719" s="105"/>
      <c r="X719" s="10"/>
    </row>
    <row r="720" spans="15:24" ht="15.75" customHeight="1">
      <c r="O720" s="105"/>
      <c r="P720" s="105"/>
      <c r="Q720" s="105"/>
      <c r="R720" s="105"/>
      <c r="S720" s="105"/>
      <c r="T720" s="105"/>
      <c r="X720" s="10"/>
    </row>
    <row r="721" spans="15:24" ht="15.75" customHeight="1">
      <c r="O721" s="105"/>
      <c r="P721" s="105"/>
      <c r="Q721" s="105"/>
      <c r="R721" s="105"/>
      <c r="S721" s="105"/>
      <c r="T721" s="105"/>
      <c r="X721" s="10"/>
    </row>
    <row r="722" spans="15:24" ht="15.75" customHeight="1">
      <c r="O722" s="105"/>
      <c r="P722" s="105"/>
      <c r="Q722" s="105"/>
      <c r="R722" s="105"/>
      <c r="S722" s="105"/>
      <c r="T722" s="105"/>
      <c r="X722" s="10"/>
    </row>
    <row r="723" spans="15:24" ht="15.75" customHeight="1">
      <c r="O723" s="105"/>
      <c r="P723" s="105"/>
      <c r="Q723" s="105"/>
      <c r="R723" s="105"/>
      <c r="S723" s="105"/>
      <c r="T723" s="105"/>
      <c r="X723" s="10"/>
    </row>
    <row r="724" spans="15:24" ht="15.75" customHeight="1">
      <c r="O724" s="105"/>
      <c r="P724" s="105"/>
      <c r="Q724" s="105"/>
      <c r="R724" s="105"/>
      <c r="S724" s="105"/>
      <c r="T724" s="105"/>
      <c r="X724" s="10"/>
    </row>
    <row r="725" spans="15:24" ht="15.75" customHeight="1">
      <c r="O725" s="105"/>
      <c r="P725" s="105"/>
      <c r="Q725" s="105"/>
      <c r="R725" s="105"/>
      <c r="S725" s="105"/>
      <c r="T725" s="105"/>
      <c r="X725" s="10"/>
    </row>
    <row r="726" spans="15:24" ht="15.75" customHeight="1">
      <c r="O726" s="105"/>
      <c r="P726" s="105"/>
      <c r="Q726" s="105"/>
      <c r="R726" s="105"/>
      <c r="S726" s="105"/>
      <c r="T726" s="105"/>
      <c r="X726" s="10"/>
    </row>
    <row r="727" spans="15:24" ht="15.75" customHeight="1">
      <c r="O727" s="105"/>
      <c r="P727" s="105"/>
      <c r="Q727" s="105"/>
      <c r="R727" s="105"/>
      <c r="S727" s="105"/>
      <c r="T727" s="105"/>
      <c r="X727" s="10"/>
    </row>
    <row r="728" spans="15:24" ht="15.75" customHeight="1">
      <c r="O728" s="105"/>
      <c r="P728" s="105"/>
      <c r="Q728" s="105"/>
      <c r="R728" s="105"/>
      <c r="S728" s="105"/>
      <c r="T728" s="105"/>
      <c r="X728" s="10"/>
    </row>
    <row r="729" spans="15:24" ht="15.75" customHeight="1">
      <c r="O729" s="105"/>
      <c r="P729" s="105"/>
      <c r="Q729" s="105"/>
      <c r="R729" s="105"/>
      <c r="S729" s="105"/>
      <c r="T729" s="105"/>
      <c r="X729" s="10"/>
    </row>
    <row r="730" spans="15:24" ht="15.75" customHeight="1">
      <c r="O730" s="105"/>
      <c r="P730" s="105"/>
      <c r="Q730" s="105"/>
      <c r="R730" s="105"/>
      <c r="S730" s="105"/>
      <c r="T730" s="105"/>
      <c r="X730" s="10"/>
    </row>
    <row r="731" spans="15:24" ht="15.75" customHeight="1">
      <c r="O731" s="105"/>
      <c r="P731" s="105"/>
      <c r="Q731" s="105"/>
      <c r="R731" s="105"/>
      <c r="S731" s="105"/>
      <c r="T731" s="105"/>
      <c r="X731" s="10"/>
    </row>
    <row r="732" spans="15:24" ht="15.75" customHeight="1">
      <c r="O732" s="105"/>
      <c r="P732" s="105"/>
      <c r="Q732" s="105"/>
      <c r="R732" s="105"/>
      <c r="S732" s="105"/>
      <c r="T732" s="105"/>
      <c r="X732" s="10"/>
    </row>
    <row r="733" spans="15:24" ht="15.75" customHeight="1">
      <c r="O733" s="105"/>
      <c r="P733" s="105"/>
      <c r="Q733" s="105"/>
      <c r="R733" s="105"/>
      <c r="S733" s="105"/>
      <c r="T733" s="105"/>
      <c r="X733" s="10"/>
    </row>
    <row r="734" spans="15:24" ht="15.75" customHeight="1">
      <c r="O734" s="105"/>
      <c r="P734" s="105"/>
      <c r="Q734" s="105"/>
      <c r="R734" s="105"/>
      <c r="S734" s="105"/>
      <c r="T734" s="105"/>
      <c r="X734" s="10"/>
    </row>
    <row r="735" spans="15:24" ht="15.75" customHeight="1">
      <c r="O735" s="105"/>
      <c r="P735" s="105"/>
      <c r="Q735" s="105"/>
      <c r="R735" s="105"/>
      <c r="S735" s="105"/>
      <c r="T735" s="105"/>
      <c r="X735" s="10"/>
    </row>
    <row r="736" spans="15:24" ht="15.75" customHeight="1">
      <c r="O736" s="105"/>
      <c r="P736" s="105"/>
      <c r="Q736" s="105"/>
      <c r="R736" s="105"/>
      <c r="S736" s="105"/>
      <c r="T736" s="105"/>
      <c r="X736" s="10"/>
    </row>
    <row r="737" spans="15:24" ht="15.75" customHeight="1">
      <c r="O737" s="105"/>
      <c r="P737" s="105"/>
      <c r="Q737" s="105"/>
      <c r="R737" s="105"/>
      <c r="S737" s="105"/>
      <c r="T737" s="105"/>
      <c r="X737" s="10"/>
    </row>
    <row r="738" spans="15:24" ht="15.75" customHeight="1">
      <c r="O738" s="105"/>
      <c r="P738" s="105"/>
      <c r="Q738" s="105"/>
      <c r="R738" s="105"/>
      <c r="S738" s="105"/>
      <c r="T738" s="105"/>
      <c r="X738" s="10"/>
    </row>
    <row r="739" spans="15:24" ht="15.75" customHeight="1">
      <c r="O739" s="105"/>
      <c r="P739" s="105"/>
      <c r="Q739" s="105"/>
      <c r="R739" s="105"/>
      <c r="S739" s="105"/>
      <c r="T739" s="105"/>
      <c r="X739" s="10"/>
    </row>
    <row r="740" spans="15:24" ht="15.75" customHeight="1">
      <c r="O740" s="105"/>
      <c r="P740" s="105"/>
      <c r="Q740" s="105"/>
      <c r="R740" s="105"/>
      <c r="S740" s="105"/>
      <c r="T740" s="105"/>
      <c r="X740" s="10"/>
    </row>
    <row r="741" spans="15:24" ht="15.75" customHeight="1">
      <c r="O741" s="105"/>
      <c r="P741" s="105"/>
      <c r="Q741" s="105"/>
      <c r="R741" s="105"/>
      <c r="S741" s="105"/>
      <c r="T741" s="105"/>
      <c r="X741" s="10"/>
    </row>
    <row r="742" spans="15:24" ht="15.75" customHeight="1">
      <c r="O742" s="105"/>
      <c r="P742" s="105"/>
      <c r="Q742" s="105"/>
      <c r="R742" s="105"/>
      <c r="S742" s="105"/>
      <c r="T742" s="105"/>
      <c r="X742" s="10"/>
    </row>
    <row r="743" spans="15:24" ht="15.75" customHeight="1">
      <c r="O743" s="105"/>
      <c r="P743" s="105"/>
      <c r="Q743" s="105"/>
      <c r="R743" s="105"/>
      <c r="S743" s="105"/>
      <c r="T743" s="105"/>
      <c r="X743" s="10"/>
    </row>
    <row r="744" spans="15:24" ht="15.75" customHeight="1">
      <c r="O744" s="105"/>
      <c r="P744" s="105"/>
      <c r="Q744" s="105"/>
      <c r="R744" s="105"/>
      <c r="S744" s="105"/>
      <c r="T744" s="105"/>
      <c r="X744" s="10"/>
    </row>
    <row r="745" spans="15:24" ht="15.75" customHeight="1">
      <c r="O745" s="105"/>
      <c r="P745" s="105"/>
      <c r="Q745" s="105"/>
      <c r="R745" s="105"/>
      <c r="S745" s="105"/>
      <c r="T745" s="105"/>
      <c r="X745" s="10"/>
    </row>
    <row r="746" spans="15:24" ht="15.75" customHeight="1">
      <c r="O746" s="105"/>
      <c r="P746" s="105"/>
      <c r="Q746" s="105"/>
      <c r="R746" s="105"/>
      <c r="S746" s="105"/>
      <c r="T746" s="105"/>
      <c r="X746" s="10"/>
    </row>
    <row r="747" spans="15:24" ht="15.75" customHeight="1">
      <c r="O747" s="105"/>
      <c r="P747" s="105"/>
      <c r="Q747" s="105"/>
      <c r="R747" s="105"/>
      <c r="S747" s="105"/>
      <c r="T747" s="105"/>
      <c r="X747" s="10"/>
    </row>
    <row r="748" spans="15:24" ht="15.75" customHeight="1">
      <c r="O748" s="105"/>
      <c r="P748" s="105"/>
      <c r="Q748" s="105"/>
      <c r="R748" s="105"/>
      <c r="S748" s="105"/>
      <c r="T748" s="105"/>
      <c r="X748" s="10"/>
    </row>
    <row r="749" spans="15:24" ht="15.75" customHeight="1">
      <c r="O749" s="105"/>
      <c r="P749" s="105"/>
      <c r="Q749" s="105"/>
      <c r="R749" s="105"/>
      <c r="S749" s="105"/>
      <c r="T749" s="105"/>
      <c r="X749" s="10"/>
    </row>
    <row r="750" spans="15:24" ht="15.75" customHeight="1">
      <c r="O750" s="105"/>
      <c r="P750" s="105"/>
      <c r="Q750" s="105"/>
      <c r="R750" s="105"/>
      <c r="S750" s="105"/>
      <c r="T750" s="105"/>
      <c r="X750" s="10"/>
    </row>
    <row r="751" spans="15:24" ht="15.75" customHeight="1">
      <c r="O751" s="105"/>
      <c r="P751" s="105"/>
      <c r="Q751" s="105"/>
      <c r="R751" s="105"/>
      <c r="S751" s="105"/>
      <c r="T751" s="105"/>
      <c r="X751" s="10"/>
    </row>
    <row r="752" spans="15:24" ht="15.75" customHeight="1">
      <c r="O752" s="105"/>
      <c r="P752" s="105"/>
      <c r="Q752" s="105"/>
      <c r="R752" s="105"/>
      <c r="S752" s="105"/>
      <c r="T752" s="105"/>
      <c r="X752" s="10"/>
    </row>
    <row r="753" spans="15:24" ht="15.75" customHeight="1">
      <c r="O753" s="105"/>
      <c r="P753" s="105"/>
      <c r="Q753" s="105"/>
      <c r="R753" s="105"/>
      <c r="S753" s="105"/>
      <c r="T753" s="105"/>
      <c r="X753" s="10"/>
    </row>
    <row r="754" spans="15:24" ht="15.75" customHeight="1">
      <c r="O754" s="105"/>
      <c r="P754" s="105"/>
      <c r="Q754" s="105"/>
      <c r="R754" s="105"/>
      <c r="S754" s="105"/>
      <c r="T754" s="105"/>
      <c r="X754" s="10"/>
    </row>
    <row r="755" spans="15:24" ht="15.75" customHeight="1">
      <c r="O755" s="105"/>
      <c r="P755" s="105"/>
      <c r="Q755" s="105"/>
      <c r="R755" s="105"/>
      <c r="S755" s="105"/>
      <c r="T755" s="105"/>
      <c r="X755" s="10"/>
    </row>
    <row r="756" spans="15:24" ht="15.75" customHeight="1">
      <c r="O756" s="105"/>
      <c r="P756" s="105"/>
      <c r="Q756" s="105"/>
      <c r="R756" s="105"/>
      <c r="S756" s="105"/>
      <c r="T756" s="105"/>
      <c r="X756" s="10"/>
    </row>
    <row r="757" spans="15:24" ht="15.75" customHeight="1">
      <c r="O757" s="105"/>
      <c r="P757" s="105"/>
      <c r="Q757" s="105"/>
      <c r="R757" s="105"/>
      <c r="S757" s="105"/>
      <c r="T757" s="105"/>
      <c r="X757" s="10"/>
    </row>
    <row r="758" spans="15:24" ht="15.75" customHeight="1">
      <c r="O758" s="105"/>
      <c r="P758" s="105"/>
      <c r="Q758" s="105"/>
      <c r="R758" s="105"/>
      <c r="S758" s="105"/>
      <c r="T758" s="105"/>
      <c r="X758" s="10"/>
    </row>
    <row r="759" spans="15:24" ht="15.75" customHeight="1">
      <c r="O759" s="105"/>
      <c r="P759" s="105"/>
      <c r="Q759" s="105"/>
      <c r="R759" s="105"/>
      <c r="S759" s="105"/>
      <c r="T759" s="105"/>
      <c r="X759" s="10"/>
    </row>
    <row r="760" spans="15:24" ht="15.75" customHeight="1">
      <c r="O760" s="105"/>
      <c r="P760" s="105"/>
      <c r="Q760" s="105"/>
      <c r="R760" s="105"/>
      <c r="S760" s="105"/>
      <c r="T760" s="105"/>
      <c r="X760" s="10"/>
    </row>
    <row r="761" spans="15:24" ht="15.75" customHeight="1">
      <c r="O761" s="105"/>
      <c r="P761" s="105"/>
      <c r="Q761" s="105"/>
      <c r="R761" s="105"/>
      <c r="S761" s="105"/>
      <c r="T761" s="105"/>
      <c r="X761" s="10"/>
    </row>
    <row r="762" spans="15:24" ht="15.75" customHeight="1">
      <c r="O762" s="105"/>
      <c r="P762" s="105"/>
      <c r="Q762" s="105"/>
      <c r="R762" s="105"/>
      <c r="S762" s="105"/>
      <c r="T762" s="105"/>
      <c r="X762" s="10"/>
    </row>
    <row r="763" spans="15:24" ht="15.75" customHeight="1">
      <c r="O763" s="105"/>
      <c r="P763" s="105"/>
      <c r="Q763" s="105"/>
      <c r="R763" s="105"/>
      <c r="S763" s="105"/>
      <c r="T763" s="105"/>
      <c r="X763" s="10"/>
    </row>
    <row r="764" spans="15:24" ht="15.75" customHeight="1">
      <c r="O764" s="105"/>
      <c r="P764" s="105"/>
      <c r="Q764" s="105"/>
      <c r="R764" s="105"/>
      <c r="S764" s="105"/>
      <c r="T764" s="105"/>
      <c r="X764" s="10"/>
    </row>
    <row r="765" spans="15:24" ht="15.75" customHeight="1">
      <c r="O765" s="105"/>
      <c r="P765" s="105"/>
      <c r="Q765" s="105"/>
      <c r="R765" s="105"/>
      <c r="S765" s="105"/>
      <c r="T765" s="105"/>
      <c r="X765" s="10"/>
    </row>
    <row r="766" spans="15:24" ht="15.75" customHeight="1">
      <c r="O766" s="105"/>
      <c r="P766" s="105"/>
      <c r="Q766" s="105"/>
      <c r="R766" s="105"/>
      <c r="S766" s="105"/>
      <c r="T766" s="105"/>
      <c r="X766" s="10"/>
    </row>
    <row r="767" spans="15:24" ht="15.75" customHeight="1">
      <c r="O767" s="105"/>
      <c r="P767" s="105"/>
      <c r="Q767" s="105"/>
      <c r="R767" s="105"/>
      <c r="S767" s="105"/>
      <c r="T767" s="105"/>
      <c r="X767" s="10"/>
    </row>
    <row r="768" spans="15:24" ht="15.75" customHeight="1">
      <c r="O768" s="105"/>
      <c r="P768" s="105"/>
      <c r="Q768" s="105"/>
      <c r="R768" s="105"/>
      <c r="S768" s="105"/>
      <c r="T768" s="105"/>
      <c r="X768" s="10"/>
    </row>
    <row r="769" spans="15:24" ht="15.75" customHeight="1">
      <c r="O769" s="105"/>
      <c r="P769" s="105"/>
      <c r="Q769" s="105"/>
      <c r="R769" s="105"/>
      <c r="S769" s="105"/>
      <c r="T769" s="105"/>
      <c r="X769" s="10"/>
    </row>
    <row r="770" spans="15:24" ht="15.75" customHeight="1">
      <c r="O770" s="105"/>
      <c r="P770" s="105"/>
      <c r="Q770" s="105"/>
      <c r="R770" s="105"/>
      <c r="S770" s="105"/>
      <c r="T770" s="105"/>
      <c r="X770" s="10"/>
    </row>
    <row r="771" spans="15:24" ht="15.75" customHeight="1">
      <c r="O771" s="105"/>
      <c r="P771" s="105"/>
      <c r="Q771" s="105"/>
      <c r="R771" s="105"/>
      <c r="S771" s="105"/>
      <c r="T771" s="105"/>
      <c r="X771" s="10"/>
    </row>
    <row r="772" spans="15:24" ht="15.75" customHeight="1">
      <c r="O772" s="105"/>
      <c r="P772" s="105"/>
      <c r="Q772" s="105"/>
      <c r="R772" s="105"/>
      <c r="S772" s="105"/>
      <c r="T772" s="105"/>
      <c r="X772" s="10"/>
    </row>
    <row r="773" spans="15:24" ht="15.75" customHeight="1">
      <c r="O773" s="105"/>
      <c r="P773" s="105"/>
      <c r="Q773" s="105"/>
      <c r="R773" s="105"/>
      <c r="S773" s="105"/>
      <c r="T773" s="105"/>
      <c r="X773" s="10"/>
    </row>
    <row r="774" spans="15:24" ht="15.75" customHeight="1">
      <c r="O774" s="105"/>
      <c r="P774" s="105"/>
      <c r="Q774" s="105"/>
      <c r="R774" s="105"/>
      <c r="S774" s="105"/>
      <c r="T774" s="105"/>
      <c r="X774" s="10"/>
    </row>
    <row r="775" spans="15:24" ht="15.75" customHeight="1">
      <c r="O775" s="105"/>
      <c r="P775" s="105"/>
      <c r="Q775" s="105"/>
      <c r="R775" s="105"/>
      <c r="S775" s="105"/>
      <c r="T775" s="105"/>
      <c r="X775" s="10"/>
    </row>
    <row r="776" spans="15:24" ht="15.75" customHeight="1">
      <c r="O776" s="105"/>
      <c r="P776" s="105"/>
      <c r="Q776" s="105"/>
      <c r="R776" s="105"/>
      <c r="S776" s="105"/>
      <c r="T776" s="105"/>
      <c r="X776" s="10"/>
    </row>
    <row r="777" spans="15:24" ht="15.75" customHeight="1">
      <c r="O777" s="105"/>
      <c r="P777" s="105"/>
      <c r="Q777" s="105"/>
      <c r="R777" s="105"/>
      <c r="S777" s="105"/>
      <c r="T777" s="105"/>
      <c r="X777" s="10"/>
    </row>
    <row r="778" spans="15:24" ht="15.75" customHeight="1">
      <c r="O778" s="105"/>
      <c r="P778" s="105"/>
      <c r="Q778" s="105"/>
      <c r="R778" s="105"/>
      <c r="S778" s="105"/>
      <c r="T778" s="105"/>
      <c r="X778" s="10"/>
    </row>
    <row r="779" spans="15:24" ht="15.75" customHeight="1">
      <c r="O779" s="105"/>
      <c r="P779" s="105"/>
      <c r="Q779" s="105"/>
      <c r="R779" s="105"/>
      <c r="S779" s="105"/>
      <c r="T779" s="105"/>
      <c r="X779" s="10"/>
    </row>
    <row r="780" spans="15:24" ht="15.75" customHeight="1">
      <c r="O780" s="105"/>
      <c r="P780" s="105"/>
      <c r="Q780" s="105"/>
      <c r="R780" s="105"/>
      <c r="S780" s="105"/>
      <c r="T780" s="105"/>
      <c r="X780" s="10"/>
    </row>
    <row r="781" spans="15:24" ht="15.75" customHeight="1">
      <c r="O781" s="105"/>
      <c r="P781" s="105"/>
      <c r="Q781" s="105"/>
      <c r="R781" s="105"/>
      <c r="S781" s="105"/>
      <c r="T781" s="105"/>
      <c r="X781" s="10"/>
    </row>
    <row r="782" spans="15:24" ht="15.75" customHeight="1">
      <c r="O782" s="105"/>
      <c r="P782" s="105"/>
      <c r="Q782" s="105"/>
      <c r="R782" s="105"/>
      <c r="S782" s="105"/>
      <c r="T782" s="105"/>
      <c r="X782" s="10"/>
    </row>
    <row r="783" spans="15:24" ht="15.75" customHeight="1">
      <c r="O783" s="105"/>
      <c r="P783" s="105"/>
      <c r="Q783" s="105"/>
      <c r="R783" s="105"/>
      <c r="S783" s="105"/>
      <c r="T783" s="105"/>
      <c r="X783" s="10"/>
    </row>
    <row r="784" spans="15:24" ht="15.75" customHeight="1">
      <c r="O784" s="105"/>
      <c r="P784" s="105"/>
      <c r="Q784" s="105"/>
      <c r="R784" s="105"/>
      <c r="S784" s="105"/>
      <c r="T784" s="105"/>
      <c r="X784" s="10"/>
    </row>
    <row r="785" spans="15:24" ht="15.75" customHeight="1">
      <c r="O785" s="105"/>
      <c r="P785" s="105"/>
      <c r="Q785" s="105"/>
      <c r="R785" s="105"/>
      <c r="S785" s="105"/>
      <c r="T785" s="105"/>
      <c r="X785" s="10"/>
    </row>
    <row r="786" spans="15:24" ht="15.75" customHeight="1">
      <c r="O786" s="105"/>
      <c r="P786" s="105"/>
      <c r="Q786" s="105"/>
      <c r="R786" s="105"/>
      <c r="S786" s="105"/>
      <c r="T786" s="105"/>
      <c r="X786" s="10"/>
    </row>
    <row r="787" spans="15:24" ht="15.75" customHeight="1">
      <c r="O787" s="105"/>
      <c r="P787" s="105"/>
      <c r="Q787" s="105"/>
      <c r="R787" s="105"/>
      <c r="S787" s="105"/>
      <c r="T787" s="105"/>
      <c r="X787" s="10"/>
    </row>
    <row r="788" spans="15:24" ht="15.75" customHeight="1">
      <c r="O788" s="105"/>
      <c r="P788" s="105"/>
      <c r="Q788" s="105"/>
      <c r="R788" s="105"/>
      <c r="S788" s="105"/>
      <c r="T788" s="105"/>
      <c r="X788" s="10"/>
    </row>
    <row r="789" spans="15:24" ht="15.75" customHeight="1">
      <c r="O789" s="105"/>
      <c r="P789" s="105"/>
      <c r="Q789" s="105"/>
      <c r="R789" s="105"/>
      <c r="S789" s="105"/>
      <c r="T789" s="105"/>
      <c r="X789" s="10"/>
    </row>
    <row r="790" spans="15:24" ht="15.75" customHeight="1">
      <c r="O790" s="105"/>
      <c r="P790" s="105"/>
      <c r="Q790" s="105"/>
      <c r="R790" s="105"/>
      <c r="S790" s="105"/>
      <c r="T790" s="105"/>
      <c r="X790" s="10"/>
    </row>
    <row r="791" spans="15:24" ht="15.75" customHeight="1">
      <c r="O791" s="105"/>
      <c r="P791" s="105"/>
      <c r="Q791" s="105"/>
      <c r="R791" s="105"/>
      <c r="S791" s="105"/>
      <c r="T791" s="105"/>
      <c r="X791" s="10"/>
    </row>
    <row r="792" spans="15:24" ht="15.75" customHeight="1">
      <c r="O792" s="105"/>
      <c r="P792" s="105"/>
      <c r="Q792" s="105"/>
      <c r="R792" s="105"/>
      <c r="S792" s="105"/>
      <c r="T792" s="105"/>
      <c r="X792" s="10"/>
    </row>
    <row r="793" spans="15:24" ht="15.75" customHeight="1">
      <c r="O793" s="105"/>
      <c r="P793" s="105"/>
      <c r="Q793" s="105"/>
      <c r="R793" s="105"/>
      <c r="S793" s="105"/>
      <c r="T793" s="105"/>
      <c r="X793" s="10"/>
    </row>
    <row r="794" spans="15:24" ht="15.75" customHeight="1">
      <c r="O794" s="105"/>
      <c r="P794" s="105"/>
      <c r="Q794" s="105"/>
      <c r="R794" s="105"/>
      <c r="S794" s="105"/>
      <c r="T794" s="105"/>
      <c r="X794" s="10"/>
    </row>
    <row r="795" spans="15:24" ht="15.75" customHeight="1">
      <c r="O795" s="105"/>
      <c r="P795" s="105"/>
      <c r="Q795" s="105"/>
      <c r="R795" s="105"/>
      <c r="S795" s="105"/>
      <c r="T795" s="105"/>
      <c r="X795" s="10"/>
    </row>
    <row r="796" spans="15:24" ht="15.75" customHeight="1">
      <c r="O796" s="105"/>
      <c r="P796" s="105"/>
      <c r="Q796" s="105"/>
      <c r="R796" s="105"/>
      <c r="S796" s="105"/>
      <c r="T796" s="105"/>
      <c r="X796" s="10"/>
    </row>
    <row r="797" spans="15:24" ht="15.75" customHeight="1">
      <c r="O797" s="105"/>
      <c r="P797" s="105"/>
      <c r="Q797" s="105"/>
      <c r="R797" s="105"/>
      <c r="S797" s="105"/>
      <c r="T797" s="105"/>
      <c r="X797" s="10"/>
    </row>
    <row r="798" spans="15:24" ht="15.75" customHeight="1">
      <c r="O798" s="105"/>
      <c r="P798" s="105"/>
      <c r="Q798" s="105"/>
      <c r="R798" s="105"/>
      <c r="S798" s="105"/>
      <c r="T798" s="105"/>
      <c r="X798" s="10"/>
    </row>
    <row r="799" spans="15:24" ht="15.75" customHeight="1">
      <c r="O799" s="105"/>
      <c r="P799" s="105"/>
      <c r="Q799" s="105"/>
      <c r="R799" s="105"/>
      <c r="S799" s="105"/>
      <c r="T799" s="105"/>
      <c r="X799" s="10"/>
    </row>
    <row r="800" spans="15:24" ht="15.75" customHeight="1">
      <c r="O800" s="105"/>
      <c r="P800" s="105"/>
      <c r="Q800" s="105"/>
      <c r="R800" s="105"/>
      <c r="S800" s="105"/>
      <c r="T800" s="105"/>
      <c r="X800" s="10"/>
    </row>
    <row r="801" spans="15:24" ht="15.75" customHeight="1">
      <c r="O801" s="105"/>
      <c r="P801" s="105"/>
      <c r="Q801" s="105"/>
      <c r="R801" s="105"/>
      <c r="S801" s="105"/>
      <c r="T801" s="105"/>
      <c r="X801" s="10"/>
    </row>
    <row r="802" spans="15:24" ht="15.75" customHeight="1">
      <c r="O802" s="105"/>
      <c r="P802" s="105"/>
      <c r="Q802" s="105"/>
      <c r="R802" s="105"/>
      <c r="S802" s="105"/>
      <c r="T802" s="105"/>
      <c r="X802" s="10"/>
    </row>
    <row r="803" spans="15:24" ht="15.75" customHeight="1">
      <c r="O803" s="105"/>
      <c r="P803" s="105"/>
      <c r="Q803" s="105"/>
      <c r="R803" s="105"/>
      <c r="S803" s="105"/>
      <c r="T803" s="105"/>
      <c r="X803" s="10"/>
    </row>
    <row r="804" spans="15:24" ht="15.75" customHeight="1">
      <c r="O804" s="105"/>
      <c r="P804" s="105"/>
      <c r="Q804" s="105"/>
      <c r="R804" s="105"/>
      <c r="S804" s="105"/>
      <c r="T804" s="105"/>
      <c r="X804" s="10"/>
    </row>
    <row r="805" spans="15:24" ht="15.75" customHeight="1">
      <c r="O805" s="105"/>
      <c r="P805" s="105"/>
      <c r="Q805" s="105"/>
      <c r="R805" s="105"/>
      <c r="S805" s="105"/>
      <c r="T805" s="105"/>
      <c r="X805" s="10"/>
    </row>
    <row r="806" spans="15:24" ht="15.75" customHeight="1">
      <c r="O806" s="105"/>
      <c r="P806" s="105"/>
      <c r="Q806" s="105"/>
      <c r="R806" s="105"/>
      <c r="S806" s="105"/>
      <c r="T806" s="105"/>
      <c r="X806" s="10"/>
    </row>
    <row r="807" spans="15:24" ht="15.75" customHeight="1">
      <c r="O807" s="105"/>
      <c r="P807" s="105"/>
      <c r="Q807" s="105"/>
      <c r="R807" s="105"/>
      <c r="S807" s="105"/>
      <c r="T807" s="105"/>
      <c r="X807" s="10"/>
    </row>
    <row r="808" spans="15:24" ht="15.75" customHeight="1">
      <c r="O808" s="105"/>
      <c r="P808" s="105"/>
      <c r="Q808" s="105"/>
      <c r="R808" s="105"/>
      <c r="S808" s="105"/>
      <c r="T808" s="105"/>
      <c r="X808" s="10"/>
    </row>
    <row r="809" spans="15:24" ht="15.75" customHeight="1">
      <c r="O809" s="105"/>
      <c r="P809" s="105"/>
      <c r="Q809" s="105"/>
      <c r="R809" s="105"/>
      <c r="S809" s="105"/>
      <c r="T809" s="105"/>
      <c r="X809" s="10"/>
    </row>
    <row r="810" spans="15:24" ht="15.75" customHeight="1">
      <c r="O810" s="105"/>
      <c r="P810" s="105"/>
      <c r="Q810" s="105"/>
      <c r="R810" s="105"/>
      <c r="S810" s="105"/>
      <c r="T810" s="105"/>
      <c r="X810" s="10"/>
    </row>
    <row r="811" spans="15:24" ht="15.75" customHeight="1">
      <c r="O811" s="105"/>
      <c r="P811" s="105"/>
      <c r="Q811" s="105"/>
      <c r="R811" s="105"/>
      <c r="S811" s="105"/>
      <c r="T811" s="105"/>
      <c r="X811" s="10"/>
    </row>
    <row r="812" spans="15:24" ht="15.75" customHeight="1">
      <c r="O812" s="105"/>
      <c r="P812" s="105"/>
      <c r="Q812" s="105"/>
      <c r="R812" s="105"/>
      <c r="S812" s="105"/>
      <c r="T812" s="105"/>
      <c r="X812" s="10"/>
    </row>
    <row r="813" spans="15:24" ht="15.75" customHeight="1">
      <c r="O813" s="105"/>
      <c r="P813" s="105"/>
      <c r="Q813" s="105"/>
      <c r="R813" s="105"/>
      <c r="S813" s="105"/>
      <c r="T813" s="105"/>
      <c r="X813" s="10"/>
    </row>
    <row r="814" spans="15:24" ht="15.75" customHeight="1">
      <c r="O814" s="105"/>
      <c r="P814" s="105"/>
      <c r="Q814" s="105"/>
      <c r="R814" s="105"/>
      <c r="S814" s="105"/>
      <c r="T814" s="105"/>
      <c r="X814" s="10"/>
    </row>
    <row r="815" spans="15:24" ht="15.75" customHeight="1">
      <c r="O815" s="105"/>
      <c r="P815" s="105"/>
      <c r="Q815" s="105"/>
      <c r="R815" s="105"/>
      <c r="S815" s="105"/>
      <c r="T815" s="105"/>
      <c r="X815" s="10"/>
    </row>
    <row r="816" spans="15:24" ht="15.75" customHeight="1">
      <c r="O816" s="105"/>
      <c r="P816" s="105"/>
      <c r="Q816" s="105"/>
      <c r="R816" s="105"/>
      <c r="S816" s="105"/>
      <c r="T816" s="105"/>
      <c r="X816" s="10"/>
    </row>
    <row r="817" spans="15:24" ht="15.75" customHeight="1">
      <c r="O817" s="105"/>
      <c r="P817" s="105"/>
      <c r="Q817" s="105"/>
      <c r="R817" s="105"/>
      <c r="S817" s="105"/>
      <c r="T817" s="105"/>
      <c r="X817" s="10"/>
    </row>
    <row r="818" spans="15:24" ht="15.75" customHeight="1">
      <c r="O818" s="105"/>
      <c r="P818" s="105"/>
      <c r="Q818" s="105"/>
      <c r="R818" s="105"/>
      <c r="S818" s="105"/>
      <c r="T818" s="105"/>
      <c r="X818" s="10"/>
    </row>
    <row r="819" spans="15:24" ht="15.75" customHeight="1">
      <c r="O819" s="105"/>
      <c r="P819" s="105"/>
      <c r="Q819" s="105"/>
      <c r="R819" s="105"/>
      <c r="S819" s="105"/>
      <c r="T819" s="105"/>
      <c r="X819" s="10"/>
    </row>
    <row r="820" spans="15:24" ht="15.75" customHeight="1">
      <c r="O820" s="105"/>
      <c r="P820" s="105"/>
      <c r="Q820" s="105"/>
      <c r="R820" s="105"/>
      <c r="S820" s="105"/>
      <c r="T820" s="105"/>
      <c r="X820" s="10"/>
    </row>
    <row r="821" spans="15:24" ht="15.75" customHeight="1">
      <c r="O821" s="105"/>
      <c r="P821" s="105"/>
      <c r="Q821" s="105"/>
      <c r="R821" s="105"/>
      <c r="S821" s="105"/>
      <c r="T821" s="105"/>
      <c r="X821" s="10"/>
    </row>
    <row r="822" spans="15:24" ht="15.75" customHeight="1">
      <c r="O822" s="105"/>
      <c r="P822" s="105"/>
      <c r="Q822" s="105"/>
      <c r="R822" s="105"/>
      <c r="S822" s="105"/>
      <c r="T822" s="105"/>
      <c r="X822" s="10"/>
    </row>
    <row r="823" spans="15:24" ht="15.75" customHeight="1">
      <c r="O823" s="105"/>
      <c r="P823" s="105"/>
      <c r="Q823" s="105"/>
      <c r="R823" s="105"/>
      <c r="S823" s="105"/>
      <c r="T823" s="105"/>
      <c r="X823" s="10"/>
    </row>
    <row r="824" spans="15:24" ht="15.75" customHeight="1">
      <c r="O824" s="105"/>
      <c r="P824" s="105"/>
      <c r="Q824" s="105"/>
      <c r="R824" s="105"/>
      <c r="S824" s="105"/>
      <c r="T824" s="105"/>
      <c r="X824" s="10"/>
    </row>
    <row r="825" spans="15:24" ht="15.75" customHeight="1">
      <c r="O825" s="105"/>
      <c r="P825" s="105"/>
      <c r="Q825" s="105"/>
      <c r="R825" s="105"/>
      <c r="S825" s="105"/>
      <c r="T825" s="105"/>
      <c r="X825" s="10"/>
    </row>
    <row r="826" spans="15:24" ht="15.75" customHeight="1">
      <c r="O826" s="105"/>
      <c r="P826" s="105"/>
      <c r="Q826" s="105"/>
      <c r="R826" s="105"/>
      <c r="S826" s="105"/>
      <c r="T826" s="105"/>
      <c r="X826" s="10"/>
    </row>
    <row r="827" spans="15:24" ht="15.75" customHeight="1">
      <c r="O827" s="105"/>
      <c r="P827" s="105"/>
      <c r="Q827" s="105"/>
      <c r="R827" s="105"/>
      <c r="S827" s="105"/>
      <c r="T827" s="105"/>
      <c r="X827" s="10"/>
    </row>
    <row r="828" spans="15:24" ht="15.75" customHeight="1">
      <c r="O828" s="105"/>
      <c r="P828" s="105"/>
      <c r="Q828" s="105"/>
      <c r="R828" s="105"/>
      <c r="S828" s="105"/>
      <c r="T828" s="105"/>
      <c r="X828" s="10"/>
    </row>
    <row r="829" spans="15:24" ht="15.75" customHeight="1">
      <c r="O829" s="105"/>
      <c r="P829" s="105"/>
      <c r="Q829" s="105"/>
      <c r="R829" s="105"/>
      <c r="S829" s="105"/>
      <c r="T829" s="105"/>
      <c r="X829" s="10"/>
    </row>
    <row r="830" spans="15:24" ht="15.75" customHeight="1">
      <c r="O830" s="105"/>
      <c r="P830" s="105"/>
      <c r="Q830" s="105"/>
      <c r="R830" s="105"/>
      <c r="S830" s="105"/>
      <c r="T830" s="105"/>
      <c r="X830" s="10"/>
    </row>
    <row r="831" spans="15:24" ht="15.75" customHeight="1">
      <c r="O831" s="105"/>
      <c r="P831" s="105"/>
      <c r="Q831" s="105"/>
      <c r="R831" s="105"/>
      <c r="S831" s="105"/>
      <c r="T831" s="105"/>
      <c r="X831" s="10"/>
    </row>
    <row r="832" spans="15:24" ht="15.75" customHeight="1">
      <c r="O832" s="105"/>
      <c r="P832" s="105"/>
      <c r="Q832" s="105"/>
      <c r="R832" s="105"/>
      <c r="S832" s="105"/>
      <c r="T832" s="105"/>
      <c r="X832" s="10"/>
    </row>
    <row r="833" spans="15:24" ht="15.75" customHeight="1">
      <c r="O833" s="105"/>
      <c r="P833" s="105"/>
      <c r="Q833" s="105"/>
      <c r="R833" s="105"/>
      <c r="S833" s="105"/>
      <c r="T833" s="105"/>
      <c r="X833" s="10"/>
    </row>
    <row r="834" spans="15:24" ht="15.75" customHeight="1">
      <c r="O834" s="105"/>
      <c r="P834" s="105"/>
      <c r="Q834" s="105"/>
      <c r="R834" s="105"/>
      <c r="S834" s="105"/>
      <c r="T834" s="105"/>
      <c r="X834" s="10"/>
    </row>
    <row r="835" spans="15:24" ht="15.75" customHeight="1">
      <c r="O835" s="105"/>
      <c r="P835" s="105"/>
      <c r="Q835" s="105"/>
      <c r="R835" s="105"/>
      <c r="S835" s="105"/>
      <c r="T835" s="105"/>
      <c r="X835" s="10"/>
    </row>
    <row r="836" spans="15:24" ht="15.75" customHeight="1">
      <c r="O836" s="105"/>
      <c r="P836" s="105"/>
      <c r="Q836" s="105"/>
      <c r="R836" s="105"/>
      <c r="S836" s="105"/>
      <c r="T836" s="105"/>
      <c r="X836" s="10"/>
    </row>
    <row r="837" spans="15:24" ht="15.75" customHeight="1">
      <c r="O837" s="105"/>
      <c r="P837" s="105"/>
      <c r="Q837" s="105"/>
      <c r="R837" s="105"/>
      <c r="S837" s="105"/>
      <c r="T837" s="105"/>
      <c r="X837" s="10"/>
    </row>
    <row r="838" spans="15:24" ht="15.75" customHeight="1">
      <c r="O838" s="105"/>
      <c r="P838" s="105"/>
      <c r="Q838" s="105"/>
      <c r="R838" s="105"/>
      <c r="S838" s="105"/>
      <c r="T838" s="105"/>
      <c r="X838" s="10"/>
    </row>
    <row r="839" spans="15:24" ht="15.75" customHeight="1">
      <c r="O839" s="105"/>
      <c r="P839" s="105"/>
      <c r="Q839" s="105"/>
      <c r="R839" s="105"/>
      <c r="S839" s="105"/>
      <c r="T839" s="105"/>
      <c r="X839" s="10"/>
    </row>
    <row r="840" spans="15:24" ht="15.75" customHeight="1">
      <c r="O840" s="105"/>
      <c r="P840" s="105"/>
      <c r="Q840" s="105"/>
      <c r="R840" s="105"/>
      <c r="S840" s="105"/>
      <c r="T840" s="105"/>
      <c r="X840" s="10"/>
    </row>
    <row r="841" spans="15:24" ht="15.75" customHeight="1">
      <c r="O841" s="105"/>
      <c r="P841" s="105"/>
      <c r="Q841" s="105"/>
      <c r="R841" s="105"/>
      <c r="S841" s="105"/>
      <c r="T841" s="105"/>
      <c r="X841" s="10"/>
    </row>
    <row r="842" spans="15:24" ht="15.75" customHeight="1">
      <c r="O842" s="105"/>
      <c r="P842" s="105"/>
      <c r="Q842" s="105"/>
      <c r="R842" s="105"/>
      <c r="S842" s="105"/>
      <c r="T842" s="105"/>
      <c r="X842" s="10"/>
    </row>
    <row r="843" spans="15:24" ht="15.75" customHeight="1">
      <c r="O843" s="105"/>
      <c r="P843" s="105"/>
      <c r="Q843" s="105"/>
      <c r="R843" s="105"/>
      <c r="S843" s="105"/>
      <c r="T843" s="105"/>
      <c r="X843" s="10"/>
    </row>
    <row r="844" spans="15:24" ht="15.75" customHeight="1">
      <c r="O844" s="105"/>
      <c r="P844" s="105"/>
      <c r="Q844" s="105"/>
      <c r="R844" s="105"/>
      <c r="S844" s="105"/>
      <c r="T844" s="105"/>
      <c r="X844" s="10"/>
    </row>
    <row r="845" spans="15:24" ht="15.75" customHeight="1">
      <c r="O845" s="105"/>
      <c r="P845" s="105"/>
      <c r="Q845" s="105"/>
      <c r="R845" s="105"/>
      <c r="S845" s="105"/>
      <c r="T845" s="105"/>
      <c r="X845" s="10"/>
    </row>
    <row r="846" spans="15:24" ht="15.75" customHeight="1">
      <c r="O846" s="105"/>
      <c r="P846" s="105"/>
      <c r="Q846" s="105"/>
      <c r="R846" s="105"/>
      <c r="S846" s="105"/>
      <c r="T846" s="105"/>
      <c r="X846" s="10"/>
    </row>
    <row r="847" spans="15:24" ht="15.75" customHeight="1">
      <c r="O847" s="105"/>
      <c r="P847" s="105"/>
      <c r="Q847" s="105"/>
      <c r="R847" s="105"/>
      <c r="S847" s="105"/>
      <c r="T847" s="105"/>
      <c r="X847" s="10"/>
    </row>
    <row r="848" spans="15:24" ht="15.75" customHeight="1">
      <c r="O848" s="105"/>
      <c r="P848" s="105"/>
      <c r="Q848" s="105"/>
      <c r="R848" s="105"/>
      <c r="S848" s="105"/>
      <c r="T848" s="105"/>
      <c r="X848" s="10"/>
    </row>
    <row r="849" spans="15:24" ht="15.75" customHeight="1">
      <c r="O849" s="105"/>
      <c r="P849" s="105"/>
      <c r="Q849" s="105"/>
      <c r="R849" s="105"/>
      <c r="S849" s="105"/>
      <c r="T849" s="105"/>
      <c r="X849" s="10"/>
    </row>
    <row r="850" spans="15:24" ht="15.75" customHeight="1">
      <c r="O850" s="105"/>
      <c r="P850" s="105"/>
      <c r="Q850" s="105"/>
      <c r="R850" s="105"/>
      <c r="S850" s="105"/>
      <c r="T850" s="105"/>
      <c r="X850" s="10"/>
    </row>
    <row r="851" spans="15:24" ht="15.75" customHeight="1">
      <c r="O851" s="105"/>
      <c r="P851" s="105"/>
      <c r="Q851" s="105"/>
      <c r="R851" s="105"/>
      <c r="S851" s="105"/>
      <c r="T851" s="105"/>
      <c r="X851" s="10"/>
    </row>
    <row r="852" spans="15:24" ht="15.75" customHeight="1">
      <c r="O852" s="105"/>
      <c r="P852" s="105"/>
      <c r="Q852" s="105"/>
      <c r="R852" s="105"/>
      <c r="S852" s="105"/>
      <c r="T852" s="105"/>
      <c r="X852" s="10"/>
    </row>
    <row r="853" spans="15:24" ht="15.75" customHeight="1">
      <c r="O853" s="105"/>
      <c r="P853" s="105"/>
      <c r="Q853" s="105"/>
      <c r="R853" s="105"/>
      <c r="S853" s="105"/>
      <c r="T853" s="105"/>
      <c r="X853" s="10"/>
    </row>
    <row r="854" spans="15:24" ht="15.75" customHeight="1">
      <c r="O854" s="105"/>
      <c r="P854" s="105"/>
      <c r="Q854" s="105"/>
      <c r="R854" s="105"/>
      <c r="S854" s="105"/>
      <c r="T854" s="105"/>
      <c r="X854" s="10"/>
    </row>
    <row r="855" spans="15:24" ht="15.75" customHeight="1">
      <c r="O855" s="105"/>
      <c r="P855" s="105"/>
      <c r="Q855" s="105"/>
      <c r="R855" s="105"/>
      <c r="S855" s="105"/>
      <c r="T855" s="105"/>
      <c r="X855" s="10"/>
    </row>
    <row r="856" spans="15:24" ht="15.75" customHeight="1">
      <c r="O856" s="105"/>
      <c r="P856" s="105"/>
      <c r="Q856" s="105"/>
      <c r="R856" s="105"/>
      <c r="S856" s="105"/>
      <c r="T856" s="105"/>
      <c r="X856" s="10"/>
    </row>
    <row r="857" spans="15:24" ht="15.75" customHeight="1">
      <c r="O857" s="105"/>
      <c r="P857" s="105"/>
      <c r="Q857" s="105"/>
      <c r="R857" s="105"/>
      <c r="S857" s="105"/>
      <c r="T857" s="105"/>
      <c r="X857" s="10"/>
    </row>
    <row r="858" spans="15:24" ht="15.75" customHeight="1">
      <c r="O858" s="105"/>
      <c r="P858" s="105"/>
      <c r="Q858" s="105"/>
      <c r="R858" s="105"/>
      <c r="S858" s="105"/>
      <c r="T858" s="105"/>
      <c r="X858" s="10"/>
    </row>
    <row r="859" spans="15:24" ht="15.75" customHeight="1">
      <c r="O859" s="105"/>
      <c r="P859" s="105"/>
      <c r="Q859" s="105"/>
      <c r="R859" s="105"/>
      <c r="S859" s="105"/>
      <c r="T859" s="105"/>
      <c r="X859" s="10"/>
    </row>
    <row r="860" spans="15:24" ht="15.75" customHeight="1">
      <c r="O860" s="105"/>
      <c r="P860" s="105"/>
      <c r="Q860" s="105"/>
      <c r="R860" s="105"/>
      <c r="S860" s="105"/>
      <c r="T860" s="105"/>
      <c r="X860" s="10"/>
    </row>
    <row r="861" spans="15:24" ht="15.75" customHeight="1">
      <c r="O861" s="105"/>
      <c r="P861" s="105"/>
      <c r="Q861" s="105"/>
      <c r="R861" s="105"/>
      <c r="S861" s="105"/>
      <c r="T861" s="105"/>
      <c r="X861" s="10"/>
    </row>
    <row r="862" spans="15:24" ht="15.75" customHeight="1">
      <c r="O862" s="105"/>
      <c r="P862" s="105"/>
      <c r="Q862" s="105"/>
      <c r="R862" s="105"/>
      <c r="S862" s="105"/>
      <c r="T862" s="105"/>
      <c r="X862" s="10"/>
    </row>
    <row r="863" spans="15:24" ht="15.75" customHeight="1">
      <c r="O863" s="105"/>
      <c r="P863" s="105"/>
      <c r="Q863" s="105"/>
      <c r="R863" s="105"/>
      <c r="S863" s="105"/>
      <c r="T863" s="105"/>
      <c r="X863" s="10"/>
    </row>
    <row r="864" spans="15:24" ht="15.75" customHeight="1">
      <c r="O864" s="105"/>
      <c r="P864" s="105"/>
      <c r="Q864" s="105"/>
      <c r="R864" s="105"/>
      <c r="S864" s="105"/>
      <c r="T864" s="105"/>
      <c r="X864" s="10"/>
    </row>
    <row r="865" spans="15:24" ht="15.75" customHeight="1">
      <c r="O865" s="105"/>
      <c r="P865" s="105"/>
      <c r="Q865" s="105"/>
      <c r="R865" s="105"/>
      <c r="S865" s="105"/>
      <c r="T865" s="105"/>
      <c r="X865" s="10"/>
    </row>
    <row r="866" spans="15:24" ht="15.75" customHeight="1">
      <c r="O866" s="105"/>
      <c r="P866" s="105"/>
      <c r="Q866" s="105"/>
      <c r="R866" s="105"/>
      <c r="S866" s="105"/>
      <c r="T866" s="105"/>
      <c r="X866" s="10"/>
    </row>
    <row r="867" spans="15:24" ht="15.75" customHeight="1">
      <c r="O867" s="105"/>
      <c r="P867" s="105"/>
      <c r="Q867" s="105"/>
      <c r="R867" s="105"/>
      <c r="S867" s="105"/>
      <c r="T867" s="105"/>
      <c r="X867" s="10"/>
    </row>
    <row r="868" spans="15:24" ht="15.75" customHeight="1">
      <c r="O868" s="105"/>
      <c r="P868" s="105"/>
      <c r="Q868" s="105"/>
      <c r="R868" s="105"/>
      <c r="S868" s="105"/>
      <c r="T868" s="105"/>
      <c r="X868" s="10"/>
    </row>
    <row r="869" spans="15:24" ht="15.75" customHeight="1">
      <c r="O869" s="105"/>
      <c r="P869" s="105"/>
      <c r="Q869" s="105"/>
      <c r="R869" s="105"/>
      <c r="S869" s="105"/>
      <c r="T869" s="105"/>
      <c r="X869" s="10"/>
    </row>
    <row r="870" spans="15:24" ht="15.75" customHeight="1">
      <c r="O870" s="105"/>
      <c r="P870" s="105"/>
      <c r="Q870" s="105"/>
      <c r="R870" s="105"/>
      <c r="S870" s="105"/>
      <c r="T870" s="105"/>
      <c r="X870" s="10"/>
    </row>
    <row r="871" spans="15:24" ht="15.75" customHeight="1">
      <c r="O871" s="105"/>
      <c r="P871" s="105"/>
      <c r="Q871" s="105"/>
      <c r="R871" s="105"/>
      <c r="S871" s="105"/>
      <c r="T871" s="105"/>
      <c r="X871" s="10"/>
    </row>
    <row r="872" spans="15:24" ht="15.75" customHeight="1">
      <c r="O872" s="105"/>
      <c r="P872" s="105"/>
      <c r="Q872" s="105"/>
      <c r="R872" s="105"/>
      <c r="S872" s="105"/>
      <c r="T872" s="105"/>
      <c r="X872" s="10"/>
    </row>
    <row r="873" spans="15:24" ht="15.75" customHeight="1">
      <c r="O873" s="105"/>
      <c r="P873" s="105"/>
      <c r="Q873" s="105"/>
      <c r="R873" s="105"/>
      <c r="S873" s="105"/>
      <c r="T873" s="105"/>
      <c r="X873" s="10"/>
    </row>
    <row r="874" spans="15:24" ht="15.75" customHeight="1">
      <c r="O874" s="105"/>
      <c r="P874" s="105"/>
      <c r="Q874" s="105"/>
      <c r="R874" s="105"/>
      <c r="S874" s="105"/>
      <c r="T874" s="105"/>
      <c r="X874" s="10"/>
    </row>
    <row r="875" spans="15:24" ht="15.75" customHeight="1">
      <c r="O875" s="105"/>
      <c r="P875" s="105"/>
      <c r="Q875" s="105"/>
      <c r="R875" s="105"/>
      <c r="S875" s="105"/>
      <c r="T875" s="105"/>
      <c r="X875" s="10"/>
    </row>
    <row r="876" spans="15:24" ht="15.75" customHeight="1">
      <c r="O876" s="105"/>
      <c r="P876" s="105"/>
      <c r="Q876" s="105"/>
      <c r="R876" s="105"/>
      <c r="S876" s="105"/>
      <c r="T876" s="105"/>
      <c r="X876" s="10"/>
    </row>
    <row r="877" spans="15:24" ht="15.75" customHeight="1">
      <c r="O877" s="105"/>
      <c r="P877" s="105"/>
      <c r="Q877" s="105"/>
      <c r="R877" s="105"/>
      <c r="S877" s="105"/>
      <c r="T877" s="105"/>
      <c r="X877" s="10"/>
    </row>
    <row r="878" spans="15:24" ht="15.75" customHeight="1">
      <c r="O878" s="105"/>
      <c r="P878" s="105"/>
      <c r="Q878" s="105"/>
      <c r="R878" s="105"/>
      <c r="S878" s="105"/>
      <c r="T878" s="105"/>
      <c r="X878" s="10"/>
    </row>
    <row r="879" spans="15:24" ht="15.75" customHeight="1">
      <c r="O879" s="105"/>
      <c r="P879" s="105"/>
      <c r="Q879" s="105"/>
      <c r="R879" s="105"/>
      <c r="S879" s="105"/>
      <c r="T879" s="105"/>
      <c r="X879" s="10"/>
    </row>
    <row r="880" spans="15:24" ht="15.75" customHeight="1">
      <c r="O880" s="105"/>
      <c r="P880" s="105"/>
      <c r="Q880" s="105"/>
      <c r="R880" s="105"/>
      <c r="S880" s="105"/>
      <c r="T880" s="105"/>
      <c r="X880" s="10"/>
    </row>
    <row r="881" spans="15:24" ht="15.75" customHeight="1">
      <c r="O881" s="105"/>
      <c r="P881" s="105"/>
      <c r="Q881" s="105"/>
      <c r="R881" s="105"/>
      <c r="S881" s="105"/>
      <c r="T881" s="105"/>
      <c r="X881" s="10"/>
    </row>
    <row r="882" spans="15:24" ht="15.75" customHeight="1">
      <c r="O882" s="105"/>
      <c r="P882" s="105"/>
      <c r="Q882" s="105"/>
      <c r="R882" s="105"/>
      <c r="S882" s="105"/>
      <c r="T882" s="105"/>
      <c r="X882" s="10"/>
    </row>
    <row r="883" spans="15:24" ht="15.75" customHeight="1">
      <c r="O883" s="105"/>
      <c r="P883" s="105"/>
      <c r="Q883" s="105"/>
      <c r="R883" s="105"/>
      <c r="S883" s="105"/>
      <c r="T883" s="105"/>
      <c r="X883" s="10"/>
    </row>
    <row r="884" spans="15:24" ht="15.75" customHeight="1">
      <c r="O884" s="105"/>
      <c r="P884" s="105"/>
      <c r="Q884" s="105"/>
      <c r="R884" s="105"/>
      <c r="S884" s="105"/>
      <c r="T884" s="105"/>
      <c r="X884" s="10"/>
    </row>
    <row r="885" spans="15:24" ht="15.75" customHeight="1">
      <c r="O885" s="105"/>
      <c r="P885" s="105"/>
      <c r="Q885" s="105"/>
      <c r="R885" s="105"/>
      <c r="S885" s="105"/>
      <c r="T885" s="105"/>
      <c r="X885" s="10"/>
    </row>
    <row r="886" spans="15:24" ht="15.75" customHeight="1">
      <c r="O886" s="105"/>
      <c r="P886" s="105"/>
      <c r="Q886" s="105"/>
      <c r="R886" s="105"/>
      <c r="S886" s="105"/>
      <c r="T886" s="105"/>
      <c r="X886" s="10"/>
    </row>
    <row r="887" spans="15:24" ht="15.75" customHeight="1">
      <c r="O887" s="105"/>
      <c r="P887" s="105"/>
      <c r="Q887" s="105"/>
      <c r="R887" s="105"/>
      <c r="S887" s="105"/>
      <c r="T887" s="105"/>
      <c r="X887" s="10"/>
    </row>
    <row r="888" spans="15:24" ht="15.75" customHeight="1">
      <c r="O888" s="105"/>
      <c r="P888" s="105"/>
      <c r="Q888" s="105"/>
      <c r="R888" s="105"/>
      <c r="S888" s="105"/>
      <c r="T888" s="105"/>
      <c r="X888" s="10"/>
    </row>
    <row r="889" spans="15:24" ht="15.75" customHeight="1">
      <c r="O889" s="105"/>
      <c r="P889" s="105"/>
      <c r="Q889" s="105"/>
      <c r="R889" s="105"/>
      <c r="S889" s="105"/>
      <c r="T889" s="105"/>
      <c r="X889" s="10"/>
    </row>
    <row r="890" spans="15:24" ht="15.75" customHeight="1">
      <c r="O890" s="105"/>
      <c r="P890" s="105"/>
      <c r="Q890" s="105"/>
      <c r="R890" s="105"/>
      <c r="S890" s="105"/>
      <c r="T890" s="105"/>
      <c r="X890" s="10"/>
    </row>
    <row r="891" spans="15:24" ht="15.75" customHeight="1">
      <c r="O891" s="105"/>
      <c r="P891" s="105"/>
      <c r="Q891" s="105"/>
      <c r="R891" s="105"/>
      <c r="S891" s="105"/>
      <c r="T891" s="105"/>
      <c r="X891" s="10"/>
    </row>
    <row r="892" spans="15:24" ht="15.75" customHeight="1">
      <c r="O892" s="105"/>
      <c r="P892" s="105"/>
      <c r="Q892" s="105"/>
      <c r="R892" s="105"/>
      <c r="S892" s="105"/>
      <c r="T892" s="105"/>
      <c r="X892" s="10"/>
    </row>
    <row r="893" spans="15:24" ht="15.75" customHeight="1">
      <c r="O893" s="105"/>
      <c r="P893" s="105"/>
      <c r="Q893" s="105"/>
      <c r="R893" s="105"/>
      <c r="S893" s="105"/>
      <c r="T893" s="105"/>
      <c r="X893" s="10"/>
    </row>
    <row r="894" spans="15:24" ht="15.75" customHeight="1">
      <c r="O894" s="105"/>
      <c r="P894" s="105"/>
      <c r="Q894" s="105"/>
      <c r="R894" s="105"/>
      <c r="S894" s="105"/>
      <c r="T894" s="105"/>
      <c r="X894" s="10"/>
    </row>
    <row r="895" spans="15:24" ht="15.75" customHeight="1">
      <c r="O895" s="105"/>
      <c r="P895" s="105"/>
      <c r="Q895" s="105"/>
      <c r="R895" s="105"/>
      <c r="S895" s="105"/>
      <c r="T895" s="105"/>
      <c r="X895" s="10"/>
    </row>
    <row r="896" spans="15:24" ht="15.75" customHeight="1">
      <c r="O896" s="105"/>
      <c r="P896" s="105"/>
      <c r="Q896" s="105"/>
      <c r="R896" s="105"/>
      <c r="S896" s="105"/>
      <c r="T896" s="105"/>
      <c r="X896" s="10"/>
    </row>
    <row r="897" spans="15:24" ht="15.75" customHeight="1">
      <c r="O897" s="105"/>
      <c r="P897" s="105"/>
      <c r="Q897" s="105"/>
      <c r="R897" s="105"/>
      <c r="S897" s="105"/>
      <c r="T897" s="105"/>
      <c r="X897" s="10"/>
    </row>
    <row r="898" spans="15:24" ht="15.75" customHeight="1">
      <c r="O898" s="105"/>
      <c r="P898" s="105"/>
      <c r="Q898" s="105"/>
      <c r="R898" s="105"/>
      <c r="S898" s="105"/>
      <c r="T898" s="105"/>
      <c r="X898" s="10"/>
    </row>
    <row r="899" spans="15:24" ht="15.75" customHeight="1">
      <c r="O899" s="105"/>
      <c r="P899" s="105"/>
      <c r="Q899" s="105"/>
      <c r="R899" s="105"/>
      <c r="S899" s="105"/>
      <c r="T899" s="105"/>
      <c r="X899" s="10"/>
    </row>
    <row r="900" spans="15:24" ht="15.75" customHeight="1">
      <c r="O900" s="105"/>
      <c r="P900" s="105"/>
      <c r="Q900" s="105"/>
      <c r="R900" s="105"/>
      <c r="S900" s="105"/>
      <c r="T900" s="105"/>
      <c r="X900" s="10"/>
    </row>
    <row r="901" spans="15:24" ht="15.75" customHeight="1">
      <c r="O901" s="105"/>
      <c r="P901" s="105"/>
      <c r="Q901" s="105"/>
      <c r="R901" s="105"/>
      <c r="S901" s="105"/>
      <c r="T901" s="105"/>
      <c r="X901" s="10"/>
    </row>
    <row r="902" spans="15:24" ht="15.75" customHeight="1">
      <c r="O902" s="105"/>
      <c r="P902" s="105"/>
      <c r="Q902" s="105"/>
      <c r="R902" s="105"/>
      <c r="S902" s="105"/>
      <c r="T902" s="105"/>
      <c r="X902" s="10"/>
    </row>
    <row r="903" spans="15:24" ht="15.75" customHeight="1">
      <c r="O903" s="105"/>
      <c r="P903" s="105"/>
      <c r="Q903" s="105"/>
      <c r="R903" s="105"/>
      <c r="S903" s="105"/>
      <c r="T903" s="105"/>
      <c r="X903" s="10"/>
    </row>
    <row r="904" spans="15:24" ht="15.75" customHeight="1">
      <c r="O904" s="105"/>
      <c r="P904" s="105"/>
      <c r="Q904" s="105"/>
      <c r="R904" s="105"/>
      <c r="S904" s="105"/>
      <c r="T904" s="105"/>
      <c r="X904" s="10"/>
    </row>
    <row r="905" spans="15:24" ht="15.75" customHeight="1">
      <c r="O905" s="105"/>
      <c r="P905" s="105"/>
      <c r="Q905" s="105"/>
      <c r="R905" s="105"/>
      <c r="S905" s="105"/>
      <c r="T905" s="105"/>
      <c r="X905" s="10"/>
    </row>
    <row r="906" spans="15:24" ht="15.75" customHeight="1">
      <c r="O906" s="105"/>
      <c r="P906" s="105"/>
      <c r="Q906" s="105"/>
      <c r="R906" s="105"/>
      <c r="S906" s="105"/>
      <c r="T906" s="105"/>
      <c r="X906" s="10"/>
    </row>
    <row r="907" spans="15:24" ht="15.75" customHeight="1">
      <c r="O907" s="105"/>
      <c r="P907" s="105"/>
      <c r="Q907" s="105"/>
      <c r="R907" s="105"/>
      <c r="S907" s="105"/>
      <c r="T907" s="105"/>
      <c r="X907" s="10"/>
    </row>
    <row r="908" spans="15:24" ht="15.75" customHeight="1">
      <c r="O908" s="105"/>
      <c r="P908" s="105"/>
      <c r="Q908" s="105"/>
      <c r="R908" s="105"/>
      <c r="S908" s="105"/>
      <c r="T908" s="105"/>
      <c r="X908" s="10"/>
    </row>
    <row r="909" spans="15:24" ht="15.75" customHeight="1">
      <c r="O909" s="105"/>
      <c r="P909" s="105"/>
      <c r="Q909" s="105"/>
      <c r="R909" s="105"/>
      <c r="S909" s="105"/>
      <c r="T909" s="105"/>
      <c r="X909" s="10"/>
    </row>
    <row r="910" spans="15:24" ht="15.75" customHeight="1">
      <c r="O910" s="105"/>
      <c r="P910" s="105"/>
      <c r="Q910" s="105"/>
      <c r="R910" s="105"/>
      <c r="S910" s="105"/>
      <c r="T910" s="105"/>
      <c r="X910" s="10"/>
    </row>
    <row r="911" spans="15:24" ht="15.75" customHeight="1">
      <c r="O911" s="105"/>
      <c r="P911" s="105"/>
      <c r="Q911" s="105"/>
      <c r="R911" s="105"/>
      <c r="S911" s="105"/>
      <c r="T911" s="105"/>
      <c r="X911" s="10"/>
    </row>
    <row r="912" spans="15:24" ht="15.75" customHeight="1">
      <c r="O912" s="105"/>
      <c r="P912" s="105"/>
      <c r="Q912" s="105"/>
      <c r="R912" s="105"/>
      <c r="S912" s="105"/>
      <c r="T912" s="105"/>
      <c r="X912" s="10"/>
    </row>
    <row r="913" spans="15:24" ht="15.75" customHeight="1">
      <c r="O913" s="105"/>
      <c r="P913" s="105"/>
      <c r="Q913" s="105"/>
      <c r="R913" s="105"/>
      <c r="S913" s="105"/>
      <c r="T913" s="105"/>
      <c r="X913" s="10"/>
    </row>
    <row r="914" spans="15:24" ht="15.75" customHeight="1">
      <c r="O914" s="105"/>
      <c r="P914" s="105"/>
      <c r="Q914" s="105"/>
      <c r="R914" s="105"/>
      <c r="S914" s="105"/>
      <c r="T914" s="105"/>
      <c r="X914" s="10"/>
    </row>
    <row r="915" spans="15:24" ht="15.75" customHeight="1">
      <c r="O915" s="105"/>
      <c r="P915" s="105"/>
      <c r="Q915" s="105"/>
      <c r="R915" s="105"/>
      <c r="S915" s="105"/>
      <c r="T915" s="105"/>
      <c r="X915" s="10"/>
    </row>
    <row r="916" spans="15:24" ht="15.75" customHeight="1">
      <c r="O916" s="105"/>
      <c r="P916" s="105"/>
      <c r="Q916" s="105"/>
      <c r="R916" s="105"/>
      <c r="S916" s="105"/>
      <c r="T916" s="105"/>
      <c r="X916" s="10"/>
    </row>
    <row r="917" spans="15:24" ht="15.75" customHeight="1">
      <c r="O917" s="105"/>
      <c r="P917" s="105"/>
      <c r="Q917" s="105"/>
      <c r="R917" s="105"/>
      <c r="S917" s="105"/>
      <c r="T917" s="105"/>
      <c r="X917" s="10"/>
    </row>
    <row r="918" spans="15:24" ht="15.75" customHeight="1">
      <c r="O918" s="105"/>
      <c r="P918" s="105"/>
      <c r="Q918" s="105"/>
      <c r="R918" s="105"/>
      <c r="S918" s="105"/>
      <c r="T918" s="105"/>
      <c r="X918" s="10"/>
    </row>
    <row r="919" spans="15:24" ht="15.75" customHeight="1">
      <c r="O919" s="105"/>
      <c r="P919" s="105"/>
      <c r="Q919" s="105"/>
      <c r="R919" s="105"/>
      <c r="S919" s="105"/>
      <c r="T919" s="105"/>
      <c r="X919" s="10"/>
    </row>
    <row r="920" spans="15:24" ht="15.75" customHeight="1">
      <c r="O920" s="105"/>
      <c r="P920" s="105"/>
      <c r="Q920" s="105"/>
      <c r="R920" s="105"/>
      <c r="S920" s="105"/>
      <c r="T920" s="105"/>
      <c r="X920" s="10"/>
    </row>
    <row r="921" spans="15:24" ht="15.75" customHeight="1">
      <c r="O921" s="105"/>
      <c r="P921" s="105"/>
      <c r="Q921" s="105"/>
      <c r="R921" s="105"/>
      <c r="S921" s="105"/>
      <c r="T921" s="105"/>
      <c r="X921" s="10"/>
    </row>
    <row r="922" spans="15:24" ht="15.75" customHeight="1">
      <c r="O922" s="105"/>
      <c r="P922" s="105"/>
      <c r="Q922" s="105"/>
      <c r="R922" s="105"/>
      <c r="S922" s="105"/>
      <c r="T922" s="105"/>
      <c r="X922" s="10"/>
    </row>
    <row r="923" spans="15:24" ht="15.75" customHeight="1">
      <c r="O923" s="105"/>
      <c r="P923" s="105"/>
      <c r="Q923" s="105"/>
      <c r="R923" s="105"/>
      <c r="S923" s="105"/>
      <c r="T923" s="105"/>
      <c r="X923" s="10"/>
    </row>
    <row r="924" spans="15:24" ht="15.75" customHeight="1">
      <c r="O924" s="105"/>
      <c r="P924" s="105"/>
      <c r="Q924" s="105"/>
      <c r="R924" s="105"/>
      <c r="S924" s="105"/>
      <c r="T924" s="105"/>
      <c r="X924" s="10"/>
    </row>
    <row r="925" spans="15:24" ht="15.75" customHeight="1">
      <c r="O925" s="105"/>
      <c r="P925" s="105"/>
      <c r="Q925" s="105"/>
      <c r="R925" s="105"/>
      <c r="S925" s="105"/>
      <c r="T925" s="105"/>
      <c r="X925" s="10"/>
    </row>
    <row r="926" spans="15:24" ht="15.75" customHeight="1">
      <c r="O926" s="105"/>
      <c r="P926" s="105"/>
      <c r="Q926" s="105"/>
      <c r="R926" s="105"/>
      <c r="S926" s="105"/>
      <c r="T926" s="105"/>
      <c r="X926" s="10"/>
    </row>
    <row r="927" spans="15:24" ht="15.75" customHeight="1">
      <c r="O927" s="105"/>
      <c r="P927" s="105"/>
      <c r="Q927" s="105"/>
      <c r="R927" s="105"/>
      <c r="S927" s="105"/>
      <c r="T927" s="105"/>
      <c r="X927" s="10"/>
    </row>
    <row r="928" spans="15:24" ht="15.75" customHeight="1">
      <c r="O928" s="105"/>
      <c r="P928" s="105"/>
      <c r="Q928" s="105"/>
      <c r="R928" s="105"/>
      <c r="S928" s="105"/>
      <c r="T928" s="105"/>
      <c r="X928" s="10"/>
    </row>
    <row r="929" spans="15:24" ht="15.75" customHeight="1">
      <c r="O929" s="105"/>
      <c r="P929" s="105"/>
      <c r="Q929" s="105"/>
      <c r="R929" s="105"/>
      <c r="S929" s="105"/>
      <c r="T929" s="105"/>
      <c r="X929" s="10"/>
    </row>
    <row r="930" spans="15:24" ht="15.75" customHeight="1">
      <c r="O930" s="105"/>
      <c r="P930" s="105"/>
      <c r="Q930" s="105"/>
      <c r="R930" s="105"/>
      <c r="S930" s="105"/>
      <c r="T930" s="105"/>
      <c r="X930" s="10"/>
    </row>
    <row r="931" spans="15:24" ht="15.75" customHeight="1">
      <c r="O931" s="105"/>
      <c r="P931" s="105"/>
      <c r="Q931" s="105"/>
      <c r="R931" s="105"/>
      <c r="S931" s="105"/>
      <c r="T931" s="105"/>
      <c r="X931" s="10"/>
    </row>
    <row r="932" spans="15:24" ht="15.75" customHeight="1">
      <c r="O932" s="105"/>
      <c r="P932" s="105"/>
      <c r="Q932" s="105"/>
      <c r="R932" s="105"/>
      <c r="S932" s="105"/>
      <c r="T932" s="105"/>
      <c r="X932" s="10"/>
    </row>
    <row r="933" spans="15:24" ht="15.75" customHeight="1">
      <c r="O933" s="105"/>
      <c r="P933" s="105"/>
      <c r="Q933" s="105"/>
      <c r="R933" s="105"/>
      <c r="S933" s="105"/>
      <c r="T933" s="105"/>
      <c r="X933" s="10"/>
    </row>
    <row r="934" spans="15:24" ht="15.75" customHeight="1">
      <c r="O934" s="105"/>
      <c r="P934" s="105"/>
      <c r="Q934" s="105"/>
      <c r="R934" s="105"/>
      <c r="S934" s="105"/>
      <c r="T934" s="105"/>
      <c r="X934" s="10"/>
    </row>
    <row r="935" spans="15:24" ht="15.75" customHeight="1">
      <c r="O935" s="105"/>
      <c r="P935" s="105"/>
      <c r="Q935" s="105"/>
      <c r="R935" s="105"/>
      <c r="S935" s="105"/>
      <c r="T935" s="105"/>
      <c r="X935" s="10"/>
    </row>
    <row r="936" spans="15:24" ht="15.75" customHeight="1">
      <c r="O936" s="105"/>
      <c r="P936" s="105"/>
      <c r="Q936" s="105"/>
      <c r="R936" s="105"/>
      <c r="S936" s="105"/>
      <c r="T936" s="105"/>
      <c r="X936" s="10"/>
    </row>
    <row r="937" spans="15:24" ht="15.75" customHeight="1">
      <c r="O937" s="105"/>
      <c r="P937" s="105"/>
      <c r="Q937" s="105"/>
      <c r="R937" s="105"/>
      <c r="S937" s="105"/>
      <c r="T937" s="105"/>
      <c r="X937" s="10"/>
    </row>
    <row r="938" spans="15:24" ht="15.75" customHeight="1">
      <c r="O938" s="105"/>
      <c r="P938" s="105"/>
      <c r="Q938" s="105"/>
      <c r="R938" s="105"/>
      <c r="S938" s="105"/>
      <c r="T938" s="105"/>
      <c r="X938" s="10"/>
    </row>
    <row r="939" spans="15:24" ht="15.75" customHeight="1">
      <c r="O939" s="105"/>
      <c r="P939" s="105"/>
      <c r="Q939" s="105"/>
      <c r="R939" s="105"/>
      <c r="S939" s="105"/>
      <c r="T939" s="105"/>
      <c r="X939" s="10"/>
    </row>
    <row r="940" spans="15:24" ht="15.75" customHeight="1">
      <c r="O940" s="105"/>
      <c r="P940" s="105"/>
      <c r="Q940" s="105"/>
      <c r="R940" s="105"/>
      <c r="S940" s="105"/>
      <c r="T940" s="105"/>
      <c r="X940" s="10"/>
    </row>
    <row r="941" spans="15:24" ht="15.75" customHeight="1">
      <c r="O941" s="105"/>
      <c r="P941" s="105"/>
      <c r="Q941" s="105"/>
      <c r="R941" s="105"/>
      <c r="S941" s="105"/>
      <c r="T941" s="105"/>
      <c r="X941" s="10"/>
    </row>
    <row r="942" spans="15:24" ht="15.75" customHeight="1">
      <c r="O942" s="105"/>
      <c r="P942" s="105"/>
      <c r="Q942" s="105"/>
      <c r="R942" s="105"/>
      <c r="S942" s="105"/>
      <c r="T942" s="105"/>
      <c r="X942" s="10"/>
    </row>
    <row r="943" spans="15:24" ht="15.75" customHeight="1">
      <c r="O943" s="105"/>
      <c r="P943" s="105"/>
      <c r="Q943" s="105"/>
      <c r="R943" s="105"/>
      <c r="S943" s="105"/>
      <c r="T943" s="105"/>
      <c r="X943" s="10"/>
    </row>
    <row r="944" spans="15:24" ht="15.75" customHeight="1">
      <c r="O944" s="105"/>
      <c r="P944" s="105"/>
      <c r="Q944" s="105"/>
      <c r="R944" s="105"/>
      <c r="S944" s="105"/>
      <c r="T944" s="105"/>
      <c r="X944" s="10"/>
    </row>
    <row r="945" spans="15:24" ht="15.75" customHeight="1">
      <c r="O945" s="105"/>
      <c r="P945" s="105"/>
      <c r="Q945" s="105"/>
      <c r="R945" s="105"/>
      <c r="S945" s="105"/>
      <c r="T945" s="105"/>
      <c r="X945" s="10"/>
    </row>
    <row r="946" spans="15:24" ht="15.75" customHeight="1">
      <c r="O946" s="105"/>
      <c r="P946" s="105"/>
      <c r="Q946" s="105"/>
      <c r="R946" s="105"/>
      <c r="S946" s="105"/>
      <c r="T946" s="105"/>
      <c r="X946" s="10"/>
    </row>
    <row r="947" spans="15:24" ht="15.75" customHeight="1">
      <c r="O947" s="105"/>
      <c r="P947" s="105"/>
      <c r="Q947" s="105"/>
      <c r="R947" s="105"/>
      <c r="S947" s="105"/>
      <c r="T947" s="105"/>
      <c r="X947" s="10"/>
    </row>
    <row r="948" spans="15:24" ht="15.75" customHeight="1">
      <c r="O948" s="105"/>
      <c r="P948" s="105"/>
      <c r="Q948" s="105"/>
      <c r="R948" s="105"/>
      <c r="S948" s="105"/>
      <c r="T948" s="105"/>
      <c r="X948" s="10"/>
    </row>
    <row r="949" spans="15:24" ht="15.75" customHeight="1">
      <c r="O949" s="105"/>
      <c r="P949" s="105"/>
      <c r="Q949" s="105"/>
      <c r="R949" s="105"/>
      <c r="S949" s="105"/>
      <c r="T949" s="105"/>
      <c r="X949" s="10"/>
    </row>
    <row r="950" spans="15:24" ht="15.75" customHeight="1">
      <c r="O950" s="105"/>
      <c r="P950" s="105"/>
      <c r="Q950" s="105"/>
      <c r="R950" s="105"/>
      <c r="S950" s="105"/>
      <c r="T950" s="105"/>
      <c r="X950" s="10"/>
    </row>
    <row r="951" spans="15:24" ht="15.75" customHeight="1">
      <c r="O951" s="105"/>
      <c r="P951" s="105"/>
      <c r="Q951" s="105"/>
      <c r="R951" s="105"/>
      <c r="S951" s="105"/>
      <c r="T951" s="105"/>
      <c r="X951" s="10"/>
    </row>
    <row r="952" spans="15:24" ht="15.75" customHeight="1">
      <c r="O952" s="105"/>
      <c r="P952" s="105"/>
      <c r="Q952" s="105"/>
      <c r="R952" s="105"/>
      <c r="S952" s="105"/>
      <c r="T952" s="105"/>
      <c r="X952" s="10"/>
    </row>
    <row r="953" spans="15:24" ht="15.75" customHeight="1">
      <c r="O953" s="105"/>
      <c r="P953" s="105"/>
      <c r="Q953" s="105"/>
      <c r="R953" s="105"/>
      <c r="S953" s="105"/>
      <c r="T953" s="105"/>
      <c r="X953" s="10"/>
    </row>
    <row r="954" spans="15:24" ht="15.75" customHeight="1">
      <c r="O954" s="105"/>
      <c r="P954" s="105"/>
      <c r="Q954" s="105"/>
      <c r="R954" s="105"/>
      <c r="S954" s="105"/>
      <c r="T954" s="105"/>
      <c r="X954" s="10"/>
    </row>
    <row r="955" spans="15:24" ht="15.75" customHeight="1">
      <c r="O955" s="105"/>
      <c r="P955" s="105"/>
      <c r="Q955" s="105"/>
      <c r="R955" s="105"/>
      <c r="S955" s="105"/>
      <c r="T955" s="105"/>
      <c r="X955" s="10"/>
    </row>
    <row r="956" spans="15:24" ht="15.75" customHeight="1">
      <c r="O956" s="105"/>
      <c r="P956" s="105"/>
      <c r="Q956" s="105"/>
      <c r="R956" s="105"/>
      <c r="S956" s="105"/>
      <c r="T956" s="105"/>
      <c r="X956" s="10"/>
    </row>
    <row r="957" spans="15:24" ht="15.75" customHeight="1">
      <c r="O957" s="105"/>
      <c r="P957" s="105"/>
      <c r="Q957" s="105"/>
      <c r="R957" s="105"/>
      <c r="S957" s="105"/>
      <c r="T957" s="105"/>
      <c r="X957" s="10"/>
    </row>
    <row r="958" spans="15:24" ht="15.75" customHeight="1">
      <c r="O958" s="105"/>
      <c r="P958" s="105"/>
      <c r="Q958" s="105"/>
      <c r="R958" s="105"/>
      <c r="S958" s="105"/>
      <c r="T958" s="105"/>
      <c r="X958" s="10"/>
    </row>
    <row r="959" spans="15:24" ht="15.75" customHeight="1">
      <c r="O959" s="105"/>
      <c r="P959" s="105"/>
      <c r="Q959" s="105"/>
      <c r="R959" s="105"/>
      <c r="S959" s="105"/>
      <c r="T959" s="105"/>
      <c r="X959" s="10"/>
    </row>
    <row r="960" spans="15:24" ht="15.75" customHeight="1">
      <c r="O960" s="105"/>
      <c r="P960" s="105"/>
      <c r="Q960" s="105"/>
      <c r="R960" s="105"/>
      <c r="S960" s="105"/>
      <c r="T960" s="105"/>
      <c r="X960" s="10"/>
    </row>
    <row r="961" spans="15:24" ht="15.75" customHeight="1">
      <c r="O961" s="105"/>
      <c r="P961" s="105"/>
      <c r="Q961" s="105"/>
      <c r="R961" s="105"/>
      <c r="S961" s="105"/>
      <c r="T961" s="105"/>
      <c r="X961" s="10"/>
    </row>
    <row r="962" spans="15:24" ht="15.75" customHeight="1">
      <c r="O962" s="105"/>
      <c r="P962" s="105"/>
      <c r="Q962" s="105"/>
      <c r="R962" s="105"/>
      <c r="S962" s="105"/>
      <c r="T962" s="105"/>
      <c r="X962" s="10"/>
    </row>
    <row r="963" spans="15:24" ht="15.75" customHeight="1">
      <c r="O963" s="105"/>
      <c r="P963" s="105"/>
      <c r="Q963" s="105"/>
      <c r="R963" s="105"/>
      <c r="S963" s="105"/>
      <c r="T963" s="105"/>
      <c r="X963" s="10"/>
    </row>
    <row r="964" spans="15:24" ht="15.75" customHeight="1">
      <c r="O964" s="105"/>
      <c r="P964" s="105"/>
      <c r="Q964" s="105"/>
      <c r="R964" s="105"/>
      <c r="S964" s="105"/>
      <c r="T964" s="105"/>
      <c r="X964" s="10"/>
    </row>
    <row r="965" spans="15:24" ht="15.75" customHeight="1">
      <c r="O965" s="105"/>
      <c r="P965" s="105"/>
      <c r="Q965" s="105"/>
      <c r="R965" s="105"/>
      <c r="S965" s="105"/>
      <c r="T965" s="105"/>
      <c r="X965" s="10"/>
    </row>
    <row r="966" spans="15:24" ht="15.75" customHeight="1">
      <c r="O966" s="105"/>
      <c r="P966" s="105"/>
      <c r="Q966" s="105"/>
      <c r="R966" s="105"/>
      <c r="S966" s="105"/>
      <c r="T966" s="105"/>
      <c r="X966" s="10"/>
    </row>
    <row r="967" spans="15:24" ht="15.75" customHeight="1">
      <c r="O967" s="105"/>
      <c r="P967" s="105"/>
      <c r="Q967" s="105"/>
      <c r="R967" s="105"/>
      <c r="S967" s="105"/>
      <c r="T967" s="105"/>
      <c r="X967" s="10"/>
    </row>
    <row r="968" spans="15:24" ht="15.75" customHeight="1">
      <c r="O968" s="105"/>
      <c r="P968" s="105"/>
      <c r="Q968" s="105"/>
      <c r="R968" s="105"/>
      <c r="S968" s="105"/>
      <c r="T968" s="105"/>
      <c r="X968" s="10"/>
    </row>
    <row r="969" spans="15:24" ht="15.75" customHeight="1">
      <c r="O969" s="105"/>
      <c r="P969" s="105"/>
      <c r="Q969" s="105"/>
      <c r="R969" s="105"/>
      <c r="S969" s="105"/>
      <c r="T969" s="105"/>
      <c r="X969" s="10"/>
    </row>
    <row r="970" spans="15:24" ht="15.75" customHeight="1">
      <c r="O970" s="105"/>
      <c r="P970" s="105"/>
      <c r="Q970" s="105"/>
      <c r="R970" s="105"/>
      <c r="S970" s="105"/>
      <c r="T970" s="105"/>
      <c r="X970" s="10"/>
    </row>
    <row r="971" spans="15:24" ht="15.75" customHeight="1">
      <c r="O971" s="105"/>
      <c r="P971" s="105"/>
      <c r="Q971" s="105"/>
      <c r="R971" s="105"/>
      <c r="S971" s="105"/>
      <c r="T971" s="105"/>
      <c r="X971" s="10"/>
    </row>
    <row r="972" spans="15:24" ht="15.75" customHeight="1">
      <c r="O972" s="105"/>
      <c r="P972" s="105"/>
      <c r="Q972" s="105"/>
      <c r="R972" s="105"/>
      <c r="S972" s="105"/>
      <c r="T972" s="105"/>
      <c r="X972" s="10"/>
    </row>
    <row r="973" spans="15:24" ht="15.75" customHeight="1">
      <c r="O973" s="105"/>
      <c r="P973" s="105"/>
      <c r="Q973" s="105"/>
      <c r="R973" s="105"/>
      <c r="S973" s="105"/>
      <c r="T973" s="105"/>
      <c r="X973" s="10"/>
    </row>
    <row r="974" spans="15:24" ht="15.75" customHeight="1">
      <c r="O974" s="105"/>
      <c r="P974" s="105"/>
      <c r="Q974" s="105"/>
      <c r="R974" s="105"/>
      <c r="S974" s="105"/>
      <c r="T974" s="105"/>
      <c r="X974" s="10"/>
    </row>
    <row r="975" spans="15:24" ht="15.75" customHeight="1">
      <c r="O975" s="105"/>
      <c r="P975" s="105"/>
      <c r="Q975" s="105"/>
      <c r="R975" s="105"/>
      <c r="S975" s="105"/>
      <c r="T975" s="105"/>
      <c r="X975" s="10"/>
    </row>
    <row r="976" spans="15:24" ht="15.75" customHeight="1">
      <c r="O976" s="105"/>
      <c r="P976" s="105"/>
      <c r="Q976" s="105"/>
      <c r="R976" s="105"/>
      <c r="S976" s="105"/>
      <c r="T976" s="105"/>
      <c r="X976" s="10"/>
    </row>
    <row r="977" spans="15:24" ht="15.75" customHeight="1">
      <c r="O977" s="105"/>
      <c r="P977" s="105"/>
      <c r="Q977" s="105"/>
      <c r="R977" s="105"/>
      <c r="S977" s="105"/>
      <c r="T977" s="105"/>
      <c r="X977" s="10"/>
    </row>
    <row r="978" spans="15:24" ht="15.75" customHeight="1">
      <c r="O978" s="105"/>
      <c r="P978" s="105"/>
      <c r="Q978" s="105"/>
      <c r="R978" s="105"/>
      <c r="S978" s="105"/>
      <c r="T978" s="105"/>
      <c r="X978" s="10"/>
    </row>
    <row r="979" spans="15:24" ht="15.75" customHeight="1">
      <c r="O979" s="105"/>
      <c r="P979" s="105"/>
      <c r="Q979" s="105"/>
      <c r="R979" s="105"/>
      <c r="S979" s="105"/>
      <c r="T979" s="105"/>
      <c r="X979" s="10"/>
    </row>
    <row r="980" spans="15:24" ht="15.75" customHeight="1">
      <c r="O980" s="105"/>
      <c r="P980" s="105"/>
      <c r="Q980" s="105"/>
      <c r="R980" s="105"/>
      <c r="S980" s="105"/>
      <c r="T980" s="105"/>
      <c r="X980" s="10"/>
    </row>
    <row r="981" spans="15:24" ht="15.75" customHeight="1">
      <c r="O981" s="105"/>
      <c r="P981" s="105"/>
      <c r="Q981" s="105"/>
      <c r="R981" s="105"/>
      <c r="S981" s="105"/>
      <c r="T981" s="105"/>
      <c r="X981" s="10"/>
    </row>
    <row r="982" spans="15:24" ht="15.75" customHeight="1">
      <c r="O982" s="105"/>
      <c r="P982" s="105"/>
      <c r="Q982" s="105"/>
      <c r="R982" s="105"/>
      <c r="S982" s="105"/>
      <c r="T982" s="105"/>
      <c r="X982" s="10"/>
    </row>
    <row r="983" spans="15:24" ht="15.75" customHeight="1">
      <c r="O983" s="105"/>
      <c r="P983" s="105"/>
      <c r="Q983" s="105"/>
      <c r="R983" s="105"/>
      <c r="S983" s="105"/>
      <c r="T983" s="105"/>
      <c r="X983" s="10"/>
    </row>
    <row r="984" spans="15:24" ht="15.75" customHeight="1">
      <c r="O984" s="105"/>
      <c r="P984" s="105"/>
      <c r="Q984" s="105"/>
      <c r="R984" s="105"/>
      <c r="S984" s="105"/>
      <c r="T984" s="105"/>
      <c r="X984" s="10"/>
    </row>
    <row r="985" spans="15:24" ht="15.75" customHeight="1">
      <c r="O985" s="105"/>
      <c r="P985" s="105"/>
      <c r="Q985" s="105"/>
      <c r="R985" s="105"/>
      <c r="S985" s="105"/>
      <c r="T985" s="105"/>
      <c r="X985" s="10"/>
    </row>
    <row r="986" spans="15:24" ht="15.75" customHeight="1">
      <c r="O986" s="105"/>
      <c r="P986" s="105"/>
      <c r="Q986" s="105"/>
      <c r="R986" s="105"/>
      <c r="S986" s="105"/>
      <c r="T986" s="105"/>
      <c r="X986" s="10"/>
    </row>
    <row r="987" spans="15:24" ht="15.75" customHeight="1">
      <c r="O987" s="105"/>
      <c r="P987" s="105"/>
      <c r="Q987" s="105"/>
      <c r="R987" s="105"/>
      <c r="S987" s="105"/>
      <c r="T987" s="105"/>
      <c r="X987" s="10"/>
    </row>
    <row r="988" spans="15:24" ht="15.75" customHeight="1">
      <c r="O988" s="105"/>
      <c r="P988" s="105"/>
      <c r="Q988" s="105"/>
      <c r="R988" s="105"/>
      <c r="S988" s="105"/>
      <c r="T988" s="105"/>
      <c r="X988" s="10"/>
    </row>
    <row r="989" spans="15:24" ht="15.75" customHeight="1">
      <c r="O989" s="105"/>
      <c r="P989" s="105"/>
      <c r="Q989" s="105"/>
      <c r="R989" s="105"/>
      <c r="S989" s="105"/>
      <c r="T989" s="105"/>
      <c r="X989" s="10"/>
    </row>
    <row r="990" spans="15:24" ht="15.75" customHeight="1">
      <c r="O990" s="105"/>
      <c r="P990" s="105"/>
      <c r="Q990" s="105"/>
      <c r="R990" s="105"/>
      <c r="S990" s="105"/>
      <c r="T990" s="105"/>
      <c r="X990" s="10"/>
    </row>
    <row r="991" spans="15:24" ht="15.75" customHeight="1">
      <c r="O991" s="105"/>
      <c r="P991" s="105"/>
      <c r="Q991" s="105"/>
      <c r="R991" s="105"/>
      <c r="S991" s="105"/>
      <c r="T991" s="105"/>
      <c r="X991" s="10"/>
    </row>
    <row r="992" spans="15:24" ht="15.75" customHeight="1">
      <c r="O992" s="105"/>
      <c r="P992" s="105"/>
      <c r="Q992" s="105"/>
      <c r="R992" s="105"/>
      <c r="S992" s="105"/>
      <c r="T992" s="105"/>
      <c r="X992" s="10"/>
    </row>
    <row r="993" spans="15:24" ht="15.75" customHeight="1">
      <c r="O993" s="105"/>
      <c r="P993" s="105"/>
      <c r="Q993" s="105"/>
      <c r="R993" s="105"/>
      <c r="S993" s="105"/>
      <c r="T993" s="105"/>
      <c r="X993" s="10"/>
    </row>
    <row r="994" spans="15:24" ht="15.75" customHeight="1">
      <c r="O994" s="105"/>
      <c r="P994" s="105"/>
      <c r="Q994" s="105"/>
      <c r="R994" s="105"/>
      <c r="S994" s="105"/>
      <c r="T994" s="105"/>
      <c r="X994" s="10"/>
    </row>
    <row r="995" spans="15:24" ht="15.75" customHeight="1">
      <c r="O995" s="105"/>
      <c r="P995" s="105"/>
      <c r="Q995" s="105"/>
      <c r="R995" s="105"/>
      <c r="S995" s="105"/>
      <c r="T995" s="105"/>
      <c r="X995" s="10"/>
    </row>
    <row r="996" spans="15:24" ht="15.75" customHeight="1">
      <c r="O996" s="105"/>
      <c r="P996" s="105"/>
      <c r="Q996" s="105"/>
      <c r="R996" s="105"/>
      <c r="S996" s="105"/>
      <c r="T996" s="105"/>
      <c r="X996" s="10"/>
    </row>
    <row r="997" spans="15:24" ht="15.75" customHeight="1">
      <c r="O997" s="105"/>
      <c r="P997" s="105"/>
      <c r="Q997" s="105"/>
      <c r="R997" s="105"/>
      <c r="S997" s="105"/>
      <c r="T997" s="105"/>
      <c r="X997" s="10"/>
    </row>
    <row r="998" spans="15:24" ht="15.75" customHeight="1">
      <c r="O998" s="105"/>
      <c r="P998" s="105"/>
      <c r="Q998" s="105"/>
      <c r="R998" s="105"/>
      <c r="S998" s="105"/>
      <c r="T998" s="105"/>
      <c r="X998" s="10"/>
    </row>
    <row r="999" spans="15:24" ht="15.75" customHeight="1">
      <c r="O999" s="105"/>
      <c r="P999" s="105"/>
      <c r="Q999" s="105"/>
      <c r="R999" s="105"/>
      <c r="S999" s="105"/>
      <c r="T999" s="105"/>
      <c r="X999" s="10"/>
    </row>
    <row r="1000" spans="15:24" ht="15.75" customHeight="1">
      <c r="O1000" s="105"/>
      <c r="P1000" s="105"/>
      <c r="Q1000" s="105"/>
      <c r="R1000" s="105"/>
      <c r="S1000" s="105"/>
      <c r="T1000" s="105"/>
      <c r="X1000" s="10"/>
    </row>
  </sheetData>
  <mergeCells count="45">
    <mergeCell ref="A83:A99"/>
    <mergeCell ref="A100:A112"/>
    <mergeCell ref="C1:C3"/>
    <mergeCell ref="D2:D3"/>
    <mergeCell ref="B4:D4"/>
    <mergeCell ref="A5:A16"/>
    <mergeCell ref="A17:A82"/>
    <mergeCell ref="K2:K3"/>
    <mergeCell ref="L2:L3"/>
    <mergeCell ref="M2:M3"/>
    <mergeCell ref="O2:O3"/>
    <mergeCell ref="S2:S3"/>
    <mergeCell ref="A145:D145"/>
    <mergeCell ref="A146:D146"/>
    <mergeCell ref="A147:D147"/>
    <mergeCell ref="A148:D148"/>
    <mergeCell ref="A113:A128"/>
    <mergeCell ref="A129:A138"/>
    <mergeCell ref="A140:D140"/>
    <mergeCell ref="A141:D141"/>
    <mergeCell ref="A142:D142"/>
    <mergeCell ref="A143:D143"/>
    <mergeCell ref="A144:D144"/>
    <mergeCell ref="Z2:Z3"/>
    <mergeCell ref="AA2:AA3"/>
    <mergeCell ref="AC2:AC3"/>
    <mergeCell ref="B1:B3"/>
    <mergeCell ref="E1:G1"/>
    <mergeCell ref="I1:M1"/>
    <mergeCell ref="O1:P1"/>
    <mergeCell ref="R1:T1"/>
    <mergeCell ref="V1:W1"/>
    <mergeCell ref="Y1:AA1"/>
    <mergeCell ref="E2:E3"/>
    <mergeCell ref="F2:F3"/>
    <mergeCell ref="G2:G3"/>
    <mergeCell ref="H2:H3"/>
    <mergeCell ref="I2:I3"/>
    <mergeCell ref="J2:J3"/>
    <mergeCell ref="P2:P3"/>
    <mergeCell ref="R2:R3"/>
    <mergeCell ref="V2:V3"/>
    <mergeCell ref="W2:W3"/>
    <mergeCell ref="Y2:Y3"/>
    <mergeCell ref="T2:T3"/>
  </mergeCells>
  <hyperlinks>
    <hyperlink ref="E2" r:id="rId1"/>
    <hyperlink ref="F2" r:id="rId2"/>
    <hyperlink ref="G2" r:id="rId3"/>
    <hyperlink ref="I2" r:id="rId4"/>
    <hyperlink ref="J2" r:id="rId5"/>
    <hyperlink ref="K2" r:id="rId6"/>
    <hyperlink ref="L2" r:id="rId7"/>
    <hyperlink ref="M2" r:id="rId8"/>
    <hyperlink ref="O2" r:id="rId9"/>
    <hyperlink ref="P2" r:id="rId10"/>
    <hyperlink ref="R2" r:id="rId11"/>
    <hyperlink ref="S2" r:id="rId12"/>
    <hyperlink ref="T2" r:id="rId13"/>
    <hyperlink ref="V2" r:id="rId14"/>
    <hyperlink ref="W2" r:id="rId15"/>
    <hyperlink ref="Y2" r:id="rId16"/>
    <hyperlink ref="Z2" r:id="rId17"/>
    <hyperlink ref="AA2" r:id="rId18"/>
    <hyperlink ref="AC2" r:id="rId19"/>
  </hyperlinks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4140625" defaultRowHeight="15" customHeight="1"/>
  <cols>
    <col min="1" max="1" width="12.5546875" customWidth="1"/>
    <col min="2" max="2" width="12.6640625" customWidth="1"/>
    <col min="3" max="3" width="14.88671875" customWidth="1"/>
    <col min="4" max="5" width="8.6640625" customWidth="1"/>
    <col min="6" max="6" width="20.44140625" customWidth="1"/>
    <col min="7" max="7" width="8.6640625" customWidth="1"/>
    <col min="8" max="8" width="15.6640625" customWidth="1"/>
    <col min="9" max="9" width="11.6640625" customWidth="1"/>
    <col min="10" max="10" width="12.44140625" customWidth="1"/>
    <col min="11" max="11" width="11.6640625" customWidth="1"/>
    <col min="12" max="13" width="18.109375" customWidth="1"/>
    <col min="14" max="17" width="8.6640625" customWidth="1"/>
    <col min="18" max="18" width="11.88671875" customWidth="1"/>
    <col min="21" max="21" width="18" customWidth="1"/>
  </cols>
  <sheetData>
    <row r="1" spans="1:21" ht="14.25" customHeight="1">
      <c r="A1" s="106" t="s">
        <v>184</v>
      </c>
      <c r="B1" s="107" t="s">
        <v>185</v>
      </c>
      <c r="C1" s="108" t="s">
        <v>186</v>
      </c>
      <c r="D1" s="109" t="s">
        <v>187</v>
      </c>
      <c r="E1" s="110" t="s">
        <v>182</v>
      </c>
      <c r="F1" s="111" t="s">
        <v>188</v>
      </c>
      <c r="H1" s="106" t="s">
        <v>184</v>
      </c>
      <c r="I1" s="107" t="s">
        <v>185</v>
      </c>
      <c r="J1" s="112" t="s">
        <v>186</v>
      </c>
      <c r="K1" s="113" t="s">
        <v>187</v>
      </c>
      <c r="L1" s="114" t="s">
        <v>182</v>
      </c>
      <c r="M1" s="115" t="s">
        <v>188</v>
      </c>
    </row>
    <row r="2" spans="1:21" ht="14.25" customHeight="1">
      <c r="A2" s="116">
        <v>43971</v>
      </c>
      <c r="B2" s="117">
        <f>' ОТП'!H150</f>
        <v>0.86053130929791277</v>
      </c>
      <c r="C2" s="118">
        <f t="shared" ref="C2:C4" si="0">B2*D2</f>
        <v>2.5815939278937385</v>
      </c>
      <c r="D2" s="119">
        <f>' ОТП'!H151</f>
        <v>3</v>
      </c>
      <c r="E2" s="119">
        <f>' ОТП'!H159</f>
        <v>6</v>
      </c>
      <c r="F2" s="120">
        <f>' ОТП'!H152</f>
        <v>4.9189814814814816E-3</v>
      </c>
      <c r="G2" s="104"/>
      <c r="H2" s="121" t="s">
        <v>189</v>
      </c>
      <c r="I2" s="122">
        <f>SUM(C2:C8)/K2</f>
        <v>0.82028548993924955</v>
      </c>
      <c r="J2" s="123">
        <f t="shared" ref="J2:J3" si="1">I2*K2</f>
        <v>12.304282349088743</v>
      </c>
      <c r="K2" s="68">
        <f t="shared" ref="K2:M2" si="2">SUM(D2:D8)</f>
        <v>15</v>
      </c>
      <c r="L2" s="124">
        <f t="shared" si="2"/>
        <v>28</v>
      </c>
      <c r="M2" s="125">
        <f t="shared" si="2"/>
        <v>6.413194444444445E-2</v>
      </c>
      <c r="Q2" s="126" t="s">
        <v>190</v>
      </c>
      <c r="R2" s="126" t="s">
        <v>185</v>
      </c>
      <c r="S2" s="127" t="s">
        <v>191</v>
      </c>
      <c r="T2" s="127" t="s">
        <v>182</v>
      </c>
      <c r="U2" s="127" t="s">
        <v>192</v>
      </c>
    </row>
    <row r="3" spans="1:21" ht="14.25" customHeight="1">
      <c r="A3" s="116">
        <v>43972</v>
      </c>
      <c r="B3" s="117">
        <f>' ОТП'!N150</f>
        <v>0.7965731492456033</v>
      </c>
      <c r="C3" s="118">
        <f t="shared" si="0"/>
        <v>3.9828657462280166</v>
      </c>
      <c r="D3" s="119">
        <f>' ОТП'!N151</f>
        <v>5</v>
      </c>
      <c r="E3" s="119">
        <f>' ОТП'!N159</f>
        <v>10</v>
      </c>
      <c r="F3" s="120">
        <f>' ОТП'!N152</f>
        <v>4.0046296296296302E-2</v>
      </c>
      <c r="G3" s="104"/>
      <c r="H3" s="121" t="s">
        <v>193</v>
      </c>
      <c r="I3" s="123">
        <f>SUM(C9:C10)/K3</f>
        <v>0.89516129032258063</v>
      </c>
      <c r="J3" s="123">
        <f t="shared" si="1"/>
        <v>3.5806451612903225</v>
      </c>
      <c r="K3" s="68">
        <f t="shared" ref="K3:M3" si="3">SUM(D9:D10)</f>
        <v>4</v>
      </c>
      <c r="L3" s="68">
        <f t="shared" si="3"/>
        <v>10</v>
      </c>
      <c r="M3" s="125">
        <f t="shared" si="3"/>
        <v>2.1481481481481483E-2</v>
      </c>
      <c r="Q3" s="121" t="s">
        <v>194</v>
      </c>
      <c r="R3" s="122">
        <f>SUM(J2:J3)/S3</f>
        <v>0.83604881633574024</v>
      </c>
      <c r="S3" s="68">
        <f>SUM(K2:K3)</f>
        <v>19</v>
      </c>
      <c r="T3" s="68">
        <f>SUM(L1:L3)</f>
        <v>38</v>
      </c>
      <c r="U3" s="125">
        <f>SUM(M2:M3)</f>
        <v>8.561342592592594E-2</v>
      </c>
    </row>
    <row r="4" spans="1:21" ht="14.25" customHeight="1">
      <c r="A4" s="116">
        <v>43973</v>
      </c>
      <c r="B4" s="117">
        <f>' ОТП'!Q150</f>
        <v>0.76023391812865493</v>
      </c>
      <c r="C4" s="118">
        <f t="shared" si="0"/>
        <v>1.5204678362573099</v>
      </c>
      <c r="D4" s="119">
        <f>' ОТП'!Q151</f>
        <v>2</v>
      </c>
      <c r="E4" s="119">
        <f>' ОТП'!Q159</f>
        <v>4</v>
      </c>
      <c r="F4" s="120">
        <f>' ОТП'!Q152</f>
        <v>5.5439814814814813E-3</v>
      </c>
      <c r="G4" s="104"/>
      <c r="H4" s="128"/>
      <c r="I4" s="123"/>
      <c r="J4" s="68"/>
      <c r="K4" s="68"/>
      <c r="L4" s="68"/>
      <c r="M4" s="68"/>
      <c r="Q4" s="124"/>
      <c r="R4" s="129"/>
      <c r="S4" s="68"/>
      <c r="T4" s="68"/>
      <c r="U4" s="68"/>
    </row>
    <row r="5" spans="1:21" ht="14.25" customHeight="1">
      <c r="A5" s="116">
        <v>43974</v>
      </c>
      <c r="B5" s="130"/>
      <c r="C5" s="118"/>
      <c r="D5" s="131"/>
      <c r="E5" s="131"/>
      <c r="F5" s="119"/>
      <c r="G5" s="104"/>
      <c r="H5" s="132"/>
      <c r="I5" s="123"/>
      <c r="J5" s="68"/>
      <c r="K5" s="68"/>
      <c r="L5" s="68"/>
      <c r="M5" s="68"/>
      <c r="Q5" s="68"/>
      <c r="R5" s="133"/>
      <c r="S5" s="68"/>
      <c r="T5" s="68"/>
      <c r="U5" s="68"/>
    </row>
    <row r="6" spans="1:21" ht="14.25" customHeight="1">
      <c r="A6" s="116">
        <v>43975</v>
      </c>
      <c r="B6" s="130"/>
      <c r="C6" s="118"/>
      <c r="D6" s="119"/>
      <c r="E6" s="119"/>
      <c r="F6" s="119"/>
      <c r="G6" s="104"/>
      <c r="H6" s="124"/>
      <c r="I6" s="123"/>
      <c r="J6" s="68"/>
      <c r="K6" s="68"/>
      <c r="L6" s="68"/>
      <c r="M6" s="68"/>
      <c r="Q6" s="68"/>
      <c r="R6" s="123"/>
      <c r="S6" s="68"/>
      <c r="T6" s="68"/>
      <c r="U6" s="68"/>
    </row>
    <row r="7" spans="1:21" ht="14.25" customHeight="1">
      <c r="A7" s="116">
        <v>43976</v>
      </c>
      <c r="B7" s="117">
        <f>' ОТП'!U150</f>
        <v>0.80430107526881722</v>
      </c>
      <c r="C7" s="118">
        <f t="shared" ref="C7:C10" si="4">B7*D7</f>
        <v>2.4129032258064518</v>
      </c>
      <c r="D7" s="119">
        <f>' ОТП'!U151</f>
        <v>3</v>
      </c>
      <c r="E7" s="119">
        <f>' ОТП'!U159</f>
        <v>4</v>
      </c>
      <c r="F7" s="120">
        <f>' ОТП'!U152</f>
        <v>1.1493055555555555E-2</v>
      </c>
      <c r="G7" s="104"/>
      <c r="H7" s="124"/>
      <c r="I7" s="123"/>
      <c r="J7" s="68"/>
      <c r="K7" s="68"/>
      <c r="L7" s="68"/>
      <c r="M7" s="68"/>
      <c r="Q7" s="68"/>
      <c r="R7" s="123"/>
      <c r="S7" s="68"/>
      <c r="T7" s="68"/>
      <c r="U7" s="134"/>
    </row>
    <row r="8" spans="1:21" ht="14.25" customHeight="1">
      <c r="A8" s="116">
        <v>43977</v>
      </c>
      <c r="B8" s="117">
        <f>' ОТП'!X150</f>
        <v>0.90322580645161288</v>
      </c>
      <c r="C8" s="118">
        <f t="shared" si="4"/>
        <v>1.8064516129032258</v>
      </c>
      <c r="D8" s="119">
        <f>' ОТП'!X151</f>
        <v>2</v>
      </c>
      <c r="E8" s="119">
        <f>' ОТП'!X159</f>
        <v>4</v>
      </c>
      <c r="F8" s="120">
        <f>' ОТП'!X152</f>
        <v>2.1296296296296298E-3</v>
      </c>
      <c r="G8" s="104"/>
      <c r="H8" s="124"/>
      <c r="I8" s="123"/>
      <c r="J8" s="68"/>
      <c r="K8" s="68"/>
      <c r="L8" s="68"/>
      <c r="M8" s="68"/>
    </row>
    <row r="9" spans="1:21" ht="14.25" customHeight="1">
      <c r="A9" s="116">
        <v>43978</v>
      </c>
      <c r="B9" s="117">
        <f>' ОТП'!AB150</f>
        <v>0.89247311827956988</v>
      </c>
      <c r="C9" s="118">
        <f t="shared" si="4"/>
        <v>2.6774193548387095</v>
      </c>
      <c r="D9" s="119">
        <f>' ОТП'!AB151</f>
        <v>3</v>
      </c>
      <c r="E9" s="119">
        <f>' ОТП'!AB159</f>
        <v>6</v>
      </c>
      <c r="F9" s="120">
        <f>' ОТП'!AB152</f>
        <v>9.0740740740740747E-3</v>
      </c>
      <c r="G9" s="104"/>
      <c r="H9" s="124"/>
      <c r="I9" s="123"/>
      <c r="J9" s="68"/>
      <c r="K9" s="68"/>
      <c r="L9" s="68"/>
      <c r="M9" s="68"/>
    </row>
    <row r="10" spans="1:21" ht="14.25" customHeight="1">
      <c r="A10" s="116">
        <v>43979</v>
      </c>
      <c r="B10" s="117">
        <f>' ОТП'!AD150</f>
        <v>0.90322580645161288</v>
      </c>
      <c r="C10" s="118">
        <f t="shared" si="4"/>
        <v>0.90322580645161288</v>
      </c>
      <c r="D10" s="119">
        <f>' ОТП'!AD151</f>
        <v>1</v>
      </c>
      <c r="E10" s="119">
        <f>' ОТП'!AD159</f>
        <v>4</v>
      </c>
      <c r="F10" s="120">
        <f>' ОТП'!AD152</f>
        <v>1.2407407407407407E-2</v>
      </c>
      <c r="G10" s="104"/>
      <c r="H10" s="124"/>
      <c r="I10" s="123"/>
      <c r="J10" s="68"/>
      <c r="K10" s="68"/>
      <c r="L10" s="68"/>
      <c r="M10" s="68"/>
    </row>
    <row r="11" spans="1:21" ht="14.25" customHeight="1">
      <c r="A11" s="135"/>
      <c r="B11" s="117"/>
      <c r="C11" s="118"/>
      <c r="D11" s="119"/>
      <c r="E11" s="119"/>
      <c r="F11" s="119"/>
      <c r="G11" s="104"/>
      <c r="H11" s="124"/>
      <c r="I11" s="123"/>
      <c r="J11" s="68"/>
      <c r="K11" s="68"/>
      <c r="L11" s="68"/>
      <c r="M11" s="68"/>
    </row>
    <row r="12" spans="1:21" ht="14.25" customHeight="1">
      <c r="A12" s="135"/>
      <c r="B12" s="117"/>
      <c r="C12" s="118"/>
      <c r="D12" s="131"/>
      <c r="E12" s="131"/>
      <c r="F12" s="119"/>
      <c r="G12" s="104"/>
      <c r="H12" s="124"/>
      <c r="I12" s="123"/>
      <c r="J12" s="68"/>
      <c r="K12" s="68"/>
      <c r="L12" s="68"/>
      <c r="M12" s="68"/>
    </row>
    <row r="13" spans="1:21" ht="14.25" customHeight="1">
      <c r="A13" s="135"/>
      <c r="B13" s="117"/>
      <c r="C13" s="118"/>
      <c r="D13" s="119"/>
      <c r="E13" s="119"/>
      <c r="F13" s="119"/>
      <c r="G13" s="104"/>
      <c r="H13" s="68"/>
      <c r="I13" s="123"/>
      <c r="J13" s="68"/>
      <c r="K13" s="68"/>
      <c r="L13" s="68"/>
      <c r="M13" s="68"/>
    </row>
    <row r="14" spans="1:21" ht="14.25" customHeight="1">
      <c r="A14" s="135"/>
      <c r="B14" s="117"/>
      <c r="C14" s="118"/>
      <c r="D14" s="119"/>
      <c r="E14" s="119"/>
      <c r="F14" s="119"/>
      <c r="G14" s="104"/>
      <c r="H14" s="68"/>
      <c r="I14" s="123"/>
      <c r="J14" s="68"/>
      <c r="K14" s="68"/>
      <c r="L14" s="68"/>
      <c r="M14" s="68"/>
    </row>
    <row r="15" spans="1:21" ht="14.25" customHeight="1">
      <c r="A15" s="135"/>
      <c r="B15" s="117"/>
      <c r="C15" s="118"/>
      <c r="D15" s="119"/>
      <c r="E15" s="119"/>
      <c r="F15" s="119"/>
      <c r="G15" s="104"/>
      <c r="H15" s="68"/>
      <c r="I15" s="123"/>
      <c r="J15" s="68"/>
      <c r="K15" s="68"/>
      <c r="L15" s="68"/>
      <c r="M15" s="68"/>
    </row>
    <row r="16" spans="1:21" ht="14.25" customHeight="1">
      <c r="A16" s="135"/>
      <c r="B16" s="117"/>
      <c r="C16" s="131"/>
      <c r="D16" s="131"/>
      <c r="E16" s="131"/>
      <c r="F16" s="119"/>
      <c r="G16" s="104"/>
      <c r="H16" s="68"/>
      <c r="I16" s="123"/>
      <c r="J16" s="68"/>
      <c r="K16" s="68"/>
      <c r="L16" s="68"/>
      <c r="M16" s="68"/>
    </row>
    <row r="17" spans="1:13" ht="14.25" customHeight="1">
      <c r="A17" s="135"/>
      <c r="B17" s="117"/>
      <c r="C17" s="131"/>
      <c r="D17" s="131"/>
      <c r="E17" s="131"/>
      <c r="F17" s="119"/>
      <c r="G17" s="104"/>
      <c r="H17" s="68"/>
      <c r="I17" s="123"/>
      <c r="J17" s="68"/>
      <c r="K17" s="68"/>
      <c r="L17" s="68"/>
      <c r="M17" s="68"/>
    </row>
    <row r="18" spans="1:13" ht="14.25" customHeight="1">
      <c r="A18" s="135"/>
      <c r="B18" s="117"/>
      <c r="C18" s="131"/>
      <c r="D18" s="119"/>
      <c r="E18" s="119"/>
      <c r="F18" s="119"/>
      <c r="G18" s="104"/>
      <c r="H18" s="68"/>
      <c r="I18" s="123"/>
      <c r="J18" s="68"/>
      <c r="K18" s="68"/>
      <c r="L18" s="68"/>
      <c r="M18" s="68"/>
    </row>
    <row r="19" spans="1:13" ht="14.25" customHeight="1">
      <c r="A19" s="135"/>
      <c r="B19" s="117"/>
      <c r="C19" s="131"/>
      <c r="D19" s="131"/>
      <c r="E19" s="131"/>
      <c r="F19" s="119"/>
      <c r="G19" s="104"/>
      <c r="H19" s="68"/>
      <c r="I19" s="123"/>
      <c r="J19" s="68"/>
      <c r="K19" s="68"/>
      <c r="L19" s="68"/>
      <c r="M19" s="68"/>
    </row>
    <row r="20" spans="1:13" ht="15.75" customHeight="1">
      <c r="A20" s="135"/>
      <c r="B20" s="117"/>
      <c r="C20" s="131"/>
      <c r="D20" s="131"/>
      <c r="E20" s="131"/>
      <c r="F20" s="119"/>
      <c r="G20" s="104"/>
      <c r="H20" s="68"/>
      <c r="I20" s="123"/>
      <c r="J20" s="68"/>
      <c r="K20" s="68"/>
      <c r="L20" s="68"/>
      <c r="M20" s="68"/>
    </row>
    <row r="21" spans="1:13" ht="15.75" customHeight="1">
      <c r="A21" s="135"/>
      <c r="B21" s="117"/>
      <c r="C21" s="131"/>
      <c r="D21" s="119"/>
      <c r="E21" s="119"/>
      <c r="F21" s="119"/>
      <c r="G21" s="104"/>
      <c r="H21" s="68"/>
      <c r="I21" s="123"/>
      <c r="J21" s="68"/>
      <c r="K21" s="68"/>
      <c r="L21" s="68"/>
      <c r="M21" s="68"/>
    </row>
    <row r="22" spans="1:13" ht="15.75" customHeight="1">
      <c r="A22" s="135"/>
      <c r="B22" s="117"/>
      <c r="C22" s="131"/>
      <c r="D22" s="119"/>
      <c r="E22" s="119"/>
      <c r="F22" s="119"/>
      <c r="G22" s="104"/>
      <c r="H22" s="124"/>
      <c r="I22" s="123"/>
      <c r="J22" s="136"/>
      <c r="K22" s="68"/>
      <c r="L22" s="68"/>
      <c r="M22" s="68"/>
    </row>
    <row r="23" spans="1:13" ht="15.75" customHeight="1">
      <c r="A23" s="135"/>
      <c r="B23" s="117"/>
      <c r="C23" s="131"/>
      <c r="D23" s="119"/>
      <c r="E23" s="119"/>
      <c r="F23" s="119"/>
      <c r="G23" s="104"/>
      <c r="H23" s="68"/>
      <c r="I23" s="123"/>
      <c r="J23" s="137"/>
      <c r="K23" s="68"/>
      <c r="L23" s="68"/>
      <c r="M23" s="68"/>
    </row>
    <row r="24" spans="1:13" ht="15.75" customHeight="1">
      <c r="A24" s="135"/>
      <c r="B24" s="117"/>
      <c r="C24" s="131"/>
      <c r="D24" s="119"/>
      <c r="E24" s="119"/>
      <c r="F24" s="119"/>
      <c r="G24" s="104"/>
      <c r="H24" s="68"/>
      <c r="I24" s="123"/>
      <c r="J24" s="137"/>
      <c r="K24" s="137"/>
      <c r="L24" s="123"/>
      <c r="M24" s="138"/>
    </row>
    <row r="25" spans="1:13" ht="15.75" customHeight="1">
      <c r="A25" s="135"/>
      <c r="B25" s="117"/>
      <c r="C25" s="131"/>
      <c r="D25" s="119"/>
      <c r="E25" s="119"/>
      <c r="F25" s="119"/>
      <c r="G25" s="104"/>
      <c r="H25" s="68"/>
      <c r="I25" s="123"/>
      <c r="J25" s="137"/>
      <c r="K25" s="137"/>
      <c r="L25" s="123"/>
      <c r="M25" s="139"/>
    </row>
    <row r="26" spans="1:13" ht="15.75" customHeight="1">
      <c r="A26" s="135"/>
      <c r="B26" s="117"/>
      <c r="C26" s="131"/>
      <c r="D26" s="131"/>
      <c r="E26" s="131"/>
      <c r="F26" s="119"/>
      <c r="G26" s="104"/>
      <c r="H26" s="68"/>
      <c r="I26" s="123"/>
      <c r="J26" s="137"/>
      <c r="K26" s="137"/>
      <c r="L26" s="123"/>
      <c r="M26" s="139"/>
    </row>
    <row r="27" spans="1:13" ht="15.75" customHeight="1">
      <c r="A27" s="135"/>
      <c r="B27" s="117"/>
      <c r="C27" s="131"/>
      <c r="D27" s="119"/>
      <c r="E27" s="119"/>
      <c r="F27" s="119"/>
      <c r="G27" s="104"/>
      <c r="H27" s="68"/>
      <c r="I27" s="123"/>
      <c r="J27" s="68"/>
      <c r="K27" s="68"/>
      <c r="L27" s="123"/>
      <c r="M27" s="134"/>
    </row>
    <row r="28" spans="1:13" ht="15.75" customHeight="1">
      <c r="A28" s="135"/>
      <c r="B28" s="117"/>
      <c r="C28" s="131"/>
      <c r="D28" s="119"/>
      <c r="E28" s="119"/>
      <c r="F28" s="119"/>
      <c r="G28" s="104"/>
      <c r="H28" s="68"/>
      <c r="I28" s="123"/>
      <c r="J28" s="68"/>
      <c r="K28" s="68"/>
      <c r="L28" s="123"/>
      <c r="M28" s="134"/>
    </row>
    <row r="29" spans="1:13" ht="15.75" customHeight="1">
      <c r="A29" s="135"/>
      <c r="B29" s="117"/>
      <c r="C29" s="131"/>
      <c r="D29" s="119"/>
      <c r="E29" s="119"/>
      <c r="F29" s="119"/>
      <c r="G29" s="104"/>
      <c r="H29" s="68"/>
      <c r="I29" s="123"/>
      <c r="J29" s="68"/>
      <c r="K29" s="68"/>
      <c r="L29" s="123"/>
      <c r="M29" s="134"/>
    </row>
    <row r="30" spans="1:13" ht="15.75" customHeight="1">
      <c r="A30" s="135"/>
      <c r="B30" s="117"/>
      <c r="C30" s="131"/>
      <c r="D30" s="119"/>
      <c r="E30" s="119"/>
      <c r="F30" s="119"/>
      <c r="G30" s="104"/>
    </row>
    <row r="31" spans="1:13" ht="15.75" customHeight="1">
      <c r="A31" s="135"/>
      <c r="B31" s="117"/>
      <c r="C31" s="131"/>
      <c r="D31" s="119"/>
      <c r="E31" s="119"/>
      <c r="F31" s="119"/>
      <c r="G31" s="104"/>
    </row>
    <row r="32" spans="1:13" ht="15.75" customHeight="1">
      <c r="A32" s="135"/>
      <c r="B32" s="117"/>
      <c r="C32" s="131"/>
      <c r="D32" s="119"/>
      <c r="E32" s="119"/>
      <c r="F32" s="119"/>
      <c r="G32" s="104"/>
    </row>
    <row r="33" spans="1:7" ht="15.75" customHeight="1">
      <c r="A33" s="135"/>
      <c r="B33" s="117"/>
      <c r="C33" s="131"/>
      <c r="D33" s="131"/>
      <c r="E33" s="131"/>
      <c r="F33" s="119"/>
      <c r="G33" s="104"/>
    </row>
    <row r="34" spans="1:7" ht="15.75" customHeight="1">
      <c r="A34" s="135"/>
      <c r="B34" s="117"/>
      <c r="C34" s="131"/>
      <c r="D34" s="119"/>
      <c r="E34" s="119"/>
      <c r="F34" s="119"/>
      <c r="G34" s="104"/>
    </row>
    <row r="35" spans="1:7" ht="15.75" customHeight="1">
      <c r="A35" s="135"/>
      <c r="B35" s="117"/>
      <c r="C35" s="131"/>
      <c r="D35" s="119"/>
      <c r="E35" s="119"/>
      <c r="F35" s="119"/>
      <c r="G35" s="104"/>
    </row>
    <row r="36" spans="1:7" ht="15.75" customHeight="1">
      <c r="A36" s="135"/>
      <c r="B36" s="117"/>
      <c r="C36" s="131"/>
      <c r="D36" s="119"/>
      <c r="E36" s="119"/>
      <c r="F36" s="119"/>
      <c r="G36" s="104"/>
    </row>
    <row r="37" spans="1:7" ht="15.75" customHeight="1">
      <c r="A37" s="135"/>
      <c r="B37" s="117"/>
      <c r="C37" s="131"/>
      <c r="D37" s="119"/>
      <c r="E37" s="119"/>
      <c r="F37" s="119"/>
      <c r="G37" s="104"/>
    </row>
    <row r="38" spans="1:7" ht="15.75" customHeight="1">
      <c r="A38" s="135"/>
      <c r="B38" s="117"/>
      <c r="C38" s="131"/>
      <c r="D38" s="119"/>
      <c r="E38" s="119"/>
      <c r="F38" s="119"/>
      <c r="G38" s="104"/>
    </row>
    <row r="39" spans="1:7" ht="15.75" customHeight="1">
      <c r="A39" s="135"/>
      <c r="B39" s="117"/>
      <c r="C39" s="131"/>
      <c r="D39" s="119"/>
      <c r="E39" s="119"/>
      <c r="F39" s="119"/>
      <c r="G39" s="104"/>
    </row>
    <row r="40" spans="1:7" ht="15.75" customHeight="1">
      <c r="A40" s="135"/>
      <c r="B40" s="117"/>
      <c r="C40" s="131"/>
      <c r="D40" s="131"/>
      <c r="E40" s="131"/>
      <c r="F40" s="119"/>
      <c r="G40" s="104"/>
    </row>
    <row r="41" spans="1:7" ht="15.75" customHeight="1">
      <c r="A41" s="135"/>
      <c r="B41" s="117"/>
      <c r="C41" s="131"/>
      <c r="D41" s="119"/>
      <c r="E41" s="119"/>
      <c r="F41" s="119"/>
      <c r="G41" s="104"/>
    </row>
    <row r="42" spans="1:7" ht="15.75" customHeight="1">
      <c r="A42" s="135"/>
      <c r="B42" s="117"/>
      <c r="C42" s="131"/>
      <c r="D42" s="119"/>
      <c r="E42" s="119"/>
      <c r="F42" s="119"/>
      <c r="G42" s="104"/>
    </row>
    <row r="43" spans="1:7" ht="15.75" customHeight="1">
      <c r="A43" s="135"/>
      <c r="B43" s="117"/>
      <c r="C43" s="131"/>
      <c r="D43" s="119"/>
      <c r="E43" s="119"/>
      <c r="F43" s="119"/>
      <c r="G43" s="104"/>
    </row>
    <row r="44" spans="1:7" ht="15.75" customHeight="1">
      <c r="A44" s="135"/>
      <c r="B44" s="117"/>
      <c r="C44" s="131"/>
      <c r="D44" s="119"/>
      <c r="E44" s="119"/>
      <c r="F44" s="119"/>
      <c r="G44" s="104"/>
    </row>
    <row r="45" spans="1:7" ht="15.75" customHeight="1">
      <c r="A45" s="135"/>
      <c r="B45" s="117"/>
      <c r="C45" s="131"/>
      <c r="D45" s="131"/>
      <c r="E45" s="131"/>
      <c r="F45" s="119"/>
      <c r="G45" s="104"/>
    </row>
    <row r="46" spans="1:7" ht="15.75" customHeight="1">
      <c r="A46" s="140"/>
      <c r="B46" s="141"/>
      <c r="C46" s="131"/>
      <c r="D46" s="119"/>
      <c r="E46" s="119"/>
      <c r="F46" s="119"/>
      <c r="G46" s="104"/>
    </row>
    <row r="47" spans="1:7" ht="15.75" customHeight="1">
      <c r="A47" s="135"/>
      <c r="B47" s="117"/>
      <c r="C47" s="131"/>
      <c r="D47" s="131"/>
      <c r="E47" s="131"/>
      <c r="F47" s="119"/>
      <c r="G47" s="104"/>
    </row>
    <row r="48" spans="1:7" ht="15.75" customHeight="1">
      <c r="A48" s="142"/>
      <c r="B48" s="143"/>
      <c r="C48" s="119"/>
      <c r="D48" s="119"/>
      <c r="E48" s="119"/>
      <c r="F48" s="119"/>
      <c r="G48" s="104"/>
    </row>
    <row r="49" spans="1:7" ht="14.25" customHeight="1">
      <c r="A49" s="142"/>
      <c r="B49" s="143"/>
      <c r="C49" s="119"/>
      <c r="D49" s="119"/>
      <c r="E49" s="119"/>
      <c r="F49" s="119"/>
      <c r="G49" s="104"/>
    </row>
    <row r="50" spans="1:7" ht="14.25" customHeight="1">
      <c r="A50" s="142"/>
      <c r="B50" s="143"/>
      <c r="C50" s="119"/>
      <c r="D50" s="119"/>
      <c r="E50" s="119"/>
      <c r="F50" s="119"/>
      <c r="G50" s="104"/>
    </row>
    <row r="51" spans="1:7" ht="14.25" customHeight="1">
      <c r="A51" s="142"/>
      <c r="B51" s="143"/>
      <c r="C51" s="119"/>
      <c r="D51" s="118"/>
      <c r="E51" s="118"/>
      <c r="F51" s="119"/>
      <c r="G51" s="104"/>
    </row>
    <row r="52" spans="1:7" ht="14.25" customHeight="1">
      <c r="A52" s="142"/>
      <c r="B52" s="143"/>
      <c r="C52" s="119"/>
      <c r="D52" s="119"/>
      <c r="E52" s="119"/>
      <c r="F52" s="119"/>
      <c r="G52" s="104"/>
    </row>
    <row r="53" spans="1:7" ht="14.25" customHeight="1">
      <c r="A53" s="142"/>
      <c r="B53" s="143"/>
      <c r="C53" s="119"/>
      <c r="D53" s="119"/>
      <c r="E53" s="119"/>
      <c r="F53" s="119"/>
      <c r="G53" s="104"/>
    </row>
    <row r="54" spans="1:7" ht="14.25" customHeight="1">
      <c r="A54" s="142"/>
      <c r="B54" s="143"/>
      <c r="C54" s="119"/>
      <c r="D54" s="131"/>
      <c r="E54" s="131"/>
      <c r="F54" s="119"/>
      <c r="G54" s="104"/>
    </row>
    <row r="55" spans="1:7" ht="14.25" customHeight="1">
      <c r="A55" s="142"/>
      <c r="B55" s="143"/>
      <c r="C55" s="119"/>
      <c r="D55" s="119"/>
      <c r="E55" s="119"/>
      <c r="F55" s="119"/>
      <c r="G55" s="104"/>
    </row>
    <row r="56" spans="1:7" ht="14.25" customHeight="1">
      <c r="A56" s="142"/>
      <c r="B56" s="143"/>
      <c r="C56" s="119"/>
      <c r="D56" s="119"/>
      <c r="E56" s="119"/>
      <c r="F56" s="119"/>
      <c r="G56" s="104"/>
    </row>
    <row r="57" spans="1:7" ht="14.25" customHeight="1">
      <c r="A57" s="144"/>
      <c r="B57" s="145"/>
      <c r="C57" s="119"/>
      <c r="D57" s="119"/>
      <c r="E57" s="119"/>
      <c r="F57" s="119"/>
      <c r="G57" s="104"/>
    </row>
    <row r="58" spans="1:7" ht="14.25" customHeight="1">
      <c r="A58" s="146"/>
      <c r="B58" s="130"/>
      <c r="C58" s="119"/>
      <c r="D58" s="119"/>
      <c r="E58" s="119"/>
      <c r="F58" s="119"/>
      <c r="G58" s="104"/>
    </row>
    <row r="59" spans="1:7" ht="14.25" customHeight="1">
      <c r="A59" s="146"/>
      <c r="B59" s="130"/>
      <c r="C59" s="119"/>
      <c r="D59" s="119"/>
      <c r="E59" s="119"/>
      <c r="F59" s="119"/>
      <c r="G59" s="104"/>
    </row>
    <row r="60" spans="1:7" ht="14.25" customHeight="1">
      <c r="A60" s="147"/>
      <c r="B60" s="130"/>
      <c r="C60" s="119"/>
      <c r="D60" s="119"/>
      <c r="E60" s="119"/>
      <c r="F60" s="119"/>
      <c r="G60" s="104"/>
    </row>
    <row r="61" spans="1:7" ht="14.25" customHeight="1">
      <c r="A61" s="147"/>
      <c r="B61" s="130"/>
      <c r="C61" s="119"/>
      <c r="D61" s="118"/>
      <c r="E61" s="118"/>
      <c r="F61" s="119"/>
      <c r="G61" s="104"/>
    </row>
    <row r="62" spans="1:7" ht="14.25" customHeight="1">
      <c r="A62" s="147"/>
      <c r="B62" s="130"/>
      <c r="C62" s="119"/>
      <c r="D62" s="119"/>
      <c r="E62" s="119"/>
      <c r="F62" s="119"/>
      <c r="G62" s="104"/>
    </row>
    <row r="63" spans="1:7" ht="14.25" customHeight="1">
      <c r="A63" s="147"/>
      <c r="B63" s="130"/>
      <c r="C63" s="119"/>
      <c r="D63" s="119"/>
      <c r="E63" s="119"/>
      <c r="F63" s="119"/>
      <c r="G63" s="104"/>
    </row>
    <row r="64" spans="1:7" ht="14.25" customHeight="1">
      <c r="A64" s="147"/>
      <c r="B64" s="130"/>
      <c r="C64" s="119"/>
      <c r="D64" s="119"/>
      <c r="E64" s="119"/>
      <c r="F64" s="119"/>
      <c r="G64" s="104"/>
    </row>
    <row r="65" spans="1:7" ht="14.25" customHeight="1">
      <c r="A65" s="147"/>
      <c r="B65" s="130"/>
      <c r="C65" s="119"/>
      <c r="D65" s="119"/>
      <c r="E65" s="119"/>
      <c r="F65" s="119"/>
      <c r="G65" s="104"/>
    </row>
    <row r="66" spans="1:7" ht="14.25" customHeight="1">
      <c r="A66" s="147"/>
      <c r="B66" s="130"/>
      <c r="C66" s="119"/>
      <c r="D66" s="119"/>
      <c r="E66" s="119"/>
      <c r="F66" s="119"/>
      <c r="G66" s="104"/>
    </row>
    <row r="67" spans="1:7" ht="14.25" customHeight="1">
      <c r="A67" s="147"/>
      <c r="B67" s="130"/>
      <c r="C67" s="119"/>
      <c r="D67" s="119"/>
      <c r="E67" s="119"/>
      <c r="F67" s="119"/>
      <c r="G67" s="104"/>
    </row>
    <row r="68" spans="1:7" ht="14.25" customHeight="1">
      <c r="A68" s="147"/>
      <c r="B68" s="130"/>
      <c r="C68" s="119"/>
      <c r="D68" s="119"/>
      <c r="E68" s="119"/>
      <c r="F68" s="119"/>
      <c r="G68" s="104"/>
    </row>
    <row r="69" spans="1:7" ht="14.25" customHeight="1">
      <c r="A69" s="147"/>
      <c r="B69" s="130"/>
      <c r="C69" s="119"/>
      <c r="D69" s="118"/>
      <c r="E69" s="118"/>
      <c r="F69" s="119"/>
      <c r="G69" s="104"/>
    </row>
    <row r="70" spans="1:7" ht="14.25" customHeight="1">
      <c r="A70" s="147"/>
      <c r="B70" s="130"/>
      <c r="C70" s="119"/>
      <c r="D70" s="119"/>
      <c r="E70" s="119"/>
      <c r="F70" s="119"/>
      <c r="G70" s="104"/>
    </row>
    <row r="71" spans="1:7" ht="14.25" customHeight="1">
      <c r="A71" s="147"/>
      <c r="B71" s="130"/>
      <c r="C71" s="119"/>
      <c r="D71" s="119"/>
      <c r="E71" s="119"/>
      <c r="F71" s="119"/>
      <c r="G71" s="104"/>
    </row>
    <row r="72" spans="1:7" ht="14.25" customHeight="1">
      <c r="A72" s="147"/>
      <c r="B72" s="130"/>
      <c r="C72" s="119"/>
      <c r="D72" s="119"/>
      <c r="E72" s="119"/>
      <c r="F72" s="119"/>
      <c r="G72" s="104"/>
    </row>
    <row r="73" spans="1:7" ht="14.25" customHeight="1">
      <c r="A73" s="119"/>
      <c r="B73" s="130"/>
      <c r="C73" s="119"/>
      <c r="D73" s="119"/>
      <c r="E73" s="119"/>
      <c r="F73" s="119"/>
      <c r="G73" s="104"/>
    </row>
    <row r="74" spans="1:7" ht="14.25" customHeight="1">
      <c r="A74" s="119"/>
      <c r="B74" s="118"/>
      <c r="C74" s="119"/>
      <c r="D74" s="119"/>
      <c r="E74" s="119"/>
      <c r="F74" s="119"/>
      <c r="G74" s="104"/>
    </row>
    <row r="75" spans="1:7" ht="14.25" customHeight="1">
      <c r="A75" s="119"/>
      <c r="B75" s="118"/>
      <c r="C75" s="119"/>
      <c r="D75" s="131"/>
      <c r="E75" s="131"/>
      <c r="F75" s="119"/>
      <c r="G75" s="104"/>
    </row>
    <row r="76" spans="1:7" ht="14.25" customHeight="1">
      <c r="A76" s="119"/>
      <c r="B76" s="130"/>
      <c r="C76" s="119"/>
      <c r="D76" s="118"/>
      <c r="E76" s="118"/>
      <c r="F76" s="119"/>
      <c r="G76" s="104"/>
    </row>
    <row r="77" spans="1:7" ht="14.25" customHeight="1">
      <c r="A77" s="119"/>
      <c r="B77" s="130"/>
      <c r="C77" s="119"/>
      <c r="D77" s="119"/>
      <c r="E77" s="119"/>
      <c r="F77" s="119"/>
      <c r="G77" s="104"/>
    </row>
    <row r="78" spans="1:7" ht="14.25" customHeight="1">
      <c r="A78" s="119"/>
      <c r="B78" s="118"/>
      <c r="C78" s="119"/>
      <c r="D78" s="119"/>
      <c r="E78" s="119"/>
      <c r="F78" s="119"/>
      <c r="G78" s="104"/>
    </row>
    <row r="79" spans="1:7" ht="14.25" customHeight="1">
      <c r="A79" s="148"/>
      <c r="B79" s="118"/>
      <c r="C79" s="119"/>
      <c r="D79" s="119"/>
      <c r="E79" s="119"/>
      <c r="F79" s="119"/>
      <c r="G79" s="104"/>
    </row>
    <row r="80" spans="1:7" ht="14.25" customHeight="1">
      <c r="A80" s="148"/>
      <c r="B80" s="118"/>
      <c r="C80" s="119"/>
      <c r="D80" s="119"/>
      <c r="E80" s="119"/>
      <c r="F80" s="119"/>
      <c r="G80" s="104"/>
    </row>
    <row r="81" spans="1:7" ht="14.25" customHeight="1">
      <c r="A81" s="148"/>
      <c r="B81" s="118"/>
      <c r="C81" s="119"/>
      <c r="D81" s="119"/>
      <c r="E81" s="119"/>
      <c r="F81" s="119"/>
      <c r="G81" s="104"/>
    </row>
    <row r="82" spans="1:7" ht="14.25" customHeight="1">
      <c r="A82" s="148"/>
      <c r="B82" s="118"/>
      <c r="C82" s="119"/>
      <c r="D82" s="118"/>
      <c r="E82" s="118"/>
      <c r="F82" s="119"/>
      <c r="G82" s="104"/>
    </row>
    <row r="83" spans="1:7" ht="14.25" customHeight="1">
      <c r="A83" s="148"/>
      <c r="B83" s="118"/>
      <c r="C83" s="119"/>
      <c r="D83" s="119"/>
      <c r="E83" s="119"/>
      <c r="F83" s="119"/>
      <c r="G83" s="104"/>
    </row>
    <row r="84" spans="1:7" ht="14.25" customHeight="1">
      <c r="A84" s="148"/>
      <c r="B84" s="130"/>
      <c r="C84" s="119"/>
      <c r="D84" s="119"/>
      <c r="E84" s="119"/>
      <c r="F84" s="119"/>
      <c r="G84" s="104"/>
    </row>
    <row r="85" spans="1:7" ht="14.25" customHeight="1">
      <c r="A85" s="148"/>
      <c r="B85" s="130"/>
      <c r="C85" s="119"/>
      <c r="D85" s="119"/>
      <c r="E85" s="119"/>
      <c r="F85" s="119"/>
      <c r="G85" s="104"/>
    </row>
    <row r="86" spans="1:7" ht="14.25" customHeight="1">
      <c r="A86" s="148"/>
      <c r="B86" s="118"/>
      <c r="C86" s="119"/>
      <c r="D86" s="119"/>
      <c r="E86" s="119"/>
      <c r="F86" s="119"/>
      <c r="G86" s="104"/>
    </row>
    <row r="87" spans="1:7" ht="14.25" customHeight="1">
      <c r="A87" s="148"/>
      <c r="B87" s="118"/>
      <c r="C87" s="119"/>
      <c r="D87" s="119"/>
      <c r="E87" s="119"/>
      <c r="F87" s="119"/>
      <c r="G87" s="104"/>
    </row>
    <row r="88" spans="1:7" ht="14.25" customHeight="1">
      <c r="A88" s="148"/>
      <c r="B88" s="149"/>
      <c r="C88" s="119"/>
      <c r="D88" s="118"/>
      <c r="E88" s="118"/>
      <c r="F88" s="119"/>
      <c r="G88" s="104"/>
    </row>
    <row r="89" spans="1:7" ht="14.25" customHeight="1">
      <c r="A89" s="148"/>
      <c r="B89" s="149"/>
      <c r="C89" s="119"/>
      <c r="D89" s="118"/>
      <c r="E89" s="118"/>
      <c r="F89" s="119"/>
      <c r="G89" s="104"/>
    </row>
    <row r="90" spans="1:7" ht="14.25" customHeight="1">
      <c r="A90" s="148"/>
      <c r="B90" s="118"/>
      <c r="C90" s="119"/>
      <c r="D90" s="119"/>
      <c r="E90" s="119"/>
      <c r="F90" s="119"/>
      <c r="G90" s="104"/>
    </row>
    <row r="91" spans="1:7" ht="14.25" customHeight="1">
      <c r="A91" s="150"/>
      <c r="B91" s="118"/>
      <c r="C91" s="119"/>
      <c r="D91" s="119"/>
      <c r="E91" s="119"/>
      <c r="F91" s="119"/>
      <c r="G91" s="104"/>
    </row>
    <row r="92" spans="1:7" ht="14.25" customHeight="1">
      <c r="A92" s="150"/>
      <c r="B92" s="149"/>
      <c r="C92" s="119"/>
      <c r="D92" s="119"/>
      <c r="E92" s="119"/>
      <c r="F92" s="119"/>
      <c r="G92" s="104"/>
    </row>
    <row r="93" spans="1:7" ht="14.25" customHeight="1">
      <c r="A93" s="119"/>
      <c r="B93" s="149"/>
      <c r="C93" s="119"/>
      <c r="D93" s="119"/>
      <c r="E93" s="119"/>
      <c r="F93" s="119"/>
      <c r="G93" s="104"/>
    </row>
    <row r="94" spans="1:7" ht="14.25" customHeight="1">
      <c r="A94" s="119"/>
      <c r="B94" s="131"/>
      <c r="C94" s="119"/>
      <c r="D94" s="119"/>
      <c r="E94" s="119"/>
      <c r="F94" s="119"/>
      <c r="G94" s="104"/>
    </row>
    <row r="95" spans="1:7" ht="14.25" customHeight="1">
      <c r="A95" s="119"/>
      <c r="B95" s="131"/>
      <c r="C95" s="119"/>
      <c r="D95" s="119"/>
      <c r="E95" s="119"/>
      <c r="F95" s="119"/>
      <c r="G95" s="104"/>
    </row>
    <row r="96" spans="1:7" ht="14.25" customHeight="1">
      <c r="A96" s="119"/>
      <c r="B96" s="149"/>
      <c r="C96" s="119"/>
      <c r="D96" s="118"/>
      <c r="E96" s="118"/>
      <c r="F96" s="119"/>
      <c r="G96" s="104"/>
    </row>
    <row r="97" spans="1:7" ht="14.25" customHeight="1">
      <c r="A97" s="119"/>
      <c r="B97" s="149"/>
      <c r="C97" s="119"/>
      <c r="D97" s="119"/>
      <c r="E97" s="119"/>
      <c r="F97" s="119"/>
      <c r="G97" s="104"/>
    </row>
    <row r="98" spans="1:7" ht="14.25" customHeight="1">
      <c r="A98" s="119"/>
      <c r="B98" s="131"/>
      <c r="C98" s="119"/>
      <c r="D98" s="119"/>
      <c r="E98" s="119"/>
      <c r="F98" s="119"/>
      <c r="G98" s="104"/>
    </row>
    <row r="99" spans="1:7" ht="14.25" customHeight="1">
      <c r="A99" s="119"/>
      <c r="B99" s="131"/>
      <c r="C99" s="119"/>
      <c r="D99" s="119"/>
      <c r="E99" s="119"/>
      <c r="F99" s="119"/>
      <c r="G99" s="104"/>
    </row>
    <row r="100" spans="1:7" ht="14.25" customHeight="1">
      <c r="A100" s="119"/>
      <c r="B100" s="149"/>
      <c r="C100" s="119"/>
      <c r="D100" s="119"/>
      <c r="E100" s="119"/>
      <c r="F100" s="119"/>
      <c r="G100" s="104"/>
    </row>
    <row r="101" spans="1:7" ht="14.25" customHeight="1">
      <c r="A101" s="119"/>
      <c r="B101" s="149"/>
      <c r="C101" s="119"/>
      <c r="D101" s="119"/>
      <c r="E101" s="119"/>
      <c r="F101" s="119"/>
      <c r="G101" s="104"/>
    </row>
    <row r="102" spans="1:7" ht="14.25" customHeight="1">
      <c r="A102" s="119"/>
      <c r="B102" s="131"/>
      <c r="C102" s="119"/>
      <c r="D102" s="119"/>
      <c r="E102" s="119"/>
      <c r="F102" s="119"/>
      <c r="G102" s="104"/>
    </row>
    <row r="103" spans="1:7" ht="14.25" customHeight="1">
      <c r="A103" s="119"/>
      <c r="B103" s="131"/>
      <c r="C103" s="119"/>
      <c r="D103" s="118"/>
      <c r="E103" s="118"/>
      <c r="F103" s="119"/>
      <c r="G103" s="104"/>
    </row>
    <row r="104" spans="1:7" ht="14.25" customHeight="1">
      <c r="A104" s="119"/>
      <c r="B104" s="149"/>
      <c r="C104" s="119"/>
      <c r="D104" s="119"/>
      <c r="E104" s="119"/>
      <c r="F104" s="119"/>
      <c r="G104" s="104"/>
    </row>
    <row r="105" spans="1:7" ht="14.25" customHeight="1">
      <c r="A105" s="119"/>
      <c r="B105" s="149"/>
      <c r="C105" s="119"/>
      <c r="D105" s="119"/>
      <c r="E105" s="119"/>
      <c r="F105" s="119"/>
      <c r="G105" s="104"/>
    </row>
    <row r="106" spans="1:7" ht="14.25" customHeight="1">
      <c r="A106" s="119"/>
      <c r="B106" s="131"/>
      <c r="C106" s="119"/>
      <c r="D106" s="119"/>
      <c r="E106" s="119"/>
      <c r="F106" s="119"/>
      <c r="G106" s="104"/>
    </row>
    <row r="107" spans="1:7" ht="14.25" customHeight="1">
      <c r="A107" s="119"/>
      <c r="B107" s="131"/>
      <c r="C107" s="119"/>
      <c r="D107" s="119"/>
      <c r="E107" s="119"/>
      <c r="F107" s="119"/>
      <c r="G107" s="104"/>
    </row>
    <row r="108" spans="1:7" ht="14.25" customHeight="1">
      <c r="A108" s="119"/>
      <c r="B108" s="149"/>
      <c r="C108" s="119"/>
      <c r="D108" s="119"/>
      <c r="E108" s="119"/>
      <c r="F108" s="119"/>
      <c r="G108" s="104"/>
    </row>
    <row r="109" spans="1:7" ht="14.25" customHeight="1">
      <c r="A109" s="119"/>
      <c r="B109" s="149"/>
      <c r="C109" s="119"/>
      <c r="D109" s="119"/>
      <c r="E109" s="119"/>
      <c r="F109" s="119"/>
      <c r="G109" s="104"/>
    </row>
    <row r="110" spans="1:7" ht="14.25" customHeight="1">
      <c r="A110" s="148"/>
      <c r="B110" s="118"/>
      <c r="C110" s="119"/>
      <c r="D110" s="118"/>
      <c r="E110" s="118"/>
      <c r="F110" s="119"/>
      <c r="G110" s="104"/>
    </row>
    <row r="111" spans="1:7" ht="14.25" customHeight="1">
      <c r="A111" s="148"/>
      <c r="B111" s="118"/>
      <c r="C111" s="119"/>
      <c r="D111" s="119"/>
      <c r="E111" s="119"/>
      <c r="F111" s="119"/>
      <c r="G111" s="104"/>
    </row>
    <row r="112" spans="1:7" ht="14.25" customHeight="1">
      <c r="A112" s="148"/>
      <c r="B112" s="130"/>
      <c r="C112" s="119"/>
      <c r="D112" s="119"/>
      <c r="E112" s="119"/>
      <c r="F112" s="119"/>
      <c r="G112" s="104"/>
    </row>
    <row r="113" spans="1:7" ht="14.25" customHeight="1">
      <c r="A113" s="148"/>
      <c r="B113" s="130"/>
      <c r="C113" s="119"/>
      <c r="D113" s="119"/>
      <c r="E113" s="119"/>
      <c r="F113" s="119"/>
      <c r="G113" s="104"/>
    </row>
    <row r="114" spans="1:7" ht="14.25" customHeight="1">
      <c r="A114" s="148"/>
      <c r="B114" s="119"/>
      <c r="C114" s="119"/>
      <c r="D114" s="119"/>
      <c r="E114" s="119"/>
      <c r="F114" s="119"/>
      <c r="G114" s="104"/>
    </row>
    <row r="115" spans="1:7" ht="14.25" customHeight="1">
      <c r="A115" s="148"/>
      <c r="B115" s="130"/>
      <c r="C115" s="119"/>
      <c r="D115" s="119"/>
      <c r="E115" s="119"/>
      <c r="F115" s="119"/>
      <c r="G115" s="104"/>
    </row>
    <row r="116" spans="1:7" ht="14.25" customHeight="1">
      <c r="A116" s="148"/>
      <c r="B116" s="130"/>
      <c r="C116" s="119"/>
      <c r="D116" s="119"/>
      <c r="E116" s="119"/>
      <c r="F116" s="119"/>
      <c r="G116" s="104"/>
    </row>
    <row r="117" spans="1:7" ht="14.25" customHeight="1">
      <c r="A117" s="148"/>
      <c r="B117" s="130"/>
      <c r="C117" s="119"/>
      <c r="D117" s="118"/>
      <c r="E117" s="118"/>
      <c r="F117" s="119"/>
      <c r="G117" s="104"/>
    </row>
    <row r="118" spans="1:7" ht="14.25" customHeight="1">
      <c r="A118" s="148"/>
      <c r="B118" s="147"/>
      <c r="C118" s="119"/>
      <c r="D118" s="119"/>
      <c r="E118" s="119"/>
      <c r="F118" s="119"/>
      <c r="G118" s="104"/>
    </row>
    <row r="119" spans="1:7" ht="14.25" customHeight="1">
      <c r="A119" s="148"/>
      <c r="B119" s="119"/>
      <c r="C119" s="119"/>
      <c r="D119" s="119"/>
      <c r="E119" s="119"/>
      <c r="F119" s="119"/>
      <c r="G119" s="104"/>
    </row>
    <row r="120" spans="1:7" ht="14.25" customHeight="1">
      <c r="A120" s="148"/>
      <c r="B120" s="130"/>
      <c r="C120" s="119"/>
      <c r="D120" s="119"/>
      <c r="E120" s="119"/>
      <c r="F120" s="119"/>
      <c r="G120" s="104"/>
    </row>
    <row r="121" spans="1:7" ht="14.25" customHeight="1">
      <c r="A121" s="148"/>
      <c r="B121" s="130"/>
      <c r="C121" s="119"/>
      <c r="D121" s="119"/>
      <c r="E121" s="119"/>
      <c r="F121" s="119"/>
      <c r="G121" s="104"/>
    </row>
    <row r="122" spans="1:7" ht="14.25" customHeight="1">
      <c r="A122" s="150"/>
      <c r="B122" s="119"/>
      <c r="C122" s="119"/>
      <c r="D122" s="119"/>
      <c r="E122" s="119"/>
      <c r="F122" s="119"/>
      <c r="G122" s="104"/>
    </row>
    <row r="123" spans="1:7" ht="14.25" customHeight="1">
      <c r="A123" s="150"/>
      <c r="B123" s="119"/>
      <c r="C123" s="119"/>
      <c r="D123" s="119"/>
      <c r="E123" s="119"/>
      <c r="F123" s="119"/>
      <c r="G123" s="104"/>
    </row>
    <row r="124" spans="1:7" ht="14.25" customHeight="1">
      <c r="A124" s="150"/>
      <c r="B124" s="130"/>
      <c r="C124" s="119"/>
      <c r="D124" s="118"/>
      <c r="E124" s="118"/>
      <c r="F124" s="119"/>
      <c r="G124" s="104"/>
    </row>
    <row r="125" spans="1:7" ht="14.25" customHeight="1">
      <c r="A125" s="150"/>
      <c r="B125" s="130"/>
      <c r="C125" s="119"/>
      <c r="D125" s="119"/>
      <c r="E125" s="119"/>
      <c r="F125" s="119"/>
      <c r="G125" s="104"/>
    </row>
    <row r="126" spans="1:7" ht="14.25" customHeight="1">
      <c r="A126" s="150"/>
      <c r="B126" s="119"/>
      <c r="C126" s="119"/>
      <c r="D126" s="119"/>
      <c r="E126" s="119"/>
      <c r="F126" s="119"/>
      <c r="G126" s="104"/>
    </row>
    <row r="127" spans="1:7" ht="14.25" customHeight="1">
      <c r="A127" s="150"/>
      <c r="B127" s="119"/>
      <c r="C127" s="119"/>
      <c r="D127" s="119"/>
      <c r="E127" s="119"/>
      <c r="F127" s="119"/>
      <c r="G127" s="104"/>
    </row>
    <row r="128" spans="1:7" ht="14.25" customHeight="1">
      <c r="A128" s="119"/>
      <c r="B128" s="130"/>
      <c r="C128" s="119"/>
      <c r="D128" s="119"/>
      <c r="E128" s="119"/>
      <c r="F128" s="119"/>
      <c r="G128" s="104"/>
    </row>
    <row r="129" spans="1:7" ht="14.25" customHeight="1">
      <c r="A129" s="119"/>
      <c r="B129" s="130"/>
      <c r="C129" s="119"/>
      <c r="D129" s="119"/>
      <c r="E129" s="119"/>
      <c r="F129" s="119"/>
      <c r="G129" s="104"/>
    </row>
    <row r="130" spans="1:7" ht="14.25" customHeight="1">
      <c r="A130" s="119"/>
      <c r="B130" s="119"/>
      <c r="C130" s="119"/>
      <c r="D130" s="119"/>
      <c r="E130" s="119"/>
      <c r="F130" s="119"/>
      <c r="G130" s="104"/>
    </row>
    <row r="131" spans="1:7" ht="14.25" customHeight="1">
      <c r="A131" s="119"/>
      <c r="B131" s="119"/>
      <c r="C131" s="119"/>
      <c r="D131" s="118"/>
      <c r="E131" s="118"/>
      <c r="F131" s="119"/>
      <c r="G131" s="104"/>
    </row>
    <row r="132" spans="1:7" ht="14.25" customHeight="1">
      <c r="A132" s="119"/>
      <c r="B132" s="151"/>
      <c r="C132" s="119"/>
      <c r="D132" s="119"/>
      <c r="E132" s="119"/>
      <c r="F132" s="119"/>
      <c r="G132" s="104"/>
    </row>
    <row r="133" spans="1:7" ht="14.25" customHeight="1">
      <c r="A133" s="119"/>
      <c r="B133" s="130"/>
      <c r="C133" s="119"/>
      <c r="D133" s="119"/>
      <c r="E133" s="119"/>
      <c r="F133" s="119"/>
      <c r="G133" s="104"/>
    </row>
    <row r="134" spans="1:7" ht="14.25" customHeight="1">
      <c r="A134" s="119"/>
      <c r="B134" s="119"/>
      <c r="C134" s="119"/>
      <c r="D134" s="119"/>
      <c r="E134" s="119"/>
      <c r="F134" s="119"/>
      <c r="G134" s="104"/>
    </row>
    <row r="135" spans="1:7" ht="14.25" customHeight="1">
      <c r="A135" s="147"/>
      <c r="B135" s="152"/>
      <c r="C135" s="119"/>
      <c r="D135" s="119"/>
      <c r="E135" s="119"/>
      <c r="F135" s="119"/>
      <c r="G135" s="104"/>
    </row>
    <row r="136" spans="1:7" ht="14.25" customHeight="1">
      <c r="A136" s="153"/>
      <c r="B136" s="154"/>
      <c r="C136" s="119"/>
      <c r="D136" s="119"/>
      <c r="E136" s="119"/>
      <c r="F136" s="119"/>
      <c r="G136" s="104"/>
    </row>
    <row r="137" spans="1:7" ht="14.25" customHeight="1">
      <c r="A137" s="153"/>
      <c r="B137" s="154"/>
      <c r="C137" s="119"/>
      <c r="D137" s="118"/>
      <c r="E137" s="118"/>
      <c r="F137" s="119"/>
      <c r="G137" s="104"/>
    </row>
    <row r="138" spans="1:7" ht="14.25" customHeight="1">
      <c r="A138" s="147"/>
      <c r="B138" s="119"/>
      <c r="C138" s="119"/>
      <c r="D138" s="118"/>
      <c r="E138" s="118"/>
      <c r="F138" s="119"/>
      <c r="G138" s="104"/>
    </row>
    <row r="139" spans="1:7" ht="14.25" customHeight="1">
      <c r="A139" s="155"/>
      <c r="B139" s="119"/>
      <c r="C139" s="119"/>
      <c r="D139" s="119"/>
      <c r="E139" s="119"/>
      <c r="F139" s="119"/>
      <c r="G139" s="104"/>
    </row>
    <row r="140" spans="1:7" ht="14.25" customHeight="1">
      <c r="A140" s="155"/>
      <c r="B140" s="130"/>
      <c r="C140" s="119"/>
      <c r="D140" s="119"/>
      <c r="E140" s="119"/>
      <c r="F140" s="119"/>
      <c r="G140" s="104"/>
    </row>
    <row r="141" spans="1:7" ht="14.25" customHeight="1">
      <c r="A141" s="155"/>
      <c r="B141" s="130"/>
      <c r="C141" s="119"/>
      <c r="D141" s="119"/>
      <c r="E141" s="119"/>
      <c r="F141" s="119"/>
      <c r="G141" s="104"/>
    </row>
    <row r="142" spans="1:7" ht="14.25" customHeight="1">
      <c r="A142" s="156"/>
      <c r="B142" s="119"/>
      <c r="C142" s="119"/>
      <c r="D142" s="119"/>
      <c r="E142" s="119"/>
      <c r="F142" s="119"/>
      <c r="G142" s="104"/>
    </row>
    <row r="143" spans="1:7" ht="14.25" customHeight="1">
      <c r="A143" s="156"/>
      <c r="B143" s="119"/>
      <c r="C143" s="119"/>
      <c r="D143" s="119"/>
      <c r="E143" s="119"/>
      <c r="F143" s="119"/>
      <c r="G143" s="104"/>
    </row>
    <row r="144" spans="1:7" ht="14.25" customHeight="1">
      <c r="A144" s="156"/>
      <c r="B144" s="130"/>
      <c r="C144" s="119"/>
      <c r="D144" s="119"/>
      <c r="E144" s="119"/>
      <c r="F144" s="119"/>
      <c r="G144" s="104"/>
    </row>
    <row r="145" spans="1:7" ht="14.25" customHeight="1">
      <c r="A145" s="156"/>
      <c r="B145" s="130"/>
      <c r="C145" s="119"/>
      <c r="D145" s="118"/>
      <c r="E145" s="118"/>
      <c r="F145" s="119"/>
      <c r="G145" s="104"/>
    </row>
    <row r="146" spans="1:7" ht="14.25" customHeight="1">
      <c r="A146" s="156"/>
      <c r="B146" s="119"/>
      <c r="C146" s="119"/>
      <c r="D146" s="119"/>
      <c r="E146" s="119"/>
      <c r="F146" s="119"/>
      <c r="G146" s="104"/>
    </row>
    <row r="147" spans="1:7" ht="14.25" customHeight="1">
      <c r="A147" s="156"/>
      <c r="B147" s="119"/>
      <c r="C147" s="119"/>
      <c r="D147" s="119"/>
      <c r="E147" s="119"/>
      <c r="F147" s="119"/>
      <c r="G147" s="104"/>
    </row>
    <row r="148" spans="1:7" ht="14.25" customHeight="1">
      <c r="A148" s="156"/>
      <c r="B148" s="130"/>
      <c r="C148" s="119"/>
      <c r="D148" s="119"/>
      <c r="E148" s="119"/>
      <c r="F148" s="119"/>
      <c r="G148" s="104"/>
    </row>
    <row r="149" spans="1:7" ht="14.25" customHeight="1">
      <c r="A149" s="148"/>
      <c r="B149" s="130"/>
      <c r="C149" s="119"/>
      <c r="D149" s="119"/>
      <c r="E149" s="119"/>
      <c r="F149" s="119"/>
      <c r="G149" s="104"/>
    </row>
    <row r="150" spans="1:7" ht="14.25" customHeight="1">
      <c r="A150" s="148"/>
      <c r="B150" s="119"/>
      <c r="C150" s="119"/>
      <c r="D150" s="119"/>
      <c r="E150" s="119"/>
      <c r="F150" s="119"/>
      <c r="G150" s="104"/>
    </row>
    <row r="151" spans="1:7" ht="14.25" customHeight="1">
      <c r="A151" s="150"/>
      <c r="B151" s="130"/>
      <c r="C151" s="119"/>
      <c r="D151" s="119"/>
      <c r="E151" s="119"/>
      <c r="F151" s="119"/>
      <c r="G151" s="104"/>
    </row>
    <row r="152" spans="1:7" ht="14.25" customHeight="1">
      <c r="A152" s="150"/>
      <c r="B152" s="130"/>
      <c r="C152" s="119"/>
      <c r="D152" s="118"/>
      <c r="E152" s="118"/>
      <c r="F152" s="119"/>
      <c r="G152" s="104"/>
    </row>
    <row r="153" spans="1:7" ht="14.25" customHeight="1">
      <c r="A153" s="150"/>
      <c r="B153" s="130"/>
      <c r="C153" s="119"/>
      <c r="D153" s="119"/>
      <c r="E153" s="119"/>
      <c r="F153" s="119"/>
      <c r="G153" s="104"/>
    </row>
    <row r="154" spans="1:7" ht="14.25" customHeight="1">
      <c r="A154" s="150"/>
      <c r="B154" s="119"/>
      <c r="C154" s="119"/>
      <c r="D154" s="119"/>
      <c r="E154" s="119"/>
      <c r="F154" s="119"/>
      <c r="G154" s="104"/>
    </row>
    <row r="155" spans="1:7" ht="14.25" customHeight="1">
      <c r="A155" s="150"/>
      <c r="B155" s="119"/>
      <c r="C155" s="119"/>
      <c r="D155" s="119"/>
      <c r="E155" s="119"/>
      <c r="F155" s="119"/>
      <c r="G155" s="104"/>
    </row>
    <row r="156" spans="1:7" ht="14.25" customHeight="1">
      <c r="A156" s="119"/>
      <c r="B156" s="130"/>
      <c r="C156" s="119"/>
      <c r="D156" s="119"/>
      <c r="E156" s="119"/>
      <c r="F156" s="119"/>
      <c r="G156" s="104"/>
    </row>
    <row r="157" spans="1:7" ht="14.25" customHeight="1">
      <c r="A157" s="119"/>
      <c r="B157" s="130"/>
      <c r="C157" s="119"/>
      <c r="D157" s="119"/>
      <c r="E157" s="119"/>
      <c r="F157" s="119"/>
      <c r="G157" s="104"/>
    </row>
    <row r="158" spans="1:7" ht="14.25" customHeight="1">
      <c r="A158" s="119"/>
      <c r="B158" s="119"/>
      <c r="C158" s="119"/>
      <c r="D158" s="119"/>
      <c r="E158" s="119"/>
      <c r="F158" s="119"/>
      <c r="G158" s="104"/>
    </row>
    <row r="159" spans="1:7" ht="14.25" customHeight="1">
      <c r="A159" s="119"/>
      <c r="B159" s="119"/>
      <c r="C159" s="119"/>
      <c r="D159" s="119"/>
      <c r="E159" s="119"/>
      <c r="F159" s="119"/>
      <c r="G159" s="104"/>
    </row>
    <row r="160" spans="1:7" ht="14.25" customHeight="1">
      <c r="A160" s="119"/>
      <c r="B160" s="130"/>
      <c r="C160" s="119"/>
      <c r="D160" s="119"/>
      <c r="E160" s="119"/>
      <c r="F160" s="119"/>
      <c r="G160" s="104"/>
    </row>
    <row r="161" spans="1:7" ht="14.25" customHeight="1">
      <c r="A161" s="119"/>
      <c r="B161" s="130"/>
      <c r="C161" s="119"/>
      <c r="D161" s="119"/>
      <c r="E161" s="119"/>
      <c r="F161" s="119"/>
      <c r="G161" s="104"/>
    </row>
    <row r="162" spans="1:7" ht="14.25" customHeight="1">
      <c r="A162" s="119"/>
      <c r="B162" s="119"/>
      <c r="C162" s="119"/>
      <c r="D162" s="119"/>
      <c r="E162" s="119"/>
      <c r="F162" s="119"/>
      <c r="G162" s="104"/>
    </row>
    <row r="163" spans="1:7" ht="14.25" customHeight="1">
      <c r="A163" s="119"/>
      <c r="B163" s="119"/>
      <c r="C163" s="119"/>
      <c r="D163" s="119"/>
      <c r="E163" s="119"/>
      <c r="F163" s="119"/>
      <c r="G163" s="104"/>
    </row>
    <row r="164" spans="1:7" ht="14.25" customHeight="1">
      <c r="A164" s="119"/>
      <c r="B164" s="130"/>
      <c r="C164" s="119"/>
      <c r="D164" s="119"/>
      <c r="E164" s="119"/>
      <c r="F164" s="119"/>
      <c r="G164" s="104"/>
    </row>
    <row r="165" spans="1:7" ht="14.25" customHeight="1">
      <c r="A165" s="119"/>
      <c r="B165" s="130"/>
      <c r="C165" s="119"/>
      <c r="D165" s="119"/>
      <c r="E165" s="119"/>
      <c r="F165" s="119"/>
      <c r="G165" s="104"/>
    </row>
    <row r="166" spans="1:7" ht="14.25" customHeight="1">
      <c r="A166" s="119"/>
      <c r="B166" s="119"/>
      <c r="C166" s="119"/>
      <c r="D166" s="119"/>
      <c r="E166" s="119"/>
      <c r="F166" s="119"/>
      <c r="G166" s="104"/>
    </row>
    <row r="167" spans="1:7" ht="14.25" customHeight="1">
      <c r="A167" s="119"/>
      <c r="B167" s="119"/>
      <c r="C167" s="119"/>
      <c r="D167" s="119"/>
      <c r="E167" s="119"/>
      <c r="F167" s="119"/>
      <c r="G167" s="104"/>
    </row>
    <row r="168" spans="1:7" ht="14.25" customHeight="1">
      <c r="A168" s="119"/>
      <c r="B168" s="130"/>
      <c r="C168" s="119"/>
      <c r="D168" s="119"/>
      <c r="E168" s="119"/>
      <c r="F168" s="119"/>
      <c r="G168" s="104"/>
    </row>
    <row r="169" spans="1:7" ht="14.25" customHeight="1">
      <c r="A169" s="119"/>
      <c r="B169" s="130"/>
      <c r="C169" s="119"/>
      <c r="D169" s="119"/>
      <c r="E169" s="119"/>
      <c r="F169" s="119"/>
      <c r="G169" s="104"/>
    </row>
    <row r="170" spans="1:7" ht="14.25" customHeight="1">
      <c r="A170" s="155"/>
      <c r="B170" s="119"/>
      <c r="C170" s="119"/>
      <c r="D170" s="119"/>
      <c r="E170" s="119"/>
      <c r="F170" s="119"/>
      <c r="G170" s="104"/>
    </row>
    <row r="171" spans="1:7" ht="14.25" customHeight="1">
      <c r="A171" s="156"/>
      <c r="B171" s="119"/>
      <c r="C171" s="119"/>
      <c r="D171" s="119"/>
      <c r="E171" s="119"/>
      <c r="F171" s="119"/>
      <c r="G171" s="104"/>
    </row>
    <row r="172" spans="1:7" ht="14.25" customHeight="1">
      <c r="A172" s="156"/>
      <c r="B172" s="118"/>
      <c r="C172" s="118"/>
      <c r="D172" s="119"/>
      <c r="E172" s="119"/>
      <c r="F172" s="157"/>
      <c r="G172" s="104"/>
    </row>
    <row r="173" spans="1:7" ht="14.25" customHeight="1">
      <c r="A173" s="156"/>
      <c r="B173" s="118"/>
      <c r="C173" s="118"/>
      <c r="D173" s="119"/>
      <c r="E173" s="119"/>
      <c r="F173" s="157"/>
      <c r="G173" s="104"/>
    </row>
    <row r="174" spans="1:7" ht="14.25" customHeight="1">
      <c r="A174" s="156"/>
      <c r="B174" s="119"/>
      <c r="C174" s="119"/>
      <c r="D174" s="119"/>
      <c r="E174" s="119"/>
      <c r="F174" s="119"/>
      <c r="G174" s="104"/>
    </row>
    <row r="175" spans="1:7" ht="14.25" customHeight="1">
      <c r="A175" s="156"/>
      <c r="B175" s="119"/>
      <c r="C175" s="119"/>
      <c r="D175" s="119"/>
      <c r="E175" s="119"/>
      <c r="F175" s="119"/>
      <c r="G175" s="104"/>
    </row>
    <row r="176" spans="1:7" ht="14.25" customHeight="1">
      <c r="A176" s="156"/>
      <c r="B176" s="118"/>
      <c r="C176" s="118"/>
      <c r="D176" s="119"/>
      <c r="E176" s="119"/>
      <c r="F176" s="157"/>
      <c r="G176" s="104"/>
    </row>
    <row r="177" spans="1:7" ht="14.25" customHeight="1">
      <c r="A177" s="156"/>
      <c r="B177" s="118"/>
      <c r="C177" s="118"/>
      <c r="D177" s="119"/>
      <c r="E177" s="119"/>
      <c r="F177" s="157"/>
      <c r="G177" s="104"/>
    </row>
    <row r="178" spans="1:7" ht="14.25" customHeight="1">
      <c r="A178" s="156"/>
      <c r="B178" s="119"/>
      <c r="C178" s="119"/>
      <c r="D178" s="119"/>
      <c r="E178" s="119"/>
      <c r="F178" s="119"/>
      <c r="G178" s="104"/>
    </row>
    <row r="179" spans="1:7" ht="14.25" customHeight="1">
      <c r="A179" s="156"/>
      <c r="B179" s="119"/>
      <c r="C179" s="119"/>
      <c r="D179" s="119"/>
      <c r="E179" s="119"/>
      <c r="F179" s="119"/>
      <c r="G179" s="104"/>
    </row>
    <row r="180" spans="1:7" ht="14.25" customHeight="1">
      <c r="A180" s="156"/>
      <c r="B180" s="118"/>
      <c r="C180" s="118"/>
      <c r="D180" s="119"/>
      <c r="E180" s="119"/>
      <c r="F180" s="157"/>
      <c r="G180" s="104"/>
    </row>
    <row r="181" spans="1:7" ht="14.25" customHeight="1">
      <c r="A181" s="158"/>
      <c r="B181" s="118"/>
      <c r="C181" s="118"/>
      <c r="D181" s="119"/>
      <c r="E181" s="119"/>
      <c r="F181" s="157"/>
      <c r="G181" s="104"/>
    </row>
    <row r="182" spans="1:7" ht="14.25" customHeight="1">
      <c r="A182" s="159"/>
      <c r="B182" s="119"/>
      <c r="C182" s="119"/>
      <c r="D182" s="119"/>
      <c r="E182" s="119"/>
      <c r="F182" s="119"/>
      <c r="G182" s="104"/>
    </row>
    <row r="183" spans="1:7" ht="14.25" customHeight="1">
      <c r="A183" s="159"/>
      <c r="B183" s="119"/>
      <c r="C183" s="119"/>
      <c r="D183" s="119"/>
      <c r="E183" s="119"/>
      <c r="F183" s="119"/>
      <c r="G183" s="104"/>
    </row>
    <row r="184" spans="1:7" ht="14.25" customHeight="1">
      <c r="A184" s="119"/>
      <c r="B184" s="118"/>
      <c r="C184" s="118"/>
      <c r="D184" s="119"/>
      <c r="E184" s="119"/>
      <c r="F184" s="157"/>
      <c r="G184" s="104"/>
    </row>
    <row r="185" spans="1:7" ht="14.25" customHeight="1">
      <c r="A185" s="119"/>
      <c r="B185" s="119"/>
      <c r="C185" s="119"/>
      <c r="D185" s="119"/>
      <c r="E185" s="119"/>
      <c r="F185" s="119"/>
      <c r="G185" s="104"/>
    </row>
    <row r="186" spans="1:7" ht="14.25" customHeight="1">
      <c r="A186" s="119"/>
      <c r="B186" s="119"/>
      <c r="C186" s="119"/>
      <c r="D186" s="119"/>
      <c r="E186" s="119"/>
      <c r="F186" s="119"/>
      <c r="G186" s="104"/>
    </row>
    <row r="187" spans="1:7" ht="14.25" customHeight="1">
      <c r="A187" s="119"/>
      <c r="B187" s="119"/>
      <c r="C187" s="119"/>
      <c r="D187" s="119"/>
      <c r="E187" s="119"/>
      <c r="F187" s="119"/>
      <c r="G187" s="104"/>
    </row>
    <row r="188" spans="1:7" ht="14.25" customHeight="1">
      <c r="A188" s="119"/>
      <c r="B188" s="119"/>
      <c r="C188" s="119"/>
      <c r="D188" s="119"/>
      <c r="E188" s="119"/>
      <c r="F188" s="119"/>
      <c r="G188" s="104"/>
    </row>
    <row r="189" spans="1:7" ht="14.25" customHeight="1">
      <c r="A189" s="119"/>
      <c r="B189" s="119"/>
      <c r="C189" s="119"/>
      <c r="D189" s="119"/>
      <c r="E189" s="119"/>
      <c r="F189" s="119"/>
      <c r="G189" s="104"/>
    </row>
    <row r="190" spans="1:7" ht="14.25" customHeight="1">
      <c r="A190" s="119"/>
      <c r="B190" s="119"/>
      <c r="C190" s="119"/>
      <c r="D190" s="119"/>
      <c r="E190" s="119"/>
      <c r="F190" s="119"/>
      <c r="G190" s="104"/>
    </row>
    <row r="191" spans="1:7" ht="14.25" customHeight="1">
      <c r="A191" s="104"/>
      <c r="B191" s="104"/>
      <c r="C191" s="104"/>
      <c r="D191" s="104"/>
      <c r="E191" s="104"/>
      <c r="F191" s="104"/>
      <c r="G191" s="104"/>
    </row>
    <row r="192" spans="1:7" ht="14.25" customHeight="1">
      <c r="A192" s="104"/>
      <c r="B192" s="104"/>
      <c r="C192" s="104"/>
      <c r="D192" s="104"/>
      <c r="E192" s="104"/>
      <c r="F192" s="104"/>
      <c r="G192" s="104"/>
    </row>
    <row r="193" spans="1:7" ht="14.25" customHeight="1">
      <c r="A193" s="104"/>
      <c r="B193" s="104"/>
      <c r="C193" s="104"/>
      <c r="D193" s="104"/>
      <c r="E193" s="104"/>
      <c r="F193" s="104"/>
      <c r="G193" s="104"/>
    </row>
    <row r="194" spans="1:7" ht="14.25" customHeight="1">
      <c r="A194" s="104"/>
      <c r="B194" s="104"/>
      <c r="C194" s="104"/>
      <c r="D194" s="104"/>
      <c r="E194" s="104"/>
      <c r="F194" s="104"/>
      <c r="G194" s="104"/>
    </row>
    <row r="195" spans="1:7" ht="14.25" customHeight="1">
      <c r="A195" s="104"/>
      <c r="B195" s="104"/>
      <c r="C195" s="104"/>
      <c r="D195" s="104"/>
      <c r="E195" s="104"/>
      <c r="F195" s="104"/>
      <c r="G195" s="104"/>
    </row>
    <row r="196" spans="1:7" ht="14.25" customHeight="1">
      <c r="A196" s="104"/>
      <c r="B196" s="104"/>
      <c r="C196" s="104"/>
      <c r="D196" s="104"/>
      <c r="E196" s="104"/>
      <c r="F196" s="104"/>
      <c r="G196" s="104"/>
    </row>
    <row r="197" spans="1:7" ht="14.25" customHeight="1">
      <c r="A197" s="104"/>
      <c r="B197" s="104"/>
      <c r="C197" s="104"/>
      <c r="D197" s="104"/>
      <c r="E197" s="104"/>
      <c r="F197" s="104"/>
      <c r="G197" s="104"/>
    </row>
    <row r="198" spans="1:7" ht="14.25" customHeight="1">
      <c r="A198" s="104"/>
      <c r="B198" s="104"/>
      <c r="C198" s="104"/>
      <c r="D198" s="104"/>
      <c r="E198" s="104"/>
      <c r="F198" s="104"/>
      <c r="G198" s="104"/>
    </row>
    <row r="199" spans="1:7" ht="14.25" customHeight="1">
      <c r="A199" s="104"/>
      <c r="B199" s="104"/>
      <c r="C199" s="104"/>
      <c r="D199" s="104"/>
      <c r="E199" s="104"/>
      <c r="F199" s="104"/>
      <c r="G199" s="104"/>
    </row>
    <row r="200" spans="1:7" ht="14.25" customHeight="1">
      <c r="A200" s="104"/>
      <c r="B200" s="104"/>
      <c r="C200" s="104"/>
      <c r="D200" s="104"/>
      <c r="E200" s="104"/>
      <c r="F200" s="104"/>
      <c r="G200" s="104"/>
    </row>
    <row r="201" spans="1:7" ht="14.25" customHeight="1">
      <c r="A201" s="104"/>
      <c r="B201" s="104"/>
      <c r="C201" s="104"/>
      <c r="D201" s="104"/>
      <c r="E201" s="104"/>
      <c r="F201" s="104"/>
      <c r="G201" s="104"/>
    </row>
    <row r="202" spans="1:7" ht="14.25" customHeight="1">
      <c r="A202" s="104"/>
      <c r="B202" s="104"/>
      <c r="C202" s="104"/>
      <c r="D202" s="104"/>
      <c r="E202" s="104"/>
      <c r="F202" s="104"/>
      <c r="G202" s="104"/>
    </row>
    <row r="203" spans="1:7" ht="14.25" customHeight="1">
      <c r="A203" s="104"/>
      <c r="B203" s="104"/>
      <c r="C203" s="104"/>
      <c r="D203" s="104"/>
      <c r="E203" s="104"/>
      <c r="F203" s="104"/>
      <c r="G203" s="104"/>
    </row>
    <row r="204" spans="1:7" ht="14.25" customHeight="1">
      <c r="A204" s="104"/>
      <c r="B204" s="104"/>
      <c r="C204" s="104"/>
      <c r="D204" s="104"/>
      <c r="E204" s="104"/>
      <c r="F204" s="104"/>
      <c r="G204" s="104"/>
    </row>
    <row r="205" spans="1:7" ht="14.25" customHeight="1">
      <c r="A205" s="104"/>
      <c r="B205" s="104"/>
      <c r="C205" s="104"/>
      <c r="D205" s="104"/>
      <c r="E205" s="104"/>
      <c r="F205" s="104"/>
      <c r="G205" s="104"/>
    </row>
    <row r="206" spans="1:7" ht="14.25" customHeight="1">
      <c r="A206" s="104"/>
      <c r="B206" s="104"/>
      <c r="C206" s="104"/>
      <c r="D206" s="104"/>
      <c r="E206" s="104"/>
      <c r="F206" s="104"/>
      <c r="G206" s="104"/>
    </row>
    <row r="207" spans="1:7" ht="14.25" customHeight="1">
      <c r="A207" s="104"/>
      <c r="B207" s="104"/>
      <c r="C207" s="104"/>
      <c r="D207" s="104"/>
      <c r="E207" s="104"/>
      <c r="F207" s="104"/>
      <c r="G207" s="104"/>
    </row>
    <row r="208" spans="1:7" ht="14.25" customHeight="1">
      <c r="A208" s="104"/>
      <c r="B208" s="104"/>
      <c r="C208" s="104"/>
      <c r="D208" s="104"/>
      <c r="E208" s="104"/>
      <c r="F208" s="104"/>
      <c r="G208" s="104"/>
    </row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4.44140625" customWidth="1"/>
    <col min="2" max="2" width="19.88671875" customWidth="1"/>
    <col min="3" max="6" width="14.44140625" customWidth="1"/>
    <col min="7" max="7" width="22.6640625" customWidth="1"/>
  </cols>
  <sheetData>
    <row r="1" spans="1:23" ht="42">
      <c r="A1" s="160" t="s">
        <v>195</v>
      </c>
      <c r="B1" s="160" t="s">
        <v>144</v>
      </c>
      <c r="C1" s="161" t="s">
        <v>196</v>
      </c>
      <c r="D1" s="162" t="s">
        <v>182</v>
      </c>
      <c r="E1" s="161" t="s">
        <v>183</v>
      </c>
      <c r="F1" s="160" t="s">
        <v>175</v>
      </c>
      <c r="G1" s="163"/>
      <c r="H1" s="161" t="s">
        <v>197</v>
      </c>
      <c r="I1" s="160" t="s">
        <v>144</v>
      </c>
      <c r="J1" s="161" t="s">
        <v>196</v>
      </c>
      <c r="K1" s="162" t="s">
        <v>182</v>
      </c>
      <c r="L1" s="162" t="s">
        <v>183</v>
      </c>
      <c r="M1" s="160" t="s">
        <v>175</v>
      </c>
      <c r="N1" s="222" t="s">
        <v>198</v>
      </c>
      <c r="O1" s="201"/>
      <c r="P1" s="222" t="s">
        <v>199</v>
      </c>
      <c r="Q1" s="201"/>
      <c r="S1" s="164" t="s">
        <v>200</v>
      </c>
      <c r="T1" s="165" t="s">
        <v>144</v>
      </c>
      <c r="U1" s="165" t="s">
        <v>196</v>
      </c>
      <c r="V1" s="165" t="s">
        <v>182</v>
      </c>
      <c r="W1" s="165" t="s">
        <v>175</v>
      </c>
    </row>
    <row r="2" spans="1:23" ht="34.5" customHeight="1">
      <c r="A2" s="166">
        <v>43971</v>
      </c>
      <c r="B2" s="118">
        <f>Статистики!C2/C2</f>
        <v>0.86053130929791288</v>
      </c>
      <c r="C2" s="119">
        <f>Статистики!D2</f>
        <v>3</v>
      </c>
      <c r="D2" s="119">
        <f>Статистики!E2</f>
        <v>6</v>
      </c>
      <c r="E2" s="118">
        <f t="shared" ref="E2:E3" si="0">B2*C2</f>
        <v>2.5815939278937385</v>
      </c>
      <c r="F2" s="120">
        <f>Статистики!F2</f>
        <v>4.9189814814814816E-3</v>
      </c>
      <c r="G2" s="167"/>
      <c r="H2" s="168" t="s">
        <v>201</v>
      </c>
      <c r="I2" s="118">
        <f>SUM(E2:E8)/J2</f>
        <v>0.82028548993924955</v>
      </c>
      <c r="J2" s="119">
        <f t="shared" ref="J2:K2" si="1">SUM(C2:C8)</f>
        <v>15</v>
      </c>
      <c r="K2" s="119">
        <f t="shared" si="1"/>
        <v>28</v>
      </c>
      <c r="L2" s="118">
        <f t="shared" ref="L2:L3" si="2">I2*J2</f>
        <v>12.304282349088743</v>
      </c>
      <c r="M2" s="157">
        <f>SUM(F2:F8)</f>
        <v>6.413194444444445E-2</v>
      </c>
      <c r="N2" s="169" t="s">
        <v>202</v>
      </c>
      <c r="O2" s="170"/>
      <c r="P2" s="171" t="s">
        <v>16</v>
      </c>
      <c r="Q2" s="172"/>
      <c r="S2" s="173" t="s">
        <v>194</v>
      </c>
      <c r="T2" s="174">
        <f>SUM(L2:L3)/U2</f>
        <v>0.83604881633574024</v>
      </c>
      <c r="U2" s="175">
        <f t="shared" ref="U2:V2" si="3">SUM(J2:J3)</f>
        <v>19</v>
      </c>
      <c r="V2" s="176">
        <f t="shared" si="3"/>
        <v>38</v>
      </c>
      <c r="W2" s="177">
        <f>SUM(M2:M3)</f>
        <v>8.561342592592594E-2</v>
      </c>
    </row>
    <row r="3" spans="1:23" ht="27" customHeight="1">
      <c r="A3" s="166">
        <v>43972</v>
      </c>
      <c r="B3" s="118">
        <f>Статистики!C3/C3</f>
        <v>0.7965731492456033</v>
      </c>
      <c r="C3" s="119">
        <f>Статистики!D3</f>
        <v>5</v>
      </c>
      <c r="D3" s="119">
        <f>Статистики!E3</f>
        <v>10</v>
      </c>
      <c r="E3" s="118">
        <f t="shared" si="0"/>
        <v>3.9828657462280166</v>
      </c>
      <c r="F3" s="157">
        <f>Статистики!F3</f>
        <v>4.0046296296296302E-2</v>
      </c>
      <c r="G3" s="167"/>
      <c r="H3" s="168" t="s">
        <v>193</v>
      </c>
      <c r="I3" s="118">
        <f>SUM(E9:E10)/J3</f>
        <v>0.89516129032258063</v>
      </c>
      <c r="J3" s="119">
        <f t="shared" ref="J3:K3" si="4">SUM(C9:C10)</f>
        <v>4</v>
      </c>
      <c r="K3" s="119">
        <f t="shared" si="4"/>
        <v>10</v>
      </c>
      <c r="L3" s="118">
        <f t="shared" si="2"/>
        <v>3.5806451612903225</v>
      </c>
      <c r="M3" s="157">
        <f>SUM(F9:F10)</f>
        <v>2.1481481481481483E-2</v>
      </c>
      <c r="N3" s="178" t="s">
        <v>203</v>
      </c>
      <c r="O3" s="170"/>
      <c r="P3" s="179" t="s">
        <v>204</v>
      </c>
      <c r="Q3" s="180"/>
    </row>
    <row r="4" spans="1:23" ht="14.4">
      <c r="A4" s="166">
        <v>43973</v>
      </c>
      <c r="B4" s="118">
        <f>Статистики!C4/C4</f>
        <v>0.76023391812865493</v>
      </c>
      <c r="C4" s="119">
        <f>Статистики!D4</f>
        <v>2</v>
      </c>
      <c r="D4" s="119">
        <f>Статистики!E4</f>
        <v>4</v>
      </c>
      <c r="E4" s="118">
        <f>Статистики!B4*C4</f>
        <v>1.5204678362573099</v>
      </c>
      <c r="F4" s="157">
        <f>Статистики!F4</f>
        <v>5.5439814814814813E-3</v>
      </c>
      <c r="G4" s="167"/>
      <c r="H4" s="181"/>
      <c r="I4" s="118"/>
      <c r="J4" s="119"/>
      <c r="K4" s="119"/>
      <c r="L4" s="119"/>
      <c r="M4" s="157"/>
      <c r="N4" s="182"/>
      <c r="O4" s="182"/>
      <c r="P4" s="183"/>
      <c r="Q4" s="183"/>
    </row>
    <row r="5" spans="1:23" ht="14.4">
      <c r="A5" s="166">
        <v>43974</v>
      </c>
      <c r="B5" s="118"/>
      <c r="C5" s="119"/>
      <c r="D5" s="119"/>
      <c r="E5" s="118"/>
      <c r="F5" s="157"/>
      <c r="G5" s="167"/>
      <c r="H5" s="184"/>
      <c r="I5" s="185"/>
      <c r="J5" s="186"/>
      <c r="K5" s="186"/>
      <c r="L5" s="186"/>
      <c r="M5" s="187"/>
      <c r="N5" s="186"/>
      <c r="O5" s="186"/>
      <c r="P5" s="186"/>
      <c r="Q5" s="186"/>
    </row>
    <row r="6" spans="1:23" ht="14.4">
      <c r="A6" s="166">
        <v>43975</v>
      </c>
      <c r="B6" s="118"/>
      <c r="C6" s="119"/>
      <c r="D6" s="119"/>
      <c r="E6" s="119"/>
      <c r="F6" s="157"/>
      <c r="G6" s="167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23" ht="14.4">
      <c r="A7" s="166">
        <v>43976</v>
      </c>
      <c r="B7" s="118">
        <f>Статистики!C7/C7</f>
        <v>0.80430107526881722</v>
      </c>
      <c r="C7" s="119">
        <f>Статистики!D7</f>
        <v>3</v>
      </c>
      <c r="D7" s="119">
        <f>Статистики!E7</f>
        <v>4</v>
      </c>
      <c r="E7" s="118">
        <f>Статистики!B7*C7</f>
        <v>2.4129032258064518</v>
      </c>
      <c r="F7" s="157">
        <f>Статистики!F7</f>
        <v>1.1493055555555555E-2</v>
      </c>
      <c r="G7" s="167"/>
      <c r="H7" s="188"/>
      <c r="I7" s="185"/>
      <c r="J7" s="186"/>
      <c r="K7" s="186"/>
      <c r="L7" s="186"/>
      <c r="M7" s="187"/>
      <c r="N7" s="186"/>
      <c r="O7" s="186"/>
      <c r="P7" s="186"/>
      <c r="Q7" s="186"/>
    </row>
    <row r="8" spans="1:23" ht="14.4">
      <c r="A8" s="166">
        <v>43977</v>
      </c>
      <c r="B8" s="118">
        <f>Статистики!C8/C8</f>
        <v>0.90322580645161288</v>
      </c>
      <c r="C8" s="119">
        <f>Статистики!D8</f>
        <v>2</v>
      </c>
      <c r="D8" s="119">
        <f>Статистики!E8</f>
        <v>4</v>
      </c>
      <c r="E8" s="118">
        <f>Статистики!B8*C8</f>
        <v>1.8064516129032258</v>
      </c>
      <c r="F8" s="157">
        <f>Статистики!F8</f>
        <v>2.1296296296296298E-3</v>
      </c>
      <c r="G8" s="167"/>
      <c r="H8" s="188"/>
      <c r="I8" s="185"/>
      <c r="J8" s="186"/>
      <c r="K8" s="186"/>
      <c r="L8" s="186"/>
      <c r="M8" s="187"/>
      <c r="N8" s="186"/>
      <c r="O8" s="186"/>
      <c r="P8" s="186"/>
      <c r="Q8" s="186"/>
    </row>
    <row r="9" spans="1:23" ht="14.4">
      <c r="A9" s="166">
        <v>43978</v>
      </c>
      <c r="B9" s="118">
        <f>Статистики!C9/C9</f>
        <v>0.89247311827956988</v>
      </c>
      <c r="C9" s="119">
        <f>Статистики!D9</f>
        <v>3</v>
      </c>
      <c r="D9" s="119">
        <f>Статистики!E9</f>
        <v>6</v>
      </c>
      <c r="E9" s="118">
        <f>Статистики!B9*C9</f>
        <v>2.6774193548387095</v>
      </c>
      <c r="F9" s="157">
        <f>Статистики!F9</f>
        <v>9.0740740740740747E-3</v>
      </c>
      <c r="G9" s="167"/>
      <c r="H9" s="188"/>
      <c r="I9" s="185"/>
      <c r="J9" s="186"/>
      <c r="K9" s="186"/>
      <c r="L9" s="186"/>
      <c r="M9" s="187"/>
      <c r="N9" s="186"/>
      <c r="O9" s="186"/>
      <c r="P9" s="186"/>
      <c r="Q9" s="186"/>
    </row>
    <row r="10" spans="1:23" ht="14.4">
      <c r="A10" s="166">
        <v>43979</v>
      </c>
      <c r="B10" s="118">
        <f>SUM(Статистики!C10)/C10</f>
        <v>0.90322580645161288</v>
      </c>
      <c r="C10" s="119">
        <f>Статистики!D10</f>
        <v>1</v>
      </c>
      <c r="D10" s="119">
        <f>Статистики!E10</f>
        <v>4</v>
      </c>
      <c r="E10" s="118">
        <f>B10*C10</f>
        <v>0.90322580645161288</v>
      </c>
      <c r="F10" s="157">
        <f>Статистики!F10</f>
        <v>1.2407407407407407E-2</v>
      </c>
      <c r="G10" s="167"/>
      <c r="H10" s="189"/>
      <c r="I10" s="189"/>
      <c r="J10" s="189"/>
      <c r="K10" s="189"/>
      <c r="L10" s="189"/>
      <c r="M10" s="189"/>
      <c r="N10" s="189"/>
      <c r="O10" s="189"/>
      <c r="P10" s="189"/>
      <c r="Q10" s="189"/>
    </row>
    <row r="11" spans="1:23" ht="14.4">
      <c r="A11" s="190"/>
      <c r="B11" s="118"/>
      <c r="C11" s="119"/>
      <c r="D11" s="119"/>
      <c r="E11" s="119"/>
      <c r="F11" s="157"/>
      <c r="G11" s="167"/>
      <c r="H11" s="189"/>
      <c r="I11" s="189"/>
      <c r="J11" s="189"/>
      <c r="K11" s="189"/>
      <c r="L11" s="189"/>
      <c r="M11" s="189"/>
      <c r="N11" s="189"/>
      <c r="O11" s="189"/>
      <c r="P11" s="189"/>
      <c r="Q11" s="189"/>
    </row>
    <row r="12" spans="1:23" ht="14.4">
      <c r="A12" s="190"/>
      <c r="B12" s="118"/>
      <c r="C12" s="119"/>
      <c r="D12" s="119"/>
      <c r="E12" s="118"/>
      <c r="F12" s="157"/>
      <c r="G12" s="167"/>
      <c r="H12" s="189"/>
      <c r="I12" s="189"/>
      <c r="J12" s="189"/>
      <c r="K12" s="189"/>
      <c r="L12" s="189"/>
      <c r="M12" s="189"/>
      <c r="N12" s="189"/>
      <c r="O12" s="189"/>
      <c r="P12" s="189"/>
      <c r="Q12" s="189"/>
    </row>
    <row r="13" spans="1:23" ht="14.4">
      <c r="A13" s="190"/>
      <c r="B13" s="118"/>
      <c r="C13" s="119"/>
      <c r="D13" s="119"/>
      <c r="E13" s="118"/>
      <c r="F13" s="157"/>
      <c r="G13" s="167"/>
      <c r="H13" s="189"/>
      <c r="I13" s="189"/>
      <c r="J13" s="189"/>
      <c r="K13" s="189"/>
      <c r="L13" s="189"/>
      <c r="M13" s="189"/>
      <c r="N13" s="189"/>
      <c r="O13" s="189"/>
      <c r="P13" s="189"/>
      <c r="Q13" s="189"/>
    </row>
    <row r="14" spans="1:23" ht="14.4">
      <c r="A14" s="190"/>
      <c r="B14" s="118"/>
      <c r="C14" s="119"/>
      <c r="D14" s="119"/>
      <c r="E14" s="119"/>
      <c r="F14" s="157"/>
      <c r="G14" s="167"/>
      <c r="H14" s="189"/>
      <c r="I14" s="189"/>
      <c r="J14" s="189"/>
      <c r="K14" s="189"/>
      <c r="L14" s="189"/>
      <c r="M14" s="189"/>
      <c r="N14" s="189"/>
      <c r="O14" s="189"/>
      <c r="P14" s="189"/>
      <c r="Q14" s="189"/>
    </row>
    <row r="15" spans="1:23" ht="14.4">
      <c r="A15" s="190"/>
      <c r="B15" s="118"/>
      <c r="C15" s="119"/>
      <c r="D15" s="119"/>
      <c r="E15" s="119"/>
      <c r="F15" s="157"/>
      <c r="G15" s="167"/>
      <c r="H15" s="189"/>
      <c r="I15" s="189"/>
      <c r="J15" s="189"/>
      <c r="K15" s="189"/>
      <c r="L15" s="189"/>
      <c r="M15" s="189"/>
      <c r="N15" s="189"/>
      <c r="O15" s="189"/>
      <c r="P15" s="189"/>
      <c r="Q15" s="189"/>
    </row>
    <row r="16" spans="1:23" ht="14.4">
      <c r="A16" s="190"/>
      <c r="B16" s="118"/>
      <c r="C16" s="119"/>
      <c r="D16" s="119"/>
      <c r="E16" s="118"/>
      <c r="F16" s="157"/>
      <c r="G16" s="167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 spans="1:17" ht="14.4">
      <c r="A17" s="190"/>
      <c r="B17" s="118"/>
      <c r="C17" s="119"/>
      <c r="D17" s="119"/>
      <c r="E17" s="119"/>
      <c r="F17" s="157"/>
      <c r="G17" s="167"/>
      <c r="H17" s="189"/>
      <c r="I17" s="189"/>
      <c r="J17" s="189"/>
      <c r="K17" s="189"/>
      <c r="L17" s="189"/>
      <c r="M17" s="189"/>
      <c r="N17" s="189"/>
      <c r="O17" s="189"/>
      <c r="P17" s="189"/>
      <c r="Q17" s="189"/>
    </row>
    <row r="18" spans="1:17" ht="14.4">
      <c r="A18" s="190"/>
      <c r="B18" s="118"/>
      <c r="C18" s="119"/>
      <c r="D18" s="119"/>
      <c r="E18" s="119"/>
      <c r="F18" s="157"/>
      <c r="G18" s="167"/>
      <c r="H18" s="189"/>
      <c r="I18" s="189"/>
      <c r="J18" s="189"/>
      <c r="K18" s="189"/>
      <c r="L18" s="189"/>
      <c r="M18" s="189"/>
      <c r="N18" s="189"/>
      <c r="O18" s="189"/>
      <c r="P18" s="189"/>
      <c r="Q18" s="189"/>
    </row>
    <row r="19" spans="1:17" ht="14.4">
      <c r="A19" s="190"/>
      <c r="B19" s="118"/>
      <c r="C19" s="119"/>
      <c r="D19" s="119"/>
      <c r="E19" s="119"/>
      <c r="F19" s="157"/>
      <c r="G19" s="167"/>
      <c r="H19" s="189"/>
      <c r="I19" s="189"/>
      <c r="J19" s="189"/>
      <c r="K19" s="189"/>
      <c r="L19" s="189"/>
      <c r="M19" s="189"/>
      <c r="N19" s="189"/>
      <c r="O19" s="189"/>
      <c r="P19" s="189"/>
      <c r="Q19" s="189"/>
    </row>
    <row r="20" spans="1:17" ht="14.4">
      <c r="A20" s="190"/>
      <c r="B20" s="118"/>
      <c r="C20" s="119"/>
      <c r="D20" s="119"/>
      <c r="E20" s="119"/>
      <c r="F20" s="157"/>
      <c r="G20" s="167"/>
      <c r="H20" s="189"/>
      <c r="I20" s="189"/>
      <c r="J20" s="189"/>
      <c r="K20" s="189"/>
      <c r="L20" s="189"/>
      <c r="M20" s="189"/>
      <c r="N20" s="189"/>
      <c r="O20" s="189"/>
      <c r="P20" s="189"/>
      <c r="Q20" s="189"/>
    </row>
    <row r="21" spans="1:17" ht="15.75" customHeight="1">
      <c r="A21" s="190"/>
      <c r="B21" s="118"/>
      <c r="C21" s="119"/>
      <c r="D21" s="119"/>
      <c r="E21" s="119"/>
      <c r="F21" s="157"/>
      <c r="G21" s="167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 spans="1:17" ht="15.75" customHeight="1">
      <c r="A22" s="190"/>
      <c r="B22" s="118"/>
      <c r="C22" s="119"/>
      <c r="D22" s="119"/>
      <c r="E22" s="119"/>
      <c r="F22" s="157"/>
      <c r="G22" s="167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3" spans="1:17" ht="15.75" customHeight="1">
      <c r="A23" s="190"/>
      <c r="B23" s="118"/>
      <c r="C23" s="119"/>
      <c r="D23" s="119"/>
      <c r="E23" s="119"/>
      <c r="F23" s="157"/>
      <c r="G23" s="191"/>
      <c r="H23" s="189"/>
      <c r="I23" s="189"/>
      <c r="J23" s="189"/>
      <c r="K23" s="189"/>
      <c r="L23" s="189"/>
      <c r="M23" s="189"/>
      <c r="N23" s="189"/>
      <c r="O23" s="189"/>
      <c r="P23" s="189"/>
      <c r="Q23" s="189"/>
    </row>
    <row r="24" spans="1:17" ht="15.75" customHeight="1">
      <c r="A24" s="190"/>
      <c r="B24" s="118"/>
      <c r="C24" s="119"/>
      <c r="D24" s="119"/>
      <c r="E24" s="119"/>
      <c r="F24" s="157"/>
      <c r="G24" s="191"/>
      <c r="H24" s="189"/>
      <c r="I24" s="189"/>
      <c r="J24" s="189"/>
      <c r="K24" s="189"/>
      <c r="L24" s="189"/>
      <c r="M24" s="189"/>
      <c r="N24" s="189"/>
      <c r="O24" s="189"/>
      <c r="P24" s="189"/>
      <c r="Q24" s="189"/>
    </row>
    <row r="25" spans="1:17" ht="15.75" customHeight="1">
      <c r="A25" s="190"/>
      <c r="B25" s="118"/>
      <c r="C25" s="119"/>
      <c r="D25" s="119"/>
      <c r="E25" s="119"/>
      <c r="F25" s="157"/>
      <c r="G25" s="191"/>
      <c r="H25" s="189"/>
      <c r="I25" s="189"/>
      <c r="J25" s="189"/>
      <c r="K25" s="189"/>
      <c r="L25" s="189"/>
      <c r="M25" s="189"/>
      <c r="N25" s="189"/>
      <c r="O25" s="189"/>
      <c r="P25" s="189"/>
      <c r="Q25" s="189"/>
    </row>
    <row r="26" spans="1:17" ht="15.75" customHeight="1">
      <c r="A26" s="190"/>
      <c r="B26" s="118"/>
      <c r="C26" s="119"/>
      <c r="D26" s="119"/>
      <c r="E26" s="119"/>
      <c r="F26" s="157"/>
      <c r="G26" s="191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 spans="1:17" ht="15.75" customHeight="1">
      <c r="A27" s="190"/>
      <c r="B27" s="118"/>
      <c r="C27" s="119"/>
      <c r="D27" s="119"/>
      <c r="E27" s="119"/>
      <c r="F27" s="157"/>
      <c r="G27" s="191"/>
      <c r="H27" s="189"/>
      <c r="I27" s="189"/>
      <c r="J27" s="189"/>
      <c r="K27" s="189"/>
      <c r="L27" s="189"/>
      <c r="M27" s="189"/>
      <c r="N27" s="189"/>
      <c r="O27" s="189"/>
      <c r="P27" s="189"/>
      <c r="Q27" s="189"/>
    </row>
    <row r="28" spans="1:17" ht="15.75" customHeight="1">
      <c r="A28" s="190"/>
      <c r="B28" s="118"/>
      <c r="C28" s="119"/>
      <c r="D28" s="119"/>
      <c r="E28" s="119"/>
      <c r="F28" s="157"/>
      <c r="G28" s="191"/>
      <c r="H28" s="189"/>
      <c r="I28" s="189"/>
      <c r="J28" s="189"/>
      <c r="K28" s="189"/>
      <c r="L28" s="189"/>
      <c r="M28" s="189"/>
      <c r="N28" s="189"/>
      <c r="O28" s="189"/>
      <c r="P28" s="189"/>
      <c r="Q28" s="189"/>
    </row>
    <row r="29" spans="1:17" ht="15.75" customHeight="1">
      <c r="A29" s="190"/>
      <c r="B29" s="118"/>
      <c r="C29" s="119"/>
      <c r="D29" s="119"/>
      <c r="E29" s="119"/>
      <c r="F29" s="157"/>
      <c r="G29" s="191"/>
      <c r="H29" s="189"/>
      <c r="I29" s="189"/>
      <c r="J29" s="189"/>
      <c r="K29" s="189"/>
      <c r="L29" s="189"/>
      <c r="M29" s="189"/>
      <c r="N29" s="189"/>
      <c r="O29" s="189"/>
      <c r="P29" s="189"/>
      <c r="Q29" s="189"/>
    </row>
    <row r="30" spans="1:17" ht="15.75" customHeight="1">
      <c r="A30" s="190"/>
      <c r="B30" s="118"/>
      <c r="C30" s="119"/>
      <c r="D30" s="119"/>
      <c r="E30" s="119"/>
      <c r="F30" s="157"/>
      <c r="G30" s="191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 spans="1:17" ht="15.75" customHeight="1">
      <c r="A31" s="190"/>
      <c r="B31" s="118"/>
      <c r="C31" s="119"/>
      <c r="D31" s="119"/>
      <c r="E31" s="119"/>
      <c r="F31" s="157"/>
      <c r="G31" s="186"/>
      <c r="H31" s="189"/>
      <c r="I31" s="189"/>
      <c r="J31" s="189"/>
      <c r="K31" s="189"/>
      <c r="L31" s="189"/>
      <c r="M31" s="189"/>
      <c r="N31" s="189"/>
      <c r="O31" s="189"/>
      <c r="P31" s="189"/>
      <c r="Q31" s="189"/>
    </row>
    <row r="32" spans="1:17" ht="15.75" customHeight="1">
      <c r="A32" s="190"/>
      <c r="B32" s="118"/>
      <c r="C32" s="119"/>
      <c r="D32" s="119"/>
      <c r="E32" s="119"/>
      <c r="F32" s="157"/>
      <c r="G32" s="186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hyperlinks>
    <hyperlink ref="N2" r:id="rId1"/>
    <hyperlink ref="P2" r:id="rId2"/>
    <hyperlink ref="N3" r:id="rId3"/>
    <hyperlink ref="P3" r:id="rId4"/>
  </hyperlinks>
  <pageMargins left="0.7" right="0.7" top="0.75" bottom="0.75" header="0" footer="0"/>
  <pageSetup orientation="landscape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ОТП</vt:lpstr>
      <vt:lpstr>Статистики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modified xsi:type="dcterms:W3CDTF">2020-06-02T12:17:06Z</dcterms:modified>
</cp:coreProperties>
</file>